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<sst xmlns="http://schemas.openxmlformats.org/spreadsheetml/2006/main" count="13682" uniqueCount="2730">
  <si>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</si>
  <si>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</si>
  <si>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</si>
  <si>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</si>
  <si>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</si>
  <si>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</si>
  <si>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</si>
  <si>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</si>
  <si>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</si>
  <si>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</si>
  <si>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</si>
  <si>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</si>
  <si>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</si>
  <si>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</si>
  <si>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</si>
  <si>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</si>
  <si>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</si>
  <si>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</si>
  <si>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</si>
  <si>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</si>
  <si>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</si>
  <si>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</si>
  <si>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</si>
  <si>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</si>
  <si>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</si>
  <si>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</si>
  <si>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</si>
  <si>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</si>
  <si>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</si>
  <si>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</si>
  <si>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</si>
  <si>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</si>
  <si>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</si>
  <si>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</si>
  <si>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</si>
  <si>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</si>
  <si>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</si>
  <si>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</si>
  <si>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</si>
  <si>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</si>
  <si>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</si>
  <si>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</si>
  <si>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</si>
  <si>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</si>
  <si>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</si>
  <si>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</si>
  <si>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</si>
  <si>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</si>
  <si>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</si>
  <si>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</si>
  <si>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</si>
  <si>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</si>
  <si>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</si>
  <si>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</si>
  <si>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</si>
  <si>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</si>
  <si>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</si>
  <si>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</si>
  <si>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</si>
  <si>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</si>
  <si>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</si>
  <si>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</si>
  <si>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</si>
  <si>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</si>
  <si>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</si>
  <si>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</si>
  <si>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</si>
  <si>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</si>
  <si>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</si>
  <si>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</si>
  <si>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</si>
  <si>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</si>
  <si>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</si>
  <si>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</si>
  <si>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</si>
  <si>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</si>
  <si>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</si>
  <si>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</si>
  <si>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</si>
  <si>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</si>
  <si>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</si>
  <si>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</si>
  <si>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</si>
  <si>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</si>
  <si>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</si>
  <si>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</si>
  <si>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</si>
  <si>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</si>
  <si>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</si>
  <si>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</si>
  <si>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</si>
  <si>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</si>
  <si>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</si>
  <si>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</si>
  <si>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</si>
  <si>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</si>
  <si>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</si>
  <si>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</si>
  <si>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</si>
  <si>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</si>
  <si>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</si>
  <si>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</si>
  <si>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</si>
  <si>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</si>
  <si>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</si>
  <si>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</si>
  <si>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</si>
  <si>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</si>
  <si>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</si>
  <si>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</si>
  <si>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</si>
  <si>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</si>
  <si>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</si>
  <si>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</si>
  <si>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</si>
  <si>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</si>
  <si>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</si>
  <si>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</si>
  <si>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</si>
  <si>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</si>
  <si>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</si>
  <si>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</si>
  <si>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</si>
  <si>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</si>
  <si>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</si>
  <si>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</si>
  <si>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</si>
  <si>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</si>
  <si>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</si>
  <si>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</si>
  <si>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</si>
  <si>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</si>
  <si>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</si>
  <si>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</si>
  <si>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</si>
  <si>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</si>
  <si>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</si>
  <si>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</si>
  <si>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</si>
  <si>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</si>
  <si>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</si>
  <si>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</si>
  <si>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</si>
  <si>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</si>
  <si>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</si>
  <si>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</si>
  <si>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</si>
  <si>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</si>
  <si>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</si>
  <si>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</si>
  <si>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</si>
  <si>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</si>
  <si>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</si>
  <si>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</si>
  <si>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</si>
  <si>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</si>
  <si>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</si>
  <si>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</si>
  <si>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</si>
  <si>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</si>
  <si>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</si>
  <si>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</si>
  <si>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</si>
  <si>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</si>
  <si>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</si>
  <si>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</si>
  <si>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</si>
  <si>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</si>
  <si>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</si>
  <si>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</si>
  <si>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</si>
  <si>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</si>
  <si>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</si>
  <si>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</si>
  <si>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</si>
  <si>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</si>
  <si>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</si>
  <si>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</si>
  <si>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</si>
  <si>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</si>
  <si>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</si>
  <si>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</si>
  <si>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</si>
  <si>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</si>
  <si>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</si>
  <si>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</si>
  <si>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</si>
  <si>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</si>
  <si>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</si>
  <si>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</si>
  <si>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</si>
  <si>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</si>
  <si>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</si>
  <si>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</si>
  <si>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</si>
  <si>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</si>
  <si>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</si>
  <si>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</si>
  <si>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</si>
  <si>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</si>
  <si>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</si>
  <si>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</si>
  <si>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</si>
  <si>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</si>
  <si>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</si>
  <si>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</si>
  <si>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</si>
  <si>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</si>
  <si>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</si>
  <si>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</si>
  <si>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</si>
  <si>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</si>
  <si>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t>
  </si>
  <si>
    <t>mannymarketers</t>
  </si>
  <si>
    <t>dewieirig</t>
  </si>
  <si>
    <t>bestclerks</t>
  </si>
  <si>
    <t>toco_fr</t>
  </si>
  <si>
    <t>cjscribe</t>
  </si>
  <si>
    <t>micwonderland</t>
  </si>
  <si>
    <t>smmxagency</t>
  </si>
  <si>
    <t>_socialmedia___</t>
  </si>
  <si>
    <t>universwealth</t>
  </si>
  <si>
    <t>jamesbullock81</t>
  </si>
  <si>
    <t>afacebook_group</t>
  </si>
  <si>
    <t>missshandarenee</t>
  </si>
  <si>
    <t>brewervasocial</t>
  </si>
  <si>
    <t>good_to_seo</t>
  </si>
  <si>
    <t>socialmedianex</t>
  </si>
  <si>
    <t>webgirltj</t>
  </si>
  <si>
    <t>mediabulge</t>
  </si>
  <si>
    <t>socialguru007</t>
  </si>
  <si>
    <t>keithflynn</t>
  </si>
  <si>
    <t>novumarketing</t>
  </si>
  <si>
    <t>goodmanjed</t>
  </si>
  <si>
    <t>vipvirtualsols</t>
  </si>
  <si>
    <t>planarwhirl</t>
  </si>
  <si>
    <t>tastefullyso</t>
  </si>
  <si>
    <t>junelevenco</t>
  </si>
  <si>
    <t>danagarrison</t>
  </si>
  <si>
    <t>techsolzenastra</t>
  </si>
  <si>
    <t>followermob</t>
  </si>
  <si>
    <t>bird7g</t>
  </si>
  <si>
    <t>stevekrohn</t>
  </si>
  <si>
    <t>ginevraadamoli</t>
  </si>
  <si>
    <t>pulnocrawler</t>
  </si>
  <si>
    <t>valorey</t>
  </si>
  <si>
    <t>mediamashsocial</t>
  </si>
  <si>
    <t>jordanhockett</t>
  </si>
  <si>
    <t>techieappy</t>
  </si>
  <si>
    <t>robinyearsley</t>
  </si>
  <si>
    <t>putfadd</t>
  </si>
  <si>
    <t>objectivepr</t>
  </si>
  <si>
    <t>clicali</t>
  </si>
  <si>
    <t>jimcorcoran</t>
  </si>
  <si>
    <t>pairnetworks</t>
  </si>
  <si>
    <t>samirlahlabat</t>
  </si>
  <si>
    <t>uzomaisichei</t>
  </si>
  <si>
    <t>sourav21maha</t>
  </si>
  <si>
    <t>phoebebain</t>
  </si>
  <si>
    <t>by_kream</t>
  </si>
  <si>
    <t>seablakely</t>
  </si>
  <si>
    <t>seoblissonline</t>
  </si>
  <si>
    <t>mslindasim</t>
  </si>
  <si>
    <t>mridulkesharwa</t>
  </si>
  <si>
    <t>willpowerentllc</t>
  </si>
  <si>
    <t>austinnoronha</t>
  </si>
  <si>
    <t>the_cow81</t>
  </si>
  <si>
    <t>testomatocom</t>
  </si>
  <si>
    <t>elainebeare</t>
  </si>
  <si>
    <t>mybizmarketer</t>
  </si>
  <si>
    <t>naasei</t>
  </si>
  <si>
    <t>socio_loca</t>
  </si>
  <si>
    <t>rickrockmex</t>
  </si>
  <si>
    <t>thatsocialgeek</t>
  </si>
  <si>
    <t>amybatdell</t>
  </si>
  <si>
    <t>jaimeshine</t>
  </si>
  <si>
    <t>viragshah4</t>
  </si>
  <si>
    <t>ayotadhiambo</t>
  </si>
  <si>
    <t>remmyonline</t>
  </si>
  <si>
    <t>newmediahorizon</t>
  </si>
  <si>
    <t>vinazol</t>
  </si>
  <si>
    <t>isaacimper</t>
  </si>
  <si>
    <t>iam_odey</t>
  </si>
  <si>
    <t>warriorgrll74</t>
  </si>
  <si>
    <t>richardbouchez</t>
  </si>
  <si>
    <t>angelafresneda</t>
  </si>
  <si>
    <t>ashleyroche</t>
  </si>
  <si>
    <t>mathony</t>
  </si>
  <si>
    <t>passivearnings</t>
  </si>
  <si>
    <t>blairallenagen1</t>
  </si>
  <si>
    <t>marceladesantam</t>
  </si>
  <si>
    <t>lyneshah</t>
  </si>
  <si>
    <t>angelodge</t>
  </si>
  <si>
    <t>villacar4</t>
  </si>
  <si>
    <t>loefflercarsten</t>
  </si>
  <si>
    <t>bestfin1</t>
  </si>
  <si>
    <t>prosper_kenn</t>
  </si>
  <si>
    <t>alexis_robbins</t>
  </si>
  <si>
    <t>marketin_auto</t>
  </si>
  <si>
    <t>cognoscentebiz</t>
  </si>
  <si>
    <t>fracarabini</t>
  </si>
  <si>
    <t>tembhurnepraful</t>
  </si>
  <si>
    <t>digimumbai</t>
  </si>
  <si>
    <t>chetan0037</t>
  </si>
  <si>
    <t>stylemediaire</t>
  </si>
  <si>
    <t>derekshankar</t>
  </si>
  <si>
    <t>delicatepurvi</t>
  </si>
  <si>
    <t>antonisau</t>
  </si>
  <si>
    <t>businesstop25</t>
  </si>
  <si>
    <t>noggledotcom</t>
  </si>
  <si>
    <t>reduxstyle</t>
  </si>
  <si>
    <t>bloggermasud</t>
  </si>
  <si>
    <t>esotericphoenix</t>
  </si>
  <si>
    <t>askmukesh</t>
  </si>
  <si>
    <t>bloggingtop25</t>
  </si>
  <si>
    <t>harrsocialmedia</t>
  </si>
  <si>
    <t>ameyaemarketing</t>
  </si>
  <si>
    <t>b2b_smarketing</t>
  </si>
  <si>
    <t>gettriplecanopy</t>
  </si>
  <si>
    <t>calocollective</t>
  </si>
  <si>
    <t>ammarketing_nl</t>
  </si>
  <si>
    <t>prcouncil_acy</t>
  </si>
  <si>
    <t>bphlippo</t>
  </si>
  <si>
    <t>samdigitalcomm</t>
  </si>
  <si>
    <t>socialmedia2day</t>
  </si>
  <si>
    <t>kobmaxqueen</t>
  </si>
  <si>
    <t>backmanage</t>
  </si>
  <si>
    <t>tupoino</t>
  </si>
  <si>
    <t>monisbukhari</t>
  </si>
  <si>
    <t>icanwp</t>
  </si>
  <si>
    <t>kinsta</t>
  </si>
  <si>
    <t>siteground</t>
  </si>
  <si>
    <t>wp_rocket</t>
  </si>
  <si>
    <t>semrush</t>
  </si>
  <si>
    <t>meetedgar</t>
  </si>
  <si>
    <t>madalynsklar</t>
  </si>
  <si>
    <t>smexaminer</t>
  </si>
  <si>
    <t>cmicontent</t>
  </si>
  <si>
    <t>hootsuite</t>
  </si>
  <si>
    <t>vrajshahspeaks</t>
  </si>
  <si>
    <t>sclarkeoville</t>
  </si>
  <si>
    <t>gcohen85</t>
  </si>
  <si>
    <t>soci</t>
  </si>
  <si>
    <t>Mentions</t>
  </si>
  <si>
    <t>Replies to</t>
  </si>
  <si>
    <t>How to improve page speed?
1. Use https://t.co/TwFIzR4fSA to find the speed issues your site has
2. If you are on WP use @wp_rocket to fix them. 
3. Host with @SiteGround or @kinsta. 
These 3 things will make your site blazing fast! #SMTlive #SEO https://t.co/yQLITfaGXF</t>
  </si>
  <si>
    <t>RT @SEO: How to improve page speed?
1. Use https://t.co/TwFIzR4fSA to find the speed issues your site has
2. If you are on WP use @wp_rocke…</t>
  </si>
  <si>
    <t>#SMTLive Recap: How Social Media and SEO Work Together https://t.co/hmheX1iTcV #socialmedia</t>
  </si>
  <si>
    <t>#SMTLive Recap: How Social Media and SEO Work Together https://t.co/IAHRfoO4TU</t>
  </si>
  <si>
    <t>#SMTLive Recap: How Social Media and SEO Work Together https://t.co/A7oMkASKNz</t>
  </si>
  <si>
    <t>#SMTLive Recap: How Social Media and SEO Work Together https://t.co/qqpszgeCsE
What's the relationship between social media marketing and SEO? We sought answers in our most recent #SMTLive Twitter chat.
#socialmedia</t>
  </si>
  <si>
    <t>#SMTLive Recap: How Social Media and SEO Work Together https://t.co/izLqNtO7C1 #socialmedia #marketing #strategy</t>
  </si>
  <si>
    <t>#SMTLive Recap: How Social Media and SEO Work Together https://t.co/6Mdu3hPXtt</t>
  </si>
  <si>
    <t>#SMTLive Recap: How Social Media and SEO Work Together https://t.co/XeggZeD7rw https://t.co/r1ZfQ03XW9</t>
  </si>
  <si>
    <t>#SMTLive Recap: How Social Media and SEO Work Together https://t.co/FWgj660FzI</t>
  </si>
  <si>
    <t>#SMTLive Recap: How Social Media and SEO Work Together https://t.co/OmV8d28ge6 https://t.co/JCXXxQRmUj</t>
  </si>
  <si>
    <t>#SMTLive Recap: How Social Media and SEO Work Together  https://t.co/5hgRyscdYN #usa #socialmedia #marketing#developement #uk #business</t>
  </si>
  <si>
    <t>#SMTLive Recap: How Social Media and SEO Work Together https://t.co/uCdrTsoA3M https://t.co/PRXLt7Nnnt</t>
  </si>
  <si>
    <t>#SMTLive Recap: How Social Media and SEO Work Together https://t.co/85PtQYj5Ic #SMM #Socialmedia</t>
  </si>
  <si>
    <t>#SMTLive Recap: How Social Media and SEO Work Together
https://t.co/A8qUvbPr1w
What's the relationship between social media marketin...</t>
  </si>
  <si>
    <t>#SMTLive Recap: How Social Media and SEO Work Together https://t.co/omk1UXugTB https://t.co/skjIwGRFXi</t>
  </si>
  <si>
    <t>#SMTLive Recap: How Social Media and SEO Work Together https://t.co/yQeJHMVqtD https://t.co/JnQHyalKLa</t>
  </si>
  <si>
    <t>#SMTLive Recap: How Social Media and SEO Work Together https://t.co/0CT2RqeGgK https://t.co/s05Iet17H8</t>
  </si>
  <si>
    <t>#SMTLive Recap: How Social Media and SEO Work Together https://t.co/0bZUhilAqU</t>
  </si>
  <si>
    <t>#SMTLive Recap: How Social Media and SEO Work Together https://t.co/TiweeCnXlh</t>
  </si>
  <si>
    <t>#SMTLive Recap: How Social Media and SEO Work Together https://t.co/9ghO0qwTLO https://t.co/MFpV8estIt</t>
  </si>
  <si>
    <t>What's the relationship between social media marketing and SEO? We sought answers in our most recent #SMTLive Twitter chat. https://t.co/MiXQo0Enqz https://t.co/mCSZqmE1kR</t>
  </si>
  <si>
    <t>What's the relationship between social media marketing and SEO? We sought answers in our most recent #SMTLive Twitter chat. https://t.co/MiXQo0Enqz https://t.co/geOTVPsozJ</t>
  </si>
  <si>
    <t>#SMTLive Recap: How Social Media and SEO Work Together https://t.co/MiXQo0Enqz https://t.co/tC0RvLaQBQ</t>
  </si>
  <si>
    <t>#SMTLive Recap: How Social Media and SEO Work Together https://t.co/d3w1NTPgol https://t.co/uzQ6CvnzPT</t>
  </si>
  <si>
    <t>How Social Media and SEO Work Together #SocialMedia #SMTLive via https://t.co/ZJARusxIKN https://t.co/q2JZhrL86d</t>
  </si>
  <si>
    <t>#SMTLive Recap: How Social Media and SEO Work Together https://t.co/OzWeikoAAv https://t.co/zKyjOHRnfW</t>
  </si>
  <si>
    <t>#SMTLive Recap: How Social Media and SEO Work Together https://t.co/vSS7UzVCPo https://t.co/bNpNjI0OHv</t>
  </si>
  <si>
    <t>#SMTLive Recap: How Social Media and SEO Work Together https://t.co/LLRoFi3xBu</t>
  </si>
  <si>
    <t>How Social Media and SEO Work Together #SocialMedia #SMTLive via https://t.co/YRJVTPKreC https://t.co/iUvKYfuKuI</t>
  </si>
  <si>
    <t>#SMTLive Recap: How Social Media and SEO Work Together https://t.co/JW5EWydhoJ</t>
  </si>
  <si>
    <t>How Social Media and SEO Work Together #SocialMedia #SMTLive via https://t.co/Rn4bZhbOEE https://t.co/WLhSTuSEUL</t>
  </si>
  <si>
    <t>#SMTLive Recap: How Social Media and SEO Work Together https://t.co/vZcKBZlgzY https://t.co/3ngauCWDYZ</t>
  </si>
  <si>
    <t>RT @stevekrohn: #SMTLive Recap: How Social Media and SEO Work Together https://t.co/vZcKBZlgzY https://t.co/3ngauCWDYZ</t>
  </si>
  <si>
    <t>#SMTLive Recap: How Social Media and SEO Work Together https://t.co/F4LgQvQDlk https://t.co/2yd14YaE2n</t>
  </si>
  <si>
    <t>RT @KobmaxQueen: In our most recent #SMTLive Twitter chat, we discussed how social media and SEO work together w/SEO - here's a recap: #smm…</t>
  </si>
  <si>
    <t>#SMTLive Recap: How Social Media and SEO Work Together https://t.co/B4seUaRtS6</t>
  </si>
  <si>
    <t>#SMTLive Recap: How Social Media and SEO Work Together https://t.co/qjByunKEEf</t>
  </si>
  <si>
    <t>#SMTLive Recap: How Social Media and SEO Work Together https://t.co/F712x0udRc</t>
  </si>
  <si>
    <t>#SMTLive Recap: How Social Media and SEO Work Together https://t.co/mOqu8qib1n</t>
  </si>
  <si>
    <t>How Social Media and SEO Work Together #SocialMedia #SMTLive  https://t.co/YR2J1d84k7</t>
  </si>
  <si>
    <t>#SMTLive Recap: How Social Media and SEO Work Together https://t.co/bk3HGLoqxy via socialmedia2day</t>
  </si>
  <si>
    <t>RT @socialmedia2day: In our most recent #SMTLive Twitter chat, we discussed how social media and SEO work together w/@SEO - here's a recap:…</t>
  </si>
  <si>
    <t>#SMTLive Recap: How Social Media and SEO Work Together https://t.co/45oiTLJiN3</t>
  </si>
  <si>
    <t>#SMTLive Recap: How Social Media and SEO Work Together | Social Media Today https://t.co/9n53D9lf98</t>
  </si>
  <si>
    <t>#SMTLive Recap: How #SocialMedia and #SEO Work Together https://t.co/sC98z969JK 
#WednesdayWisdom #WednesdayMotivation #smo #smm #searchmarketing #sitetraffic https://t.co/Av3Z5cGBeA</t>
  </si>
  <si>
    <t>#SMTLive Recap: How Social Media and SEO Work Together #socialmedia #SMM https://t.co/sQgLmuPeiN</t>
  </si>
  <si>
    <t>#SMTLive Recap: How Social Media and SEO Work Together https://t.co/bXpOZrVJmW #socialmedia https://t.co/KBpmGRCxV5</t>
  </si>
  <si>
    <t>RT @monisbukhari: #moniseum Does social media impact your #SEO efforts? We discussed this in out most recent #SMTLive Twitter chat - here's…</t>
  </si>
  <si>
    <t>Attention social media marketers: This recap from our recent #SMTLive Twitter chat makes SEO’s relation to social v simple to understand, thanks to @SEO’s help. Check it out! https://t.co/rn7IG0qC8r</t>
  </si>
  <si>
    <t>RT @phoebebain: Attention social media marketers: This recap from our recent #SMTLive Twitter chat makes SEO’s relation to social v simple…</t>
  </si>
  <si>
    <t>RT @socialmedia2day: Does social media impact your #SEO efforts? We discussed this in out most recent #SMTLive Twitter chat - here's a re-c…</t>
  </si>
  <si>
    <t>#SMTLive Recap: How Social Media and SEO Work Together | Social Media Today https://t.co/r884v4Muud
@willpowerentllc #WP #NewBROOKLYN #NyC #IAintDoneYet #KAYA  #LONELY #THEWOLFOFFLOSSSTREET #WHATITSGONNABE #ROLLIN2x</t>
  </si>
  <si>
    <t>#SMTLive Recap: How Social Media and SEO Work Together | Social Media Today https://t.co/BAZ6QKDCm3</t>
  </si>
  <si>
    <t>#SMTLive Recap: How Social Media and SEO Work Together https://t.co/O4musEucYT via socialmedia2day</t>
  </si>
  <si>
    <t>RT @socialmedia2day: A look at the connections between #socialmedia and #SEO - here's a re-cap of our most recent #SMTLive Twitter chat #sm…</t>
  </si>
  <si>
    <t>#SMTLive Recap: How #SocialMedia and #SEO Work Together via @socialmedia2day https://t.co/UZDf2oMCUO https://t.co/Mw7zHiq5Id</t>
  </si>
  <si>
    <t>#SMTLive Recap: How Social Media and SEO Work Together https://t.co/ycFr4T8Cws</t>
  </si>
  <si>
    <t>RT @SEO: A1: The 3 Main SEO Factors for Rankings on Google 
1. Relevant Earned Media Citations at the Domain-Level
2. Relevant Earned Media…</t>
  </si>
  <si>
    <t>RT @SEO: A2: Critical SEO Tactic #1 - Mine Google People Also Ask boxes for all the questions your customer has around your topic.  
Use T…</t>
  </si>
  <si>
    <t>RT @SEO: A2: Critical SEO Tactic #2 - Create Net-New Content That Fills the Gaps Identified by Mining Questions From People Also Ask Boxes.…</t>
  </si>
  <si>
    <t>#SMTLive Recap: How Social Media and SEO Work Together
https://t.co/DNXTCRpqo2
#GrowthHacking #SearchEngineOptimization #DigitalMarketing #InboundMarketing #SocialMediaMarketing #ContentMarketing #Branding #MarketingStrategy</t>
  </si>
  <si>
    <t>#SMTLive Recap: How Social Media and SEO Work Together https://t.co/ylNhAH1fzV #SMM #SEO https://t.co/p6jkcR3xnk</t>
  </si>
  <si>
    <t>What's the relationship between social media marketing and SEO? We sought answers in our most recent #SMTLive Twitter chat. #SocialMediaMarketing #SEO #QueenCreek #ThatSocialGeek https://t.co/zZ8eggBiTi</t>
  </si>
  <si>
    <t>#SMTLive Recap: How Social Media and SEO Work Together https://t.co/eKX9mvMGir https://t.co/JWSbyNFqC3</t>
  </si>
  <si>
    <t>#SMTLive Recap: How Social Media and SEO Work Together https://t.co/ApvbAyLKYJ via @socialmedia2day #socialmediatips #SEO https://t.co/7mQTY19Mnz</t>
  </si>
  <si>
    <t>RT @jaimeshine: #SMTLive Recap: How Social Media and SEO Work Together https://t.co/ApvbAyLKYJ via @socialmedia2day #socialmediatips #SEO h…</t>
  </si>
  <si>
    <t>In the social media journey:
1.Set your objectives
2.Choose your target audience
3. Select the social media channels you will use
4. Create your messaging
5.Manage your social media presence
#SocialMediaManagement 
#smtlive
 #ExploreDigital</t>
  </si>
  <si>
    <t>Making sure that your message is relevant and topical to your #audience is important. If they think your message is irrelevant to them, they might stop following you.
 #smtlive
#SocialMediaManagement
 #ExploreDigital</t>
  </si>
  <si>
    <t>When deciding what your brand’s messaging should be on social media,make your message relevant and use strong content
#SocialMediaManagement 
#smtlive
 #ExploreDigital</t>
  </si>
  <si>
    <t>RT @AyotAdhiambo: When deciding what your brand’s messaging should be on social media,make your message relevant and use strong content
#So…</t>
  </si>
  <si>
    <t>RT @AyotAdhiambo: In the social media journey:
1.Set your objectives
2.Choose your target audience
3. Select the social media channels yo…</t>
  </si>
  <si>
    <t>RT @AyotAdhiambo: Making sure that your message is relevant and topical to your #audience is important. If they think your message is irrel…</t>
  </si>
  <si>
    <t>#SMTLive Recap: How Social Media and SEO Work Together 
#NewMediaHorizons #SocialMedia #SEO #Marketing
https://t.co/x4X1thrYHo</t>
  </si>
  <si>
    <t>#SMTLive Recap: How Social Media and SEO Work Together https://t.co/STtzCfSojR #socialmedia #yyclocal</t>
  </si>
  <si>
    <t>RT @angelodge: Monitoreo del río Tapia  acrecentado y turbio dentro de su cauce a la altura de Villa Catalina Don Bosco.
#SMTLive https://t…</t>
  </si>
  <si>
    <t>#SMTLive Recap: How to Cultivate Small Business Success on Social https://t.co/QhJRnvzCQJ https://t.co/JKMXTSlr7n</t>
  </si>
  <si>
    <t>#SMTLive Recap: Can Small Business Social Media Difficulties Help Future Goal-Setting? https://t.co/XX6C3du8vw https://t.co/ZqN5OTzHwq</t>
  </si>
  <si>
    <t>#SMTLive Recap: How Social Media and SEO Work Together https://t.co/oN2YLJ7rgl https://t.co/TW3tfhNccK</t>
  </si>
  <si>
    <t>RT @blairallenagen1: #SMTLive Recap: How to Cultivate Small Business Success on Social https://t.co/QhJRnvzCQJ https://t.co/JKMXTSlr7n</t>
  </si>
  <si>
    <t>RT @blairallenagen1: #SMTLive Recap: Can Small Business Social Media Difficulties Help Future Goal-Setting? https://t.co/XX6C3du8vw https:/…</t>
  </si>
  <si>
    <t>Monitoreo del río Tapia  acrecentado y turbio dentro de su cauce a la altura de Villa Catalina Don Bosco.
#SMTLive https://t.co/Bk9lkkakB0</t>
  </si>
  <si>
    <t>#SMTLive Recap: How Social Media and SEO Work Together https://t.co/dxRbinaKWW #SocialMedia #SEO #SocialMediaMarketing #OnlineMarketing #SocialMediaManager #LoefflerCarsten</t>
  </si>
  <si>
    <t>RT @LoefflerCarsten: #SMTLive Recap: How Social Media and SEO Work Together https://t.co/dxRbinaKWW #SocialMedia #SEO #SocialMediaMarketing…</t>
  </si>
  <si>
    <t>Does social media impact your #SEO efforts? We discussed this in out most recent #SMTLive Twitter chat - here's a re-cap https://t.co/j4pWDUGT8p #digitalmarketing https://t.co/Ecn5Tg7xZO</t>
  </si>
  <si>
    <t>@sclarkeOville Well, I am not joining them most but according to suggested by @vrajshahspeaks ,
#HootChat by @hootsuite 
#CMWorld by @CMIContent 
#smechat by @SMExaminer 
#TwitterSmarter by @MadalynSklar 
#solobizchat by @MeetEdgar 
#SMTLive by @socialmedia2day 
#semrushchat by @semrush 
_xD83D__xDE42_</t>
  </si>
  <si>
    <t>#SMTLive Recap: How Social Media and SEO Work Together https://t.co/U5E1tUx12v - via @BusinessTop25, by @socialmedia2day https://t.co/1hbk5Wirq3</t>
  </si>
  <si>
    <t>#SMTLive Recap: How Social Media and SEO Work Together https://t.co/QwqGPCbtJg #socialselling by @socialmedia2day https://t.co/i8DPSwqq4w</t>
  </si>
  <si>
    <t>RT @noggledotcom: #SMTLive Recap: How Social Media and SEO Work Together https://t.co/QwqGPCbtJg #socialselling by @socialmedia2day https:/…</t>
  </si>
  <si>
    <t>#SMTLive Recap: How Social Media and SEO Work Together | Social Media Today https://t.co/hIC0Ol80ON</t>
  </si>
  <si>
    <t>#SMTLive Recap: How Social Media and SEO Work Together https://t.co/EcRIRdfcn7 via socialmedia2day</t>
  </si>
  <si>
    <t>RT @socialmedia2day: Really interesting--mapping the customer journey (for pharma company) re: digital spaces. @gcohen85 #SMTLive http://t.…</t>
  </si>
  <si>
    <t>#SMTLive Recap: How Social Media and SEO Work Together https://t.co/Ilc4JBdGol - via @BloggingTop25, by @socialmedia2day https://t.co/A53GDYGKFk</t>
  </si>
  <si>
    <t>#SMTLive Recap: How Social Media and SEO Work Together https://t.co/xlWQhcfOI8</t>
  </si>
  <si>
    <t>#SMTLive Recap: How Social Media and SEO Work Together https://t.co/S8y9gn4qxQ https://t.co/Ie73SMxo9Y</t>
  </si>
  <si>
    <t>RT @AmeyaEmarketing: #SMTLive Recap: How Social Media and SEO Work Together https://t.co/S8y9gn4qxQ https://t.co/Ie73SMxo9Y</t>
  </si>
  <si>
    <t>How social media and #SEO work together. https://t.co/8iZfeFJMRS #SMTLive https://t.co/qt22qhQLvT</t>
  </si>
  <si>
    <t>Thanks @SEO — my mind is blown by all of the valuable resources in this #SMTLive recap of “How Social Media and SEO Work Together” https://t.co/M1os84vjui via @socialmedia2day #SEO #smm</t>
  </si>
  <si>
    <t>RT @CaloCollective: Thanks @SEO — my mind is blown by all of the valuable resources in this #SMTLive recap of “How Social Media and SEO Wor…</t>
  </si>
  <si>
    <t>#SMTLive Recap: How Social Media and SEO Work Together https://t.co/ravC9NfgqN via @socialmedia2day</t>
  </si>
  <si>
    <t>RT @PRCouncil_ACY: #SMTLive Recap: How Social Media and SEO Work Together https://t.co/ravC9NfgqN via @socialmedia2day</t>
  </si>
  <si>
    <t>RT @bphlippo: #SMTLive Recap: Using Facebook and Instagram Audience Targeting -- https://t.co/MUd7YefvoV -- #socialmedia #news -- via @soci…</t>
  </si>
  <si>
    <t>#SMTLive Recap: Using Facebook and Instagram Audience Targeting -- https://t.co/MUd7YefvoV -- #socialmedia #news -- via @socialmedia2day</t>
  </si>
  <si>
    <t>Love that the #SMM community gets together to help each other out in this ever-changing industry. 
@socialmedia2day is hosting their #SMTLive next week on Tuesday (12 p.m. ET) to go over the changes to #facebook and #instagram. #BeThereOrBeSquare</t>
  </si>
  <si>
    <t>RT @SamDigitalComm: Love that the #SMM community gets together to help each other out in this ever-changing industry. 
@socialmedia2day is…</t>
  </si>
  <si>
    <t>Really interesting--mapping the customer journey (for pharma company) re: digital spaces. @gcohen85 #SMTLive http://t.co/m6YA74cQao</t>
  </si>
  <si>
    <t>In our most recent #SMTLive Twitter chat, we discussed how social media and SEO work together w/@SEO - here's a recap: #smm https://t.co/gFGjPZursr</t>
  </si>
  <si>
    <t>Does social media impact your #SEO efforts? We discussed this in out most recent #SMTLive Twitter chat - here's a re-cap #digitalmarketing https://t.co/gFGjPZursr</t>
  </si>
  <si>
    <t>A look at the connections between #socialmedia and #SEO - here's a re-cap of our most recent #SMTLive Twitter chat #smm https://t.co/gFGjPZursr</t>
  </si>
  <si>
    <t>Don't miss our next #SMTLive Twitter chat (9/17). RSVP here_xD83D__xDC49_ https://t.co/09XmpESUti https://t.co/ezdRpRzm3e</t>
  </si>
  <si>
    <t>Remember, you can always see the #SMTLive schedule and read the recaps from past chats on our SMT Community page. https://t.co/Y0LImzPVkI</t>
  </si>
  <si>
    <t>In our most recent #SMTLive Twitter chat, we discussed how social media and SEO work together w/SEO - here's a recap: #smm https://t.co/6QY6oqy4GZ #KobmaxQueen</t>
  </si>
  <si>
    <t>Does social media impact your #SEO efforts? We discussed this in out most recent #SMTLive Twitter chat - here's a re-cap #digitalmarketing https://t.co/6QY6oqy4GZ #KobmaxQueen</t>
  </si>
  <si>
    <t>A look at the connections between #socialmedia and #SEO - here's a re-cap of our most recent #SMTLive Twitter chat #smm https://t.co/6QY6oqy4GZ #KobmaxQueen</t>
  </si>
  <si>
    <t>Don't miss our next #SMTLive Twitter chat (9/17). RSVP here_xD83D__xDC49_ https://t.co/iDvBCxyywQ https://t.co/3cQAB3EFRr #KobmaxQueen</t>
  </si>
  <si>
    <t>Remember, you can always see the #SMTLive schedule and read the recaps from past chats on our SMT Community page. https://t.co/GOqur4IXOv #KobmaxQueen</t>
  </si>
  <si>
    <t>RT socialmedia2day "Don't miss our next #SMTLive Twitter chat (9/17). RSVP here_xD83D__xDC49_ https://t.co/jUCGVKhvZt https://t.co/44iUx5NLax"</t>
  </si>
  <si>
    <t>A look at the connections between #socialmedia and #SEO - here's a re-cap of our most recent #SMTLive Twitter chat #smm https://t.co/ItkX4FsqAp</t>
  </si>
  <si>
    <t>Don't miss our next #SMTLive Twitter chat (9/17). RSVP here_xD83D__xDC49_ https://t.co/RtLYhyv6Hi https://t.co/U2JCD53xzV</t>
  </si>
  <si>
    <t>#moniseum In our most recent #SMTLive Twitter chat, we discussed how social media and SEO work together w/SEO - here's a recap: #smm https://t.co/rok3wOf2Lx - https://t.co/xSTNLbTTrG</t>
  </si>
  <si>
    <t>#moniseum Does social media impact your #SEO efforts? We discussed this in out most recent #SMTLive Twitter chat - here's a re-cap #digitalmarketing https://t.co/rok3wOf2Lx - https://t.co/ALYxH2AmHQ</t>
  </si>
  <si>
    <t>#moniseum A look at the connections between #socialmedia and #SEO - here's a re-cap of our most recent #SMTLive Twitter chat #smm https://t.co/rok3wOf2Lx - https://t.co/ZqVpjX1Yph</t>
  </si>
  <si>
    <t>#moniseum In our most recent #SMTLive Twitter chat, we discussed how social media and SEO work together w/SEO - here's a recap: #smm https://t.co/rok3wOf2Lx - https://t.co/GZdfGBWQGH</t>
  </si>
  <si>
    <t>#moniseum Does social media impact your #SEO efforts? We discussed this in out most recent #SMTLive Twitter chat - here's a re-cap #digitalmarketing https://t.co/rok3wOf2Lx - https://t.co/2dmVUcWFbE</t>
  </si>
  <si>
    <t>#moniseum Don't miss our next #SMTLive Twitter chat (9/17). RSVP here_xD83D__xDC49_ https://t.co/Rt4jrHXP02 https://t.co/UxDUxEioff - https://t.co/vNyC3yusVv</t>
  </si>
  <si>
    <t>#moniseum Remember, you can always see the #SMTLive schedule and read the recaps from past chats on our SMT Community page. https://t.co/V1SYuyZeTq - https://t.co/iUcXdIsF4j</t>
  </si>
  <si>
    <t>A1: The 3 Main SEO Factors for Rankings on Google 
1. Relevant Earned Media Citations at the Domain-Level
2. Relevant Earned Media Citations at the Page-Level
3. Page-Level content relevance, length, format, and structure
#SMTlive #SEO https://t.co/lLCg6mc74e</t>
  </si>
  <si>
    <t>A2: Critical SEO Tactic #1 - Mine Google People Also Ask boxes for all the questions your customer has around your topic.  
Use This Free tool https://t.co/salLkMswT0 #SMTlive #SEO</t>
  </si>
  <si>
    <t>A2: Critical SEO Tactic #2 - Create Net-New Content That Fills the Gaps Identified by Mining Questions From People Also Ask Boxes. #SMTlive #SEO https://t.co/mOYjgXR88q</t>
  </si>
  <si>
    <t>https://web.dev/</t>
  </si>
  <si>
    <t>https://www.socialmediatoday.com/news/smtlive-recap-how-social-media-and-seo-work-together/561911/</t>
  </si>
  <si>
    <t>https://www.socialmediatoday.com/news/smtlive-recap-how-social-media-and-seo-work-together/561911/?utm_source=Sociallymap&amp;utm_medium=Sociallymap&amp;utm_campaign=Sociallymap</t>
  </si>
  <si>
    <t>https://www.socialmediatoday.com/news/smtlive-recap-how-social-media-and-seo-work-together/561911/?utm_source=dlvr.it&amp;utm_medium=twitter</t>
  </si>
  <si>
    <t>https://www.socialmediatoday.com/news/smtlive-recap-how-social-media-and-seo-work-together/561911/#news</t>
  </si>
  <si>
    <t>https://www.goodtoseo.com/smtlive-recap-how-social-media-and-seo-work-together/</t>
  </si>
  <si>
    <t>http://dlvr.it/RCRQKV</t>
  </si>
  <si>
    <t>https://twinybots.ch/ https://www.socialmediatoday.com/news/smtlive-recap-how-social-media-and-seo-work-together/561911/</t>
  </si>
  <si>
    <t>https://www.socialmediatoday.com/news/smtlive-recap-how-social-media-and-seo-work-together/561911/?utm_medium=social&amp;utm_source=twitter_JordanHockett</t>
  </si>
  <si>
    <t>https://www.businessfast.co.uk/smtlive-recap-how-social-media-and-seo-work-together/</t>
  </si>
  <si>
    <t>http://banner.thatsocialgeek.com/biz/thatsocialgeek/content/5d6fb5d56f0aa</t>
  </si>
  <si>
    <t>https://www.socialmediatoday.com/news/smtlive-recap-how-social-media-and-seo-work-together/561911/?es_sh=9eaf0e8a455379816924cbe9628ad806&amp;es_ad=85903</t>
  </si>
  <si>
    <t>https://www.socialmediatoday.com/news/smtlive-recap-how-to-cultivate-small-business-success-on-social/560191/?utm_source=dlvr.it&amp;utm_medium=twitter</t>
  </si>
  <si>
    <t>https://www.socialmediatoday.com/news/smtlive-recap-can-small-business-social-media-difficulties-help-future-go/560296/?utm_source=dlvr.it&amp;utm_medium=twitter</t>
  </si>
  <si>
    <t>https://www.socialmediatoday.com/news/smtlive-recap-how-social-media-and-seo-work-together/561911/?utm_source=twitter&amp;utm_medium=post&amp;utm_campaign=seokay&amp;utm_term=smallbusiness&amp;utm_content=knowledge&amp;ref=businesstop25&amp;pix=23pb_0_0</t>
  </si>
  <si>
    <t>https://www.socialmediatoday.com/news/smtlive-recap-how-social-media-and-seo-work-together/561911/?utm_source=twitter&amp;utm_medium=post&amp;utm_campaign=seokay&amp;utm_term=socialselling&amp;utm_content=knowledge&amp;ref=noggledotcom&amp;pix=23ph_0_0</t>
  </si>
  <si>
    <t>https://rplg.co/0d1cf270</t>
  </si>
  <si>
    <t>https://www.socialmediatoday.com/news/smtlive-recap-how-social-media-and-seo-work-together/561911/?utm_source=Sailthru&amp;utm_medium=email&amp;utm_campaign=Issue:%202019-09-04%20Social%20Media%20Today%20Newsletter%20%5Bissue:22813%5D&amp;utm_term=Social%20Media%20Today</t>
  </si>
  <si>
    <t>https://www.socialmediatoday.com/news/smtlive-recap-how-social-media-and-seo-work-together/561911/?utm_source=twitter&amp;utm_medium=post&amp;utm_campaign=seokay&amp;utm_term=blogging&amp;utm_content=knowledge&amp;ref=bloggingtop25&amp;pix=23p5_0_0</t>
  </si>
  <si>
    <t>https://qoo.ly/zmhte</t>
  </si>
  <si>
    <t>https://www.socialmediatoday.com/news/smtlive-recap-using-facebook-and-instagram-audience-targeting/558038/</t>
  </si>
  <si>
    <t>http://link.divenewsletter.com/join/3qu/smt-twitter-chat&amp;hash=344263583e73d6e9f823e07caef8daec</t>
  </si>
  <si>
    <t>https://www.socialmediatoday.com/community/</t>
  </si>
  <si>
    <t>https://t.co/gFGjPZursr https://twitter.com/socialmedia2day/status/1169207272444243969</t>
  </si>
  <si>
    <t>https://t.co/gFGjPZursr https://twitter.com/socialmedia2day/status/1169328121985810432</t>
  </si>
  <si>
    <t>https://t.co/gFGjPZursr https://twitter.com/socialmedia2day/status/1169463942378381312</t>
  </si>
  <si>
    <t>https://t.co/gFGjPZursr https://twitter.com/socialmedia2day/status/1170113225800785921</t>
  </si>
  <si>
    <t>https://t.co/gFGjPZursr https://twitter.com/socialmedia2day/status/1170717223066984453</t>
  </si>
  <si>
    <t>https://t.co/09XmpESUti https://t.co/ezdRpRzm3e https://twitter.com/socialmedia2day/status/1172174532871938049</t>
  </si>
  <si>
    <t>https://t.co/Y0LImzPVkI https://twitter.com/socialmedia2day/status/1172174534977425408</t>
  </si>
  <si>
    <t>https://chrome.google.com/webstore/detail/scraper/mbigbapnjcgaffohmbkdlecaccepngjd?hl=en</t>
  </si>
  <si>
    <t>web.dev</t>
  </si>
  <si>
    <t>socialmediatoday.com</t>
  </si>
  <si>
    <t>goodtoseo.com</t>
  </si>
  <si>
    <t>dlvr.it</t>
  </si>
  <si>
    <t>twinybots.ch socialmediatoday.com</t>
  </si>
  <si>
    <t>co.uk</t>
  </si>
  <si>
    <t>thatsocialgeek.com</t>
  </si>
  <si>
    <t>rplg.co</t>
  </si>
  <si>
    <t>qoo.ly</t>
  </si>
  <si>
    <t>divenewsletter.com</t>
  </si>
  <si>
    <t>t.co twitter.com</t>
  </si>
  <si>
    <t>t.co t.co twitter.com</t>
  </si>
  <si>
    <t>google.com</t>
  </si>
  <si>
    <t>smtlive seo</t>
  </si>
  <si>
    <t>smtlive socialmedia</t>
  </si>
  <si>
    <t>smtlive</t>
  </si>
  <si>
    <t>smtlive smtlive socialmedia</t>
  </si>
  <si>
    <t>smtlive socialmedia marketing strategy</t>
  </si>
  <si>
    <t>smtlive usa socialmedia uk business</t>
  </si>
  <si>
    <t>smtlive smm socialmedia</t>
  </si>
  <si>
    <t>socialmedia smtlive</t>
  </si>
  <si>
    <t>smtlive smm</t>
  </si>
  <si>
    <t>smtlive socialmedia seo wednesdaywisdom wednesdaymotivation smo smm searchmarketing sitetraffic</t>
  </si>
  <si>
    <t>smtlive socialmedia smm</t>
  </si>
  <si>
    <t>moniseum seo smtlive</t>
  </si>
  <si>
    <t>seo smtlive</t>
  </si>
  <si>
    <t>smtlive wp newbrooklyn nyc iaintdoneyet kaya lonely thewolfofflossstreet whatitsgonnabe rollin2x</t>
  </si>
  <si>
    <t>socialmedia seo smtlive</t>
  </si>
  <si>
    <t>smtlive socialmedia seo</t>
  </si>
  <si>
    <t>smtlive growthhacking searchengineoptimization digitalmarketing inboundmarketing socialmediamarketing contentmarketing branding marketingstrategy</t>
  </si>
  <si>
    <t>smtlive smm seo</t>
  </si>
  <si>
    <t>smtlive socialmediamarketing seo queencreek thatsocialgeek</t>
  </si>
  <si>
    <t>smtlive socialmediatips seo</t>
  </si>
  <si>
    <t>socialmediamanagement smtlive exploredigital</t>
  </si>
  <si>
    <t>audience smtlive socialmediamanagement exploredigital</t>
  </si>
  <si>
    <t>audience</t>
  </si>
  <si>
    <t>smtlive newmediahorizons socialmedia seo marketing</t>
  </si>
  <si>
    <t>smtlive socialmedia yyclocal</t>
  </si>
  <si>
    <t>smtlive socialmedia seo socialmediamarketing onlinemarketing socialmediamanager loefflercarsten</t>
  </si>
  <si>
    <t>smtlive socialmedia seo socialmediamarketing</t>
  </si>
  <si>
    <t>seo smtlive digitalmarketing</t>
  </si>
  <si>
    <t>hootchat cmworld smechat twittersmarter solobizchat smtlive semrushchat</t>
  </si>
  <si>
    <t>smtlive socialselling</t>
  </si>
  <si>
    <t>smtlive seo smm</t>
  </si>
  <si>
    <t>smtlive socialmedia news</t>
  </si>
  <si>
    <t>smm smtlive facebook instagram bethereorbesquare</t>
  </si>
  <si>
    <t>smm</t>
  </si>
  <si>
    <t>socialmedia seo smtlive smm</t>
  </si>
  <si>
    <t>smtlive smm kobmaxqueen</t>
  </si>
  <si>
    <t>seo smtlive digitalmarketing kobmaxqueen</t>
  </si>
  <si>
    <t>socialmedia seo smtlive smm kobmaxqueen</t>
  </si>
  <si>
    <t>smtlive kobmaxqueen</t>
  </si>
  <si>
    <t>moniseum smtlive smm</t>
  </si>
  <si>
    <t>moniseum seo smtlive digitalmarketing</t>
  </si>
  <si>
    <t>moniseum socialmedia seo smtlive smm</t>
  </si>
  <si>
    <t>moniseum smtlive</t>
  </si>
  <si>
    <t>https://pbs.twimg.com/tweet_video_thumb/EC_XTVBWsAAvO2i.jpg</t>
  </si>
  <si>
    <t>https://pbs.twimg.com/media/EDmoEIzX4AIFNVh.jpg</t>
  </si>
  <si>
    <t>https://pbs.twimg.com/media/EDmoaJGXsAURYan.jpg</t>
  </si>
  <si>
    <t>https://pbs.twimg.com/media/EDmq7ElWkAAURhm.jpg</t>
  </si>
  <si>
    <t>https://pbs.twimg.com/media/EDmvu8IWsAQ8UYc.jpg</t>
  </si>
  <si>
    <t>https://pbs.twimg.com/media/EDmxcZ8XoAAoDR4.jpg</t>
  </si>
  <si>
    <t>https://pbs.twimg.com/media/EDmxdAOX4AU5VJk.jpg</t>
  </si>
  <si>
    <t>https://pbs.twimg.com/media/EDm3va1UUAERaOH.jpg</t>
  </si>
  <si>
    <t>https://pbs.twimg.com/media/EDmonN6W4AAjhGV.jpg</t>
  </si>
  <si>
    <t>https://pbs.twimg.com/media/EDmov9fXYAAsI88.jpg</t>
  </si>
  <si>
    <t>https://pbs.twimg.com/media/EDm6EWwXkAAxj8J.png</t>
  </si>
  <si>
    <t>https://pbs.twimg.com/media/EDm7LLrUEAAp0vG.jpg</t>
  </si>
  <si>
    <t>https://pbs.twimg.com/media/EDnLUC0U0AAhyqp.jpg</t>
  </si>
  <si>
    <t>https://pbs.twimg.com/media/EDnMG8UUwAAz4hx.jpg</t>
  </si>
  <si>
    <t>https://pbs.twimg.com/media/EDnOlX1WwAAt_4R.jpg</t>
  </si>
  <si>
    <t>https://pbs.twimg.com/media/EDnfzOZU8AE29iG.jpg</t>
  </si>
  <si>
    <t>https://pbs.twimg.com/media/EDoenPNX4AEOL0C.jpg</t>
  </si>
  <si>
    <t>https://pbs.twimg.com/media/EDo8FecXkAEv2Mw.jpg</t>
  </si>
  <si>
    <t>https://pbs.twimg.com/media/EDsMMTfX4AA01jU.jpg</t>
  </si>
  <si>
    <t>https://pbs.twimg.com/media/EDuEX-TXoAE709_.jpg</t>
  </si>
  <si>
    <t>https://pbs.twimg.com/media/EDvNssnWsAMcxGq.jpg</t>
  </si>
  <si>
    <t>https://pbs.twimg.com/media/EDpw3o3XYAUbRAR.jpg</t>
  </si>
  <si>
    <t>https://pbs.twimg.com/media/EBRBQ-wUIAEOjUk.jpg</t>
  </si>
  <si>
    <t>https://pbs.twimg.com/media/EBbxvmbUwAAX7JV.jpg</t>
  </si>
  <si>
    <t>https://pbs.twimg.com/media/EDmoaOvXsAUYGgp.jpg</t>
  </si>
  <si>
    <t>https://pbs.twimg.com/media/EDzu8hHXUAAtJ7-.jpg</t>
  </si>
  <si>
    <t>https://pbs.twimg.com/media/ED9jL-8UYAAEglt.png</t>
  </si>
  <si>
    <t>https://pbs.twimg.com/media/EEByLtOXkAE6c1M.jpg</t>
  </si>
  <si>
    <t>https://pbs.twimg.com/media/EEDkKr3WsAAXYCp.jpg</t>
  </si>
  <si>
    <t>https://pbs.twimg.com/media/EEG7xY5UcAAomlt.jpg</t>
  </si>
  <si>
    <t>https://pbs.twimg.com/media/EDmq6-TXUAETKex.jpg</t>
  </si>
  <si>
    <t>https://pbs.twimg.com/media/EDpMdqmX4AAuQzo.jpg</t>
  </si>
  <si>
    <t>https://pbs.twimg.com/media/CNRHoLYVEAAyLFi.png</t>
  </si>
  <si>
    <t>https://pbs.twimg.com/media/EERmhkEXYAMKKgz.jpg</t>
  </si>
  <si>
    <t>https://pbs.twimg.com/tweet_video_thumb/EC_SkjjXoAAZGuM.jpg</t>
  </si>
  <si>
    <t>https://pbs.twimg.com/tweet_video_thumb/EC_TkaRWsAEYdju.jpg</t>
  </si>
  <si>
    <t>http://pbs.twimg.com/profile_images/857939060521873408/weLwBXQ0_normal.jpg</t>
  </si>
  <si>
    <t>http://pbs.twimg.com/profile_images/1165308179808493568/-xcMnvyl_normal.jpg</t>
  </si>
  <si>
    <t>http://pbs.twimg.com/profile_images/706622262892490753/LB1AjIS-_normal.jpg</t>
  </si>
  <si>
    <t>http://pbs.twimg.com/profile_images/1006920799696060416/06Ggt8PK_normal.jpg</t>
  </si>
  <si>
    <t>http://pbs.twimg.com/profile_images/846409220832473088/-1Wh0Keo_normal.jpg</t>
  </si>
  <si>
    <t>http://pbs.twimg.com/profile_images/1117715035411718144/8V_Gkzcx_normal.jpg</t>
  </si>
  <si>
    <t>http://pbs.twimg.com/profile_images/1155059389860122625/kBqiQt7d_normal.png</t>
  </si>
  <si>
    <t>http://pbs.twimg.com/profile_images/1096893505551634439/JJ4uJYDw_normal.png</t>
  </si>
  <si>
    <t>http://pbs.twimg.com/profile_images/977548769901215744/I45Gz07v_normal.jpg</t>
  </si>
  <si>
    <t>http://pbs.twimg.com/profile_images/1024837641177419776/tJFKIyaw_normal.jpg</t>
  </si>
  <si>
    <t>http://pbs.twimg.com/profile_images/879599447772188672/pAdBD3qb_normal.jpg</t>
  </si>
  <si>
    <t>http://pbs.twimg.com/profile_images/476707212849467392/I_jVndo-_normal.jpeg</t>
  </si>
  <si>
    <t>http://pbs.twimg.com/profile_images/1042648534317596672/XQW2BGvd_normal.jpg</t>
  </si>
  <si>
    <t>http://pbs.twimg.com/profile_images/718877584528814081/Wgiazsvv_normal.jpg</t>
  </si>
  <si>
    <t>http://pbs.twimg.com/profile_images/918243413228642304/SNxPOiou_normal.jpg</t>
  </si>
  <si>
    <t>http://pbs.twimg.com/profile_images/1071480273940824064/dJg1h7C4_normal.jpg</t>
  </si>
  <si>
    <t>http://pbs.twimg.com/profile_images/3346866136/44bafe581019fa2603283cbc5e41f3ff_normal.png</t>
  </si>
  <si>
    <t>http://pbs.twimg.com/profile_images/1110428780445626368/D_zlUqwa_normal.jpg</t>
  </si>
  <si>
    <t>http://pbs.twimg.com/profile_images/1113023342154518533/2uGQHL7Y_normal.png</t>
  </si>
  <si>
    <t>http://pbs.twimg.com/profile_images/1095743669653696513/PtaZZUX4_normal.jpg</t>
  </si>
  <si>
    <t>http://pbs.twimg.com/profile_images/623697160777826305/RFY-hwl__normal.png</t>
  </si>
  <si>
    <t>http://pbs.twimg.com/profile_images/1166369406018117632/eKEr4O-u_normal.jpg</t>
  </si>
  <si>
    <t>http://pbs.twimg.com/profile_images/1035896694469283840/nMLw8WsR_normal.jpg</t>
  </si>
  <si>
    <t>http://pbs.twimg.com/profile_images/3120841902/7276aa9ca2b09cdb1a09fa6029dc8e25_normal.jpeg</t>
  </si>
  <si>
    <t>http://pbs.twimg.com/profile_images/667558392681115648/gkBqKnZD_normal.jpg</t>
  </si>
  <si>
    <t>http://pbs.twimg.com/profile_images/472597106427850752/chLqXQ2O_normal.jpeg</t>
  </si>
  <si>
    <t>http://pbs.twimg.com/profile_images/784381029180182533/B24kECRz_normal.jpg</t>
  </si>
  <si>
    <t>http://pbs.twimg.com/profile_images/855429366418984960/AsjtpwsM_normal.jpg</t>
  </si>
  <si>
    <t>http://pbs.twimg.com/profile_images/1116448696642744322/gfixxYfC_normal.jpg</t>
  </si>
  <si>
    <t>http://pbs.twimg.com/profile_images/557499655701819393/NUGpDgnM_normal.jpeg</t>
  </si>
  <si>
    <t>http://pbs.twimg.com/profile_images/1148986276638539776/umIim8jG_normal.jpg</t>
  </si>
  <si>
    <t>http://pbs.twimg.com/profile_images/1154321404797624320/PaF21odn_normal.jpg</t>
  </si>
  <si>
    <t>http://pbs.twimg.com/profile_images/1143225736162996226/w_goSqcN_normal.png</t>
  </si>
  <si>
    <t>http://pbs.twimg.com/profile_images/874639898065727494/JKGRntr0_normal.jpg</t>
  </si>
  <si>
    <t>http://pbs.twimg.com/profile_images/721937975441956864/Ue6WcLFT_normal.jpg</t>
  </si>
  <si>
    <t>http://pbs.twimg.com/profile_images/1160788003561697281/jgYIbUqS_normal.jpg</t>
  </si>
  <si>
    <t>http://pbs.twimg.com/profile_images/808723158261846016/CSZzJNzM_normal.jpg</t>
  </si>
  <si>
    <t>http://pbs.twimg.com/profile_images/894438247799115776/hwrqw7eh_normal.jpg</t>
  </si>
  <si>
    <t>http://pbs.twimg.com/profile_images/594180789052530689/d-BTuspO_normal.jpg</t>
  </si>
  <si>
    <t>http://pbs.twimg.com/profile_images/463940766952222720/_P3HbRxE_normal.png</t>
  </si>
  <si>
    <t>http://pbs.twimg.com/profile_images/754033245407313920/mG5ysLna_normal.jpg</t>
  </si>
  <si>
    <t>http://pbs.twimg.com/profile_images/1147440819428896775/ZpsbUY65_normal.jpg</t>
  </si>
  <si>
    <t>http://pbs.twimg.com/profile_images/778166795140292609/sDEWrqGc_normal.jpg</t>
  </si>
  <si>
    <t>http://pbs.twimg.com/profile_images/1091835501290479621/Ng4t94uo_normal.jpg</t>
  </si>
  <si>
    <t>http://pbs.twimg.com/profile_images/878114086734643200/2zAaZNMh_normal.jpg</t>
  </si>
  <si>
    <t>http://pbs.twimg.com/profile_images/833619024688795648/7TUg2sZE_normal.jpg</t>
  </si>
  <si>
    <t>http://pbs.twimg.com/profile_images/1147585728022343680/7z1Ca3Vo_normal.jpg</t>
  </si>
  <si>
    <t>http://pbs.twimg.com/profile_images/529728437880389633/Xggj9rV4_normal.jpeg</t>
  </si>
  <si>
    <t>http://pbs.twimg.com/profile_images/1149663356459999232/RWpnM0vN_normal.jpg</t>
  </si>
  <si>
    <t>http://pbs.twimg.com/profile_images/939586669531025408/NPFJXHJo_normal.jpg</t>
  </si>
  <si>
    <t>http://pbs.twimg.com/profile_images/1126064693846663168/HpX7ksNj_normal.jpg</t>
  </si>
  <si>
    <t>http://pbs.twimg.com/profile_images/963087423323373568/3XcnnCDv_normal.jpg</t>
  </si>
  <si>
    <t>http://pbs.twimg.com/profile_images/61932938/08-08-17-08-drawn-600_normal.jpg</t>
  </si>
  <si>
    <t>http://pbs.twimg.com/profile_images/617978863726010369/4PJc0LB3_normal.jpg</t>
  </si>
  <si>
    <t>http://pbs.twimg.com/profile_images/833491840317923328/lEG8Sp5z_normal.jpg</t>
  </si>
  <si>
    <t>http://pbs.twimg.com/profile_images/1108554708875014145/IsDZVaDj_normal.jpg</t>
  </si>
  <si>
    <t>http://pbs.twimg.com/profile_images/1113088413547130880/RfpzvcVu_normal.png</t>
  </si>
  <si>
    <t>http://pbs.twimg.com/profile_images/1086144356015165440/qp-aDxu8_normal.jpg</t>
  </si>
  <si>
    <t>http://pbs.twimg.com/profile_images/2664315488/4a884b08d0cd532864ee438c6477c7b7_normal.jpeg</t>
  </si>
  <si>
    <t>http://pbs.twimg.com/profile_images/1009550793773498368/jEKg6Xg4_normal.jpg</t>
  </si>
  <si>
    <t>http://pbs.twimg.com/profile_images/1103407247080779776/2SNlyjwD_normal.jpg</t>
  </si>
  <si>
    <t>http://pbs.twimg.com/profile_images/432258838494846976/n5rx9RHu_normal.jpeg</t>
  </si>
  <si>
    <t>http://pbs.twimg.com/profile_images/351501987/ipodapp_normal.jpg</t>
  </si>
  <si>
    <t>http://pbs.twimg.com/profile_images/1152599573946359813/Z-RujlXc_normal.jpg</t>
  </si>
  <si>
    <t>http://pbs.twimg.com/profile_images/725814783417540608/DH32dyaL_normal.jpg</t>
  </si>
  <si>
    <t>http://pbs.twimg.com/profile_images/1082919620032503808/DHISElgY_normal.jpg</t>
  </si>
  <si>
    <t>http://pbs.twimg.com/profile_images/955552684425166848/8H99Es2i_normal.jpg</t>
  </si>
  <si>
    <t>http://pbs.twimg.com/profile_images/1042327909363535872/CCOinNPj_normal.jpg</t>
  </si>
  <si>
    <t>http://pbs.twimg.com/profile_images/699165600933777408/tefXPSWb_normal.jpg</t>
  </si>
  <si>
    <t>http://pbs.twimg.com/profile_images/635728484648685568/shbB4SyY_normal.jpg</t>
  </si>
  <si>
    <t>http://pbs.twimg.com/profile_images/988368273656999936/0u-W6Y8Q_normal.jpg</t>
  </si>
  <si>
    <t>http://pbs.twimg.com/profile_images/730131721623089154/sSrr6tUj_normal.jpg</t>
  </si>
  <si>
    <t>http://pbs.twimg.com/profile_images/1146718205366292481/eWwrQcWy_normal.jpg</t>
  </si>
  <si>
    <t>http://pbs.twimg.com/profile_images/1116389250902167553/wNmaTi2g_normal.png</t>
  </si>
  <si>
    <t>http://pbs.twimg.com/profile_images/840752299819565056/7JKqhNeO_normal.jpg</t>
  </si>
  <si>
    <t>http://pbs.twimg.com/profile_images/1095565151879671808/mLvzdj2d_normal.png</t>
  </si>
  <si>
    <t>http://pbs.twimg.com/profile_images/1116649994839371776/3XUoonrV_normal.jpg</t>
  </si>
  <si>
    <t>http://pbs.twimg.com/profile_images/985540919091965952/xcuXuAQ9_normal.jpg</t>
  </si>
  <si>
    <t>http://pbs.twimg.com/profile_images/1128717670520586241/1wEn7_oF_normal.png</t>
  </si>
  <si>
    <t>http://pbs.twimg.com/profile_images/1059306021296922625/oyxW1qo-_normal.jpg</t>
  </si>
  <si>
    <t>http://pbs.twimg.com/profile_images/696143278807375872/_8KOQ7tg_normal.jpg</t>
  </si>
  <si>
    <t>http://pbs.twimg.com/profile_images/702948076152098819/bBbJPSGy_normal.jpg</t>
  </si>
  <si>
    <t>http://pbs.twimg.com/profile_images/1067001811767300096/MYL74A5E_normal.jpg</t>
  </si>
  <si>
    <t>http://pbs.twimg.com/profile_images/1131228766070628352/5CYHoMfz_normal.jpg</t>
  </si>
  <si>
    <t>http://pbs.twimg.com/profile_images/487242217887502337/qOMRQbPk_normal.jpeg</t>
  </si>
  <si>
    <t>http://pbs.twimg.com/profile_images/1109803241435549697/v3a0BDXo_normal.png</t>
  </si>
  <si>
    <t>http://pbs.twimg.com/profile_images/1116402024453689346/Gmjn8AXY_normal.png</t>
  </si>
  <si>
    <t>http://pbs.twimg.com/profile_images/913811675505192960/0xPcrAab_normal.jpg</t>
  </si>
  <si>
    <t>http://pbs.twimg.com/profile_images/926533530217168896/t-3vZqYL_normal.jpg</t>
  </si>
  <si>
    <t>http://abs.twimg.com/sticky/default_profile_images/default_profile_normal.png</t>
  </si>
  <si>
    <t>https://twitter.com/#!/seo/status/1166387562497396736</t>
  </si>
  <si>
    <t>https://twitter.com/#!/mannymarketers/status/1168772653827678208</t>
  </si>
  <si>
    <t>https://twitter.com/#!/dewieirig/status/1169149393653706758</t>
  </si>
  <si>
    <t>https://twitter.com/#!/bestclerks/status/1169149682154647552</t>
  </si>
  <si>
    <t>https://twitter.com/#!/toco_fr/status/1169149773208858625</t>
  </si>
  <si>
    <t>https://twitter.com/#!/cjscribe/status/1169149943694733315</t>
  </si>
  <si>
    <t>https://twitter.com/#!/micwonderland/status/1169150039257694208</t>
  </si>
  <si>
    <t>https://twitter.com/#!/smmxagency/status/1169150217826050049</t>
  </si>
  <si>
    <t>https://twitter.com/#!/_socialmedia___/status/1169150369823428608</t>
  </si>
  <si>
    <t>https://twitter.com/#!/universwealth/status/1169150744806744069</t>
  </si>
  <si>
    <t>https://twitter.com/#!/jamesbullock81/status/1169150747906383874</t>
  </si>
  <si>
    <t>https://twitter.com/#!/afacebook_group/status/1169150960683429889</t>
  </si>
  <si>
    <t>https://twitter.com/#!/missshandarenee/status/1169153512741253120</t>
  </si>
  <si>
    <t>https://twitter.com/#!/brewervasocial/status/1169155077703196673</t>
  </si>
  <si>
    <t>https://twitter.com/#!/good_to_seo/status/1169155288571817985</t>
  </si>
  <si>
    <t>https://twitter.com/#!/socialmedianex/status/1169158801464930305</t>
  </si>
  <si>
    <t>https://twitter.com/#!/webgirltj/status/1169160682065072128</t>
  </si>
  <si>
    <t>https://twitter.com/#!/mediabulge/status/1169160692865388545</t>
  </si>
  <si>
    <t>https://twitter.com/#!/socialguru007/status/1169160782342512647</t>
  </si>
  <si>
    <t>https://twitter.com/#!/keithflynn/status/1169165229508440064</t>
  </si>
  <si>
    <t>https://twitter.com/#!/novumarketing/status/1169167605803864064</t>
  </si>
  <si>
    <t>https://twitter.com/#!/goodmanjed/status/1169150971076907008</t>
  </si>
  <si>
    <t>https://twitter.com/#!/goodmanjed/status/1169151121283330050</t>
  </si>
  <si>
    <t>https://twitter.com/#!/goodmanjed/status/1169170163347968000</t>
  </si>
  <si>
    <t>https://twitter.com/#!/vipvirtualsols/status/1169171381621100544</t>
  </si>
  <si>
    <t>https://twitter.com/#!/planarwhirl/status/1169174789283614721</t>
  </si>
  <si>
    <t>https://twitter.com/#!/tastefullyso/status/1169189125330624512</t>
  </si>
  <si>
    <t>https://twitter.com/#!/junelevenco/status/1169189999654256643</t>
  </si>
  <si>
    <t>https://twitter.com/#!/danagarrison/status/1169190872325468160</t>
  </si>
  <si>
    <t>https://twitter.com/#!/techsolzenastra/status/1169195658164822016</t>
  </si>
  <si>
    <t>https://twitter.com/#!/followermob/status/1169205495221116933</t>
  </si>
  <si>
    <t>https://twitter.com/#!/bird7g/status/1169206255572963328</t>
  </si>
  <si>
    <t>https://twitter.com/#!/stevekrohn/status/1169192721392840705</t>
  </si>
  <si>
    <t>https://twitter.com/#!/stevekrohn/status/1169208239172587523</t>
  </si>
  <si>
    <t>https://twitter.com/#!/ginevraadamoli/status/1169211651226079233</t>
  </si>
  <si>
    <t>https://twitter.com/#!/pulnocrawler/status/1169211935348416512</t>
  </si>
  <si>
    <t>https://twitter.com/#!/valorey/status/1169212625508589569</t>
  </si>
  <si>
    <t>https://twitter.com/#!/mediamashsocial/status/1169217357476257793</t>
  </si>
  <si>
    <t>https://twitter.com/#!/jordanhockett/status/1169218606464405504</t>
  </si>
  <si>
    <t>https://twitter.com/#!/techieappy/status/1169218851101450241</t>
  </si>
  <si>
    <t>https://twitter.com/#!/robinyearsley/status/1169229169038954496</t>
  </si>
  <si>
    <t>https://twitter.com/#!/putfadd/status/1169229982918303745</t>
  </si>
  <si>
    <t>https://twitter.com/#!/objectivepr/status/1169231824087732225</t>
  </si>
  <si>
    <t>https://twitter.com/#!/clicali/status/1169249048957767680</t>
  </si>
  <si>
    <t>https://twitter.com/#!/jimcorcoran/status/1169264280216178689</t>
  </si>
  <si>
    <t>https://twitter.com/#!/pairnetworks/status/1169280714040389632</t>
  </si>
  <si>
    <t>https://twitter.com/#!/samirlahlabat/status/1169286510367125504</t>
  </si>
  <si>
    <t>https://twitter.com/#!/uzomaisichei/status/1169313119610556417</t>
  </si>
  <si>
    <t>https://twitter.com/#!/sourav21maha/status/1169329110654607361</t>
  </si>
  <si>
    <t>https://twitter.com/#!/phoebebain/status/1169259530418610176</t>
  </si>
  <si>
    <t>https://twitter.com/#!/by_kream/status/1169332960757198849</t>
  </si>
  <si>
    <t>https://twitter.com/#!/seablakely/status/1169333030831284224</t>
  </si>
  <si>
    <t>https://twitter.com/#!/seoblissonline/status/1169338387507154945</t>
  </si>
  <si>
    <t>https://twitter.com/#!/mslindasim/status/1169345142643249152</t>
  </si>
  <si>
    <t>https://twitter.com/#!/mridulkesharwa/status/1169412508521648128</t>
  </si>
  <si>
    <t>https://twitter.com/#!/mridulkesharwa/status/1169412614448807936</t>
  </si>
  <si>
    <t>https://twitter.com/#!/willpowerentllc/status/1169420102116282372</t>
  </si>
  <si>
    <t>https://twitter.com/#!/austinnoronha/status/1169505218012372992</t>
  </si>
  <si>
    <t>https://twitter.com/#!/the_cow81/status/1169511554838093829</t>
  </si>
  <si>
    <t>https://twitter.com/#!/testomatocom/status/1169533456122036224</t>
  </si>
  <si>
    <t>https://twitter.com/#!/elainebeare/status/1169541935343775744</t>
  </si>
  <si>
    <t>https://twitter.com/#!/mybizmarketer/status/1169550788441661443</t>
  </si>
  <si>
    <t>https://twitter.com/#!/naasei/status/1169554532701020166</t>
  </si>
  <si>
    <t>https://twitter.com/#!/naasei/status/1169561056664018944</t>
  </si>
  <si>
    <t>https://twitter.com/#!/naasei/status/1169561195436814337</t>
  </si>
  <si>
    <t>https://twitter.com/#!/naasei/status/1169562018640224256</t>
  </si>
  <si>
    <t>https://twitter.com/#!/socio_loca/status/1169576409238405126</t>
  </si>
  <si>
    <t>https://twitter.com/#!/rickrockmex/status/1169674076970991616</t>
  </si>
  <si>
    <t>https://twitter.com/#!/thatsocialgeek/status/1169686658549202945</t>
  </si>
  <si>
    <t>https://twitter.com/#!/amybatdell/status/1169754697508503552</t>
  </si>
  <si>
    <t>https://twitter.com/#!/jaimeshine/status/1169371157172240384</t>
  </si>
  <si>
    <t>https://twitter.com/#!/viragshah4/status/1169911155126493187</t>
  </si>
  <si>
    <t>https://twitter.com/#!/ayotadhiambo/status/1169770932312969222</t>
  </si>
  <si>
    <t>https://twitter.com/#!/ayotadhiambo/status/1169771379404738560</t>
  </si>
  <si>
    <t>https://twitter.com/#!/ayotadhiambo/status/1169771576256094213</t>
  </si>
  <si>
    <t>https://twitter.com/#!/remmyonline/status/1169911902497050624</t>
  </si>
  <si>
    <t>https://twitter.com/#!/remmyonline/status/1169912516769718272</t>
  </si>
  <si>
    <t>https://twitter.com/#!/remmyonline/status/1169913068484268032</t>
  </si>
  <si>
    <t>https://twitter.com/#!/newmediahorizon/status/1170019070055518208</t>
  </si>
  <si>
    <t>https://twitter.com/#!/vinazol/status/1169689842999074821</t>
  </si>
  <si>
    <t>https://twitter.com/#!/vinazol/status/1170052234752794624</t>
  </si>
  <si>
    <t>https://twitter.com/#!/isaacimper/status/1170074296103907328</t>
  </si>
  <si>
    <t>https://twitter.com/#!/iam_odey/status/1170114968487903232</t>
  </si>
  <si>
    <t>https://twitter.com/#!/warriorgrll74/status/1170115246846967808</t>
  </si>
  <si>
    <t>https://twitter.com/#!/richardbouchez/status/1170116127520952320</t>
  </si>
  <si>
    <t>https://twitter.com/#!/angelafresneda/status/1170132705083887616</t>
  </si>
  <si>
    <t>https://twitter.com/#!/ashleyroche/status/1170138252164108288</t>
  </si>
  <si>
    <t>https://twitter.com/#!/mathony/status/1170148692357025793</t>
  </si>
  <si>
    <t>https://twitter.com/#!/passivearnings/status/1170165706790277120</t>
  </si>
  <si>
    <t>https://twitter.com/#!/blairallenagen1/status/1158622765663961089</t>
  </si>
  <si>
    <t>https://twitter.com/#!/blairallenagen1/status/1159379756061622272</t>
  </si>
  <si>
    <t>https://twitter.com/#!/blairallenagen1/status/1169150749466681346</t>
  </si>
  <si>
    <t>https://twitter.com/#!/blairallenagen1/status/1169494756038070272</t>
  </si>
  <si>
    <t>https://twitter.com/#!/blairallenagen1/status/1170251495159160833</t>
  </si>
  <si>
    <t>https://twitter.com/#!/marceladesantam/status/1170418674311802881</t>
  </si>
  <si>
    <t>https://twitter.com/#!/lyneshah/status/1170455136218570754</t>
  </si>
  <si>
    <t>https://twitter.com/#!/angelodge/status/1170073250770145280</t>
  </si>
  <si>
    <t>https://twitter.com/#!/villacar4/status/1170542317490626560</t>
  </si>
  <si>
    <t>https://twitter.com/#!/loefflercarsten/status/1170671502838161413</t>
  </si>
  <si>
    <t>https://twitter.com/#!/bestfin1/status/1170673073613393920</t>
  </si>
  <si>
    <t>https://twitter.com/#!/prosper_kenn/status/1170717727432032256</t>
  </si>
  <si>
    <t>https://twitter.com/#!/alexis_robbins/status/1170717922488025088</t>
  </si>
  <si>
    <t>https://twitter.com/#!/marketin_auto/status/1170721138047168512</t>
  </si>
  <si>
    <t>https://twitter.com/#!/cognoscentebiz/status/1170722022109745153</t>
  </si>
  <si>
    <t>https://twitter.com/#!/fracarabini/status/1170726523134971907</t>
  </si>
  <si>
    <t>https://twitter.com/#!/tembhurnepraful/status/1170745554164441090</t>
  </si>
  <si>
    <t>https://twitter.com/#!/digimumbai/status/1170763496062980096</t>
  </si>
  <si>
    <t>https://twitter.com/#!/chetan0037/status/1170767497555042306</t>
  </si>
  <si>
    <t>https://twitter.com/#!/stylemediaire/status/1170810507881779200</t>
  </si>
  <si>
    <t>https://twitter.com/#!/derekshankar/status/1170838461676425219</t>
  </si>
  <si>
    <t>https://twitter.com/#!/delicatepurvi/status/1170906090193608704</t>
  </si>
  <si>
    <t>https://twitter.com/#!/antonisau/status/1170948544708194304</t>
  </si>
  <si>
    <t>https://twitter.com/#!/businesstop25/status/1171061451890593798</t>
  </si>
  <si>
    <t>https://twitter.com/#!/noggledotcom/status/1171186780529446914</t>
  </si>
  <si>
    <t>https://twitter.com/#!/reduxstyle/status/1171188808165023744</t>
  </si>
  <si>
    <t>https://twitter.com/#!/bloggermasud/status/1171235195585998849</t>
  </si>
  <si>
    <t>https://twitter.com/#!/esotericphoenix/status/1171310960641855489</t>
  </si>
  <si>
    <t>https://twitter.com/#!/askmukesh/status/1171316640425754624</t>
  </si>
  <si>
    <t>https://twitter.com/#!/bloggingtop25/status/1171423840540348417</t>
  </si>
  <si>
    <t>https://twitter.com/#!/harrsocialmedia/status/1171508458039857158</t>
  </si>
  <si>
    <t>https://twitter.com/#!/ameyaemarketing/status/1169153511139004416</t>
  </si>
  <si>
    <t>https://twitter.com/#!/b2b_smarketing/status/1171602552510713856</t>
  </si>
  <si>
    <t>https://twitter.com/#!/gettriplecanopy/status/1171770367381139456</t>
  </si>
  <si>
    <t>https://twitter.com/#!/calocollective/status/1169264687839498240</t>
  </si>
  <si>
    <t>https://twitter.com/#!/ammarketing_nl/status/1169266755568578563</t>
  </si>
  <si>
    <t>https://twitter.com/#!/prcouncil_acy/status/1169666535977345026</t>
  </si>
  <si>
    <t>https://twitter.com/#!/ammarketing_nl/status/1169666768526282752</t>
  </si>
  <si>
    <t>https://twitter.com/#!/ammarketing_nl/status/1171497657556074498</t>
  </si>
  <si>
    <t>https://twitter.com/#!/bphlippo/status/1171497065307754496</t>
  </si>
  <si>
    <t>https://twitter.com/#!/samdigitalcomm/status/1171810499702525952</t>
  </si>
  <si>
    <t>https://twitter.com/#!/ammarketing_nl/status/1171810893983866880</t>
  </si>
  <si>
    <t>https://twitter.com/#!/ammarketing_nl/status/1169334580958191616</t>
  </si>
  <si>
    <t>https://twitter.com/#!/ammarketing_nl/status/1170719967706329088</t>
  </si>
  <si>
    <t>https://twitter.com/#!/socialmedia2day/status/636212203117391872</t>
  </si>
  <si>
    <t>https://twitter.com/#!/socialmedia2day/status/1169207272444243969</t>
  </si>
  <si>
    <t>https://twitter.com/#!/socialmedia2day/status/1169328121985810432</t>
  </si>
  <si>
    <t>https://twitter.com/#!/socialmedia2day/status/1169463942378381312</t>
  </si>
  <si>
    <t>https://twitter.com/#!/socialmedia2day/status/1170113225800785921</t>
  </si>
  <si>
    <t>https://twitter.com/#!/socialmedia2day/status/1170717223066984453</t>
  </si>
  <si>
    <t>https://twitter.com/#!/socialmedia2day/status/1172174532871938049</t>
  </si>
  <si>
    <t>https://twitter.com/#!/socialmedia2day/status/1172174534977425408</t>
  </si>
  <si>
    <t>https://twitter.com/#!/kobmaxqueen/status/1169210653040611328</t>
  </si>
  <si>
    <t>https://twitter.com/#!/kobmaxqueen/status/1169331377596174337</t>
  </si>
  <si>
    <t>https://twitter.com/#!/kobmaxqueen/status/1169464827267440640</t>
  </si>
  <si>
    <t>https://twitter.com/#!/kobmaxqueen/status/1170230616794849280</t>
  </si>
  <si>
    <t>https://twitter.com/#!/kobmaxqueen/status/1170721515089911808</t>
  </si>
  <si>
    <t>https://twitter.com/#!/kobmaxqueen/status/1172175125099307008</t>
  </si>
  <si>
    <t>https://twitter.com/#!/kobmaxqueen/status/1172175127888433154</t>
  </si>
  <si>
    <t>https://twitter.com/#!/backmanage/status/1172175647470444544</t>
  </si>
  <si>
    <t>https://twitter.com/#!/tupoino/status/1169476833345265669</t>
  </si>
  <si>
    <t>https://twitter.com/#!/tupoino/status/1172176421671882754</t>
  </si>
  <si>
    <t>https://twitter.com/#!/monisbukhari/status/1169208146251911168</t>
  </si>
  <si>
    <t>https://twitter.com/#!/monisbukhari/status/1169328931457118209</t>
  </si>
  <si>
    <t>https://twitter.com/#!/monisbukhari/status/1169464799979286528</t>
  </si>
  <si>
    <t>https://twitter.com/#!/monisbukhari/status/1170113480663425024</t>
  </si>
  <si>
    <t>https://twitter.com/#!/monisbukhari/status/1170718728817975297</t>
  </si>
  <si>
    <t>https://twitter.com/#!/monisbukhari/status/1172176945708240896</t>
  </si>
  <si>
    <t>https://twitter.com/#!/monisbukhari/status/1172176949445300225</t>
  </si>
  <si>
    <t>https://twitter.com/#!/seo/status/1166382364156747776</t>
  </si>
  <si>
    <t>https://twitter.com/#!/seo/status/1166383023077691393</t>
  </si>
  <si>
    <t>https://twitter.com/#!/seo/status/1166383457053880320</t>
  </si>
  <si>
    <t>https://twitter.com/#!/icanwp/status/1173228335419146241</t>
  </si>
  <si>
    <t>1166387562497396736</t>
  </si>
  <si>
    <t>1168772653827678208</t>
  </si>
  <si>
    <t>1169149393653706758</t>
  </si>
  <si>
    <t>1169149682154647552</t>
  </si>
  <si>
    <t>1169149773208858625</t>
  </si>
  <si>
    <t>1169149943694733315</t>
  </si>
  <si>
    <t>1169150039257694208</t>
  </si>
  <si>
    <t>1169150217826050049</t>
  </si>
  <si>
    <t>1169150369823428608</t>
  </si>
  <si>
    <t>1169150744806744069</t>
  </si>
  <si>
    <t>1169150747906383874</t>
  </si>
  <si>
    <t>1169150960683429889</t>
  </si>
  <si>
    <t>1169153512741253120</t>
  </si>
  <si>
    <t>1169155077703196673</t>
  </si>
  <si>
    <t>1169155288571817985</t>
  </si>
  <si>
    <t>1169158801464930305</t>
  </si>
  <si>
    <t>1169160682065072128</t>
  </si>
  <si>
    <t>1169160692865388545</t>
  </si>
  <si>
    <t>1169160782342512647</t>
  </si>
  <si>
    <t>1169165229508440064</t>
  </si>
  <si>
    <t>1169167605803864064</t>
  </si>
  <si>
    <t>1169150971076907008</t>
  </si>
  <si>
    <t>1169151121283330050</t>
  </si>
  <si>
    <t>1169170163347968000</t>
  </si>
  <si>
    <t>1169171381621100544</t>
  </si>
  <si>
    <t>1169174789283614721</t>
  </si>
  <si>
    <t>1169189125330624512</t>
  </si>
  <si>
    <t>1169189999654256643</t>
  </si>
  <si>
    <t>1169190872325468160</t>
  </si>
  <si>
    <t>1169195658164822016</t>
  </si>
  <si>
    <t>1169205495221116933</t>
  </si>
  <si>
    <t>1169206255572963328</t>
  </si>
  <si>
    <t>1169192721392840705</t>
  </si>
  <si>
    <t>1169208239172587523</t>
  </si>
  <si>
    <t>1169211651226079233</t>
  </si>
  <si>
    <t>1169211935348416512</t>
  </si>
  <si>
    <t>1169212625508589569</t>
  </si>
  <si>
    <t>1169217357476257793</t>
  </si>
  <si>
    <t>1169218606464405504</t>
  </si>
  <si>
    <t>1169218851101450241</t>
  </si>
  <si>
    <t>1169229169038954496</t>
  </si>
  <si>
    <t>1169229982918303745</t>
  </si>
  <si>
    <t>1169231824087732225</t>
  </si>
  <si>
    <t>1169249048957767680</t>
  </si>
  <si>
    <t>1169264280216178689</t>
  </si>
  <si>
    <t>1169280714040389632</t>
  </si>
  <si>
    <t>1169286510367125504</t>
  </si>
  <si>
    <t>1169313119610556417</t>
  </si>
  <si>
    <t>1169329110654607361</t>
  </si>
  <si>
    <t>1169259530418610176</t>
  </si>
  <si>
    <t>1169332960757198849</t>
  </si>
  <si>
    <t>1169333030831284224</t>
  </si>
  <si>
    <t>1169338387507154945</t>
  </si>
  <si>
    <t>1169345142643249152</t>
  </si>
  <si>
    <t>1169412508521648128</t>
  </si>
  <si>
    <t>1169412614448807936</t>
  </si>
  <si>
    <t>1169420102116282372</t>
  </si>
  <si>
    <t>1169505218012372992</t>
  </si>
  <si>
    <t>1169511554838093829</t>
  </si>
  <si>
    <t>1169533456122036224</t>
  </si>
  <si>
    <t>1169541935343775744</t>
  </si>
  <si>
    <t>1169550788441661443</t>
  </si>
  <si>
    <t>1169554532701020166</t>
  </si>
  <si>
    <t>1169561056664018944</t>
  </si>
  <si>
    <t>1169561195436814337</t>
  </si>
  <si>
    <t>1169562018640224256</t>
  </si>
  <si>
    <t>1169576409238405126</t>
  </si>
  <si>
    <t>1169674076970991616</t>
  </si>
  <si>
    <t>1169686658549202945</t>
  </si>
  <si>
    <t>1169754697508503552</t>
  </si>
  <si>
    <t>1169371157172240384</t>
  </si>
  <si>
    <t>1169911155126493187</t>
  </si>
  <si>
    <t>1169770932312969222</t>
  </si>
  <si>
    <t>1169771379404738560</t>
  </si>
  <si>
    <t>1169771576256094213</t>
  </si>
  <si>
    <t>1169911902497050624</t>
  </si>
  <si>
    <t>1169912516769718272</t>
  </si>
  <si>
    <t>1169913068484268032</t>
  </si>
  <si>
    <t>1170019070055518208</t>
  </si>
  <si>
    <t>1169689842999074821</t>
  </si>
  <si>
    <t>1170052234752794624</t>
  </si>
  <si>
    <t>1170074296103907328</t>
  </si>
  <si>
    <t>1170114968487903232</t>
  </si>
  <si>
    <t>1170115246846967808</t>
  </si>
  <si>
    <t>1170116127520952320</t>
  </si>
  <si>
    <t>1170132705083887616</t>
  </si>
  <si>
    <t>1170138252164108288</t>
  </si>
  <si>
    <t>1170148692357025793</t>
  </si>
  <si>
    <t>1170165706790277120</t>
  </si>
  <si>
    <t>1158622765663961089</t>
  </si>
  <si>
    <t>1159379756061622272</t>
  </si>
  <si>
    <t>1169150749466681346</t>
  </si>
  <si>
    <t>1169494756038070272</t>
  </si>
  <si>
    <t>1170251495159160833</t>
  </si>
  <si>
    <t>1170418674311802881</t>
  </si>
  <si>
    <t>1170455136218570754</t>
  </si>
  <si>
    <t>1170073250770145280</t>
  </si>
  <si>
    <t>1170542317490626560</t>
  </si>
  <si>
    <t>1170671502838161413</t>
  </si>
  <si>
    <t>1170673073613393920</t>
  </si>
  <si>
    <t>1170717727432032256</t>
  </si>
  <si>
    <t>1170717922488025088</t>
  </si>
  <si>
    <t>1170721138047168512</t>
  </si>
  <si>
    <t>1170722022109745153</t>
  </si>
  <si>
    <t>1170726523134971907</t>
  </si>
  <si>
    <t>1170745554164441090</t>
  </si>
  <si>
    <t>1170763496062980096</t>
  </si>
  <si>
    <t>1170767497555042306</t>
  </si>
  <si>
    <t>1170810507881779200</t>
  </si>
  <si>
    <t>1170838461676425219</t>
  </si>
  <si>
    <t>1170906090193608704</t>
  </si>
  <si>
    <t>1170948544708194304</t>
  </si>
  <si>
    <t>1171061451890593798</t>
  </si>
  <si>
    <t>1171186780529446914</t>
  </si>
  <si>
    <t>1171188808165023744</t>
  </si>
  <si>
    <t>1171235195585998849</t>
  </si>
  <si>
    <t>1171310960641855489</t>
  </si>
  <si>
    <t>1171316640425754624</t>
  </si>
  <si>
    <t>1171423840540348417</t>
  </si>
  <si>
    <t>1171508458039857158</t>
  </si>
  <si>
    <t>1169153511139004416</t>
  </si>
  <si>
    <t>1171602552510713856</t>
  </si>
  <si>
    <t>1171770367381139456</t>
  </si>
  <si>
    <t>1169264687839498240</t>
  </si>
  <si>
    <t>1169266755568578563</t>
  </si>
  <si>
    <t>1169666535977345026</t>
  </si>
  <si>
    <t>1169666768526282752</t>
  </si>
  <si>
    <t>1171497657556074498</t>
  </si>
  <si>
    <t>1171497065307754496</t>
  </si>
  <si>
    <t>1171810499702525952</t>
  </si>
  <si>
    <t>1171810893983866880</t>
  </si>
  <si>
    <t>1169334580958191616</t>
  </si>
  <si>
    <t>1170719967706329088</t>
  </si>
  <si>
    <t>636212203117391872</t>
  </si>
  <si>
    <t>1169207272444243969</t>
  </si>
  <si>
    <t>1169328121985810432</t>
  </si>
  <si>
    <t>1169463942378381312</t>
  </si>
  <si>
    <t>1170113225800785921</t>
  </si>
  <si>
    <t>1170717223066984453</t>
  </si>
  <si>
    <t>1172174532871938049</t>
  </si>
  <si>
    <t>1172174534977425408</t>
  </si>
  <si>
    <t>1169210653040611328</t>
  </si>
  <si>
    <t>1169331377596174337</t>
  </si>
  <si>
    <t>1169464827267440640</t>
  </si>
  <si>
    <t>1170230616794849280</t>
  </si>
  <si>
    <t>1170721515089911808</t>
  </si>
  <si>
    <t>1172175125099307008</t>
  </si>
  <si>
    <t>1172175127888433154</t>
  </si>
  <si>
    <t>1172175647470444544</t>
  </si>
  <si>
    <t>1169476833345265669</t>
  </si>
  <si>
    <t>1172176421671882754</t>
  </si>
  <si>
    <t>1169208146251911168</t>
  </si>
  <si>
    <t>1169328931457118209</t>
  </si>
  <si>
    <t>1169464799979286528</t>
  </si>
  <si>
    <t>1170113480663425024</t>
  </si>
  <si>
    <t>1170718728817975297</t>
  </si>
  <si>
    <t>1172176945708240896</t>
  </si>
  <si>
    <t>1172176949445300225</t>
  </si>
  <si>
    <t>1166382364156747776</t>
  </si>
  <si>
    <t>1166383023077691393</t>
  </si>
  <si>
    <t>1166383457053880320</t>
  </si>
  <si>
    <t>1173228335419146241</t>
  </si>
  <si>
    <t>1170847031390343168</t>
  </si>
  <si>
    <t/>
  </si>
  <si>
    <t>810172601209393152</t>
  </si>
  <si>
    <t>15441074</t>
  </si>
  <si>
    <t>en</t>
  </si>
  <si>
    <t>es</t>
  </si>
  <si>
    <t>Twitter Web App</t>
  </si>
  <si>
    <t>Twitter for iPhone</t>
  </si>
  <si>
    <t>IFTTT</t>
  </si>
  <si>
    <t>Sociallymap</t>
  </si>
  <si>
    <t>Zapier.com</t>
  </si>
  <si>
    <t>Circleboom</t>
  </si>
  <si>
    <t>goodtoseo</t>
  </si>
  <si>
    <t>TwinyBots</t>
  </si>
  <si>
    <t>SocialBee.io v2</t>
  </si>
  <si>
    <t>Hootsuite Inc.</t>
  </si>
  <si>
    <t>Twibble.io</t>
  </si>
  <si>
    <t>SocialReport.com</t>
  </si>
  <si>
    <t>SocialNewsDesk</t>
  </si>
  <si>
    <t>WordPress.com</t>
  </si>
  <si>
    <t>Twitter Web Client</t>
  </si>
  <si>
    <t>Twitter for Android</t>
  </si>
  <si>
    <t>Paper.li</t>
  </si>
  <si>
    <t>eClincher</t>
  </si>
  <si>
    <t>retweetbotsm</t>
  </si>
  <si>
    <t>SeoBlissMB</t>
  </si>
  <si>
    <t>Crowdfire App</t>
  </si>
  <si>
    <t>Buffer</t>
  </si>
  <si>
    <t>TweetDeck</t>
  </si>
  <si>
    <t>Social Apps Now</t>
  </si>
  <si>
    <t>EveryoneSocial</t>
  </si>
  <si>
    <t>SocialPilot.co</t>
  </si>
  <si>
    <t>PromoRepublic</t>
  </si>
  <si>
    <t>Thre Bot</t>
  </si>
  <si>
    <t>socialmediacombo</t>
  </si>
  <si>
    <t>Prosperken bot</t>
  </si>
  <si>
    <t>IncubatorBay_Schnittstelle</t>
  </si>
  <si>
    <t>T7 App</t>
  </si>
  <si>
    <t>ContentStudio.io</t>
  </si>
  <si>
    <t>Twitter bot first</t>
  </si>
  <si>
    <t>Sprout Social</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</si>
  <si>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</si>
  <si>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</si>
  <si>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</si>
  <si>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</si>
  <si>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</si>
  <si>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</si>
  <si>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</si>
  <si>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</si>
  <si>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</si>
  <si>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</si>
  <si>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</si>
  <si>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</si>
  <si>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</si>
  <si>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</si>
  <si>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</si>
  <si>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</si>
  <si>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</si>
  <si>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</si>
  <si>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</si>
  <si>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</si>
  <si>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</si>
  <si>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</si>
  <si>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AJ Ghergich</t>
  </si>
  <si>
    <t>Kinsta</t>
  </si>
  <si>
    <t>SiteGround</t>
  </si>
  <si>
    <t>WP Rocket ™</t>
  </si>
  <si>
    <t>Manchester Marketers</t>
  </si>
  <si>
    <t>Dewi Eirig Jones _xD83C__xDFF4__xDB40__xDC67__xDB40__xDC62__xDB40__xDC77__xDB40__xDC6C__xDB40__xDC73__xDB40__xDC7F_</t>
  </si>
  <si>
    <t>BestClerks</t>
  </si>
  <si>
    <t>Toco</t>
  </si>
  <si>
    <t>Laura Tate</t>
  </si>
  <si>
    <t>Michelle Wonderland</t>
  </si>
  <si>
    <t>SMMx</t>
  </si>
  <si>
    <t>Social Media</t>
  </si>
  <si>
    <t>Gary Rodrigues</t>
  </si>
  <si>
    <t>James Bullock</t>
  </si>
  <si>
    <t>a facebook group</t>
  </si>
  <si>
    <t>Mingle Media Design</t>
  </si>
  <si>
    <t>Sarah Brewer</t>
  </si>
  <si>
    <t>GOOD TO SEO</t>
  </si>
  <si>
    <t>Steve Olsen</t>
  </si>
  <si>
    <t>Terry Johnson</t>
  </si>
  <si>
    <t>Media Bulge</t>
  </si>
  <si>
    <t>Social Guru</t>
  </si>
  <si>
    <t>In Like Flynn</t>
  </si>
  <si>
    <t>Jed Inovejas</t>
  </si>
  <si>
    <t>✨Alexandra Popovic✨</t>
  </si>
  <si>
    <t>Planar Whirl</t>
  </si>
  <si>
    <t>TasteFullySocial</t>
  </si>
  <si>
    <t>Social Media Marketing _xD83C__xDDF3__xD83C__xDDEC__xD83C__xDDEC__xD83C__xDDE7_</t>
  </si>
  <si>
    <t>DanaGarrison</t>
  </si>
  <si>
    <t>Zenastra TechSol</t>
  </si>
  <si>
    <t>Follower Mob _xD83E__xDD16_</t>
  </si>
  <si>
    <t>GBird7</t>
  </si>
  <si>
    <t>Steven Krohn | Krohn Media</t>
  </si>
  <si>
    <t>Ginevra Adamoli Ph.D</t>
  </si>
  <si>
    <t>Pulno</t>
  </si>
  <si>
    <t>KobMaxQueen</t>
  </si>
  <si>
    <t>Valorey</t>
  </si>
  <si>
    <t>Media Mash</t>
  </si>
  <si>
    <t>Jordan</t>
  </si>
  <si>
    <t>Appytechie</t>
  </si>
  <si>
    <t>Robin Yearsley</t>
  </si>
  <si>
    <t>Fasya Fadhilah</t>
  </si>
  <si>
    <t>Jeppe Karlsson</t>
  </si>
  <si>
    <t>Social Media Today</t>
  </si>
  <si>
    <t>David Collet</t>
  </si>
  <si>
    <t>⭐️ Jim Corcoran ⭐️</t>
  </si>
  <si>
    <t>pair Networks</t>
  </si>
  <si>
    <t>Samir Lahlabat</t>
  </si>
  <si>
    <t>Uzoma Isichei</t>
  </si>
  <si>
    <t>Sourav Mahapatra</t>
  </si>
  <si>
    <t>Monis Bukhari</t>
  </si>
  <si>
    <t>Phoebe Bain</t>
  </si>
  <si>
    <t>IceKreamBy</t>
  </si>
  <si>
    <t>S. Blakely</t>
  </si>
  <si>
    <t>Jane Williams</t>
  </si>
  <si>
    <t>Linda Sim</t>
  </si>
  <si>
    <t>Mridul Kesharwani</t>
  </si>
  <si>
    <t>WILLPOWERENT</t>
  </si>
  <si>
    <t>Austin _xD83D__xDC41_️‍_xD83D__xDDE8_️</t>
  </si>
  <si>
    <t>CoWmunity manager !</t>
  </si>
  <si>
    <t>Testomato _xD83C__xDF45_</t>
  </si>
  <si>
    <t>Elaine Beare</t>
  </si>
  <si>
    <t>My Biz Marketer</t>
  </si>
  <si>
    <t>Stephen Naasei Boadi</t>
  </si>
  <si>
    <t>SocioLoca</t>
  </si>
  <si>
    <t>Rick Podolsky</t>
  </si>
  <si>
    <t>That Social Geek</t>
  </si>
  <si>
    <t>Amy Buck</t>
  </si>
  <si>
    <t>Jaime Shine _xD83D__xDD8B_️</t>
  </si>
  <si>
    <t>virag  shah</t>
  </si>
  <si>
    <t>Ayot_xD83C__xDDF0__xD83C__xDDEA_</t>
  </si>
  <si>
    <t>Remmy Tonui</t>
  </si>
  <si>
    <t>Joe Turpin</t>
  </si>
  <si>
    <t>Veena Solomon</t>
  </si>
  <si>
    <t>José Isaac Serrano</t>
  </si>
  <si>
    <t>Angelo Gutiérrez</t>
  </si>
  <si>
    <t>Patrick odey</t>
  </si>
  <si>
    <t>Vanessa</t>
  </si>
  <si>
    <t>richard bouchez</t>
  </si>
  <si>
    <t>Angela Fresneda</t>
  </si>
  <si>
    <t>Ashley Roche</t>
  </si>
  <si>
    <t>Mark Anthony Wagan</t>
  </si>
  <si>
    <t>_xD83C__xDD7F_️assive Earnings _xD83C__xDFAF_</t>
  </si>
  <si>
    <t>Blair Allen Agency</t>
  </si>
  <si>
    <t>Marcela d Santamaria</t>
  </si>
  <si>
    <t>Lynesha Hampton</t>
  </si>
  <si>
    <t>@villacar</t>
  </si>
  <si>
    <t>Carsten Löffler _xD83D__xDC68_‍_xD83D__xDCBB_</t>
  </si>
  <si>
    <t>Prosperity Obinna Kenneth</t>
  </si>
  <si>
    <t>Alexis Robbins</t>
  </si>
  <si>
    <t>Marketing Automation</t>
  </si>
  <si>
    <t>Cognoscente Concepts</t>
  </si>
  <si>
    <t>Francesca Carabini</t>
  </si>
  <si>
    <t>Praful Tembhurne</t>
  </si>
  <si>
    <t>DigiMumbai</t>
  </si>
  <si>
    <t>CHETAN KAMBLE</t>
  </si>
  <si>
    <t>Style Media</t>
  </si>
  <si>
    <t>Derek Shankar</t>
  </si>
  <si>
    <t>Purvi Arora</t>
  </si>
  <si>
    <t>SEMrush</t>
  </si>
  <si>
    <t>MeetEdgar</t>
  </si>
  <si>
    <t>Madalyn Sklar _xD83D__xDE80_ Digital Marketing since 1996</t>
  </si>
  <si>
    <t>Social Media Examiner</t>
  </si>
  <si>
    <t>Content Marketing Institute</t>
  </si>
  <si>
    <t>Hootsuite</t>
  </si>
  <si>
    <t>⚡ Vraj Shah _xD83D__xDCF8_</t>
  </si>
  <si>
    <t>Sarah Clarke  _xD83C__xDF3B__xD83C__xDF3B_</t>
  </si>
  <si>
    <t>Antoni Saurina</t>
  </si>
  <si>
    <t>Small Business Marketing</t>
  </si>
  <si>
    <t>Social Selling</t>
  </si>
  <si>
    <t>Paint It</t>
  </si>
  <si>
    <t>Masudur Rashid</t>
  </si>
  <si>
    <t>Phoenix</t>
  </si>
  <si>
    <t>Mukesh Kumar</t>
  </si>
  <si>
    <t>Greg Cohen</t>
  </si>
  <si>
    <t>Blogging for Business</t>
  </si>
  <si>
    <t>Harrogate Social Media</t>
  </si>
  <si>
    <t>AmeyaDigitalMarketing</t>
  </si>
  <si>
    <t>Social-Media-As-A-Service</t>
  </si>
  <si>
    <t>Triple Canopy Media</t>
  </si>
  <si>
    <t>Calo Collective Media — Social Media Agency</t>
  </si>
  <si>
    <t>Anna M.</t>
  </si>
  <si>
    <t>PR Council  AC NJ</t>
  </si>
  <si>
    <t>Dr. Steven McDermott</t>
  </si>
  <si>
    <t>Bert Phlippo</t>
  </si>
  <si>
    <t>Sam Roberts</t>
  </si>
  <si>
    <t>Backmanage</t>
  </si>
  <si>
    <t>Tupoino</t>
  </si>
  <si>
    <t>Yo Tan</t>
  </si>
  <si>
    <t>SEO &amp; Content Marketing Expert. I Share articles, guides and studies around SEO &amp; marketing.</t>
  </si>
  <si>
    <t>Premium managed WordPress hosting, powered by Google Cloud. Lightning-fast load times ⚡️ 24/7 expert support _xD83D__xDD59_ and scalable for mission-critical sites.</t>
  </si>
  <si>
    <t>Superior Web hosting solutions with top-rated 24/7 Support for WordPress, Joomla, Drupal &amp; more. Official accounts: @SiteGround @SiteGround_ES @SiteGround_IT</t>
  </si>
  <si>
    <t>Premium Caching Plugin for WordPress. We tweet in English and French. For support, please open a ticket here : http://t.co/sTTg5T9ila</t>
  </si>
  <si>
    <t>A space for Digital Marketers in Manchester to gather, share ideas, advise and advertise Jobs. tweets by @ibrahimokareem</t>
  </si>
  <si>
    <t>Social media specialist - Does a bit of farming - Bilingual - Cymraeg - Grammar Police Welcomed - Buy me coffee https://t.co/v5uThW0E9A - #SMMW20</t>
  </si>
  <si>
    <t>http://BestClerks.com Find here the best #SEO services from only $1! #SearchEngineOptimization #Backlinks #PBNs #YoutubeSeo #SocialMediaMarketing</t>
  </si>
  <si>
    <t>Indépendant en #communication spécialisé dans le #digital _xD83E__xDD33_  #StratégiedeCommunication #CommunityManagement #Formation #Veille _xD83D__xDC68_‍_xD83D__xDCBB_</t>
  </si>
  <si>
    <t>Making an impact with Real Content &amp; Real Social Media. Specializing in Real estate &amp; niche industries. Get the book http://bit.ly/leadgeneratingdigitalstrategy</t>
  </si>
  <si>
    <t>Creative content strategist, China tech evangelist, digital marketer, UX doctor, wordslinger, king-maker, Whisky lover, yoga enthusiast, ecommerce nerd</t>
  </si>
  <si>
    <t>French based digital marketing consultancy operating worldwide, since 2011 _xD83C__xDF0D_
Bringing you the most exhaustive curation on social media trends _xD83D__xDE80_</t>
  </si>
  <si>
    <t>We love #SocialMedia and #Tech</t>
  </si>
  <si>
    <t>Providing solutions for people so they can use/obtain the best tools &amp; #socialmedia networks to grow a #profitable #onlinebusiness from home.</t>
  </si>
  <si>
    <t>Australian abroad. Loud about Digital #Marketing, #Search Marketing, (#SEO #AdWords), Display &amp; beyond. Founder of http://www.dailydigital.media</t>
  </si>
  <si>
    <t>Our website  is a place for group managers to find help, information and sponsors to make a great community places. 
Join our mailing list for updates</t>
  </si>
  <si>
    <t>We are a Brooklyn-based Creative Services Boutique with a focus on Content Curation Design and Web Development.</t>
  </si>
  <si>
    <t>SocialMedia Management services | #SocialMedia | #Marketing | #futureofwork | #coaching | #smm | #Influencer | LinkedIn - http://bit.ly/1NL6Bci</t>
  </si>
  <si>
    <t>http://www.goodtoseo.com</t>
  </si>
  <si>
    <t>I help out small businesses, churches &amp; nonprofits w/ their #socialmedia. I also create &amp; edit Wikipedia entries. Here to offer a helping hand!</t>
  </si>
  <si>
    <t>Digital Marketing Strategist ➨ I help small businesses get unstuck with digital marketing and grow their business with the right marketing strategy</t>
  </si>
  <si>
    <t>We manage your social media account, so that you can focus on your business.</t>
  </si>
  <si>
    <t>I'm a social guru</t>
  </si>
  <si>
    <t>Foodie w/ some jokes | Owner @FlynnMediaGroup | Social Media Junkie | Proud Father &amp; Husband | Life is short, Make fun of it! Go Irish!</t>
  </si>
  <si>
    <t>We help #CourseCreators, #Coaches &amp; #Consultants get more leads &amp; sales with #FacebookAds &amp; #ChatBots. Follow https://t.co/fB9Xjsojkb</t>
  </si>
  <si>
    <t>#SocialMediaManager Expert, #VirtualAssistant Rockstar, #AdsManager Expert</t>
  </si>
  <si>
    <t>★★#VirtualAssistant/Socialmediarite who loves connecting with people who challenge themselves. Keeping it real in real time! ★★ #northernbeaches _xD83D__xDE45__xD83C__xDFFD_‍♀️</t>
  </si>
  <si>
    <t>#AR #VR #MixedReality | #VideoGames | #design #Services http://facebook.com/PlanarWhirl/ #AugmentedReality #GameDev #VirtualReality #UX #cx #digital #marketing</t>
  </si>
  <si>
    <t>TasteFully Social verbindt bedrijven met mensen. TS helpt Nederlandse bedrijven met hun social strategie, implementatie en start het dialoog op social media.</t>
  </si>
  <si>
    <t>Social Media Consultancy for lifestyle brands.
_xD83D__xDCE9_hello@junelevenco.com
#SEO #SocialMedia #EmailMarketing
Book a consultation _xD83D__xDC49_ https://t.co/HW2w0i7UTD</t>
  </si>
  <si>
    <t>Consultant/Advisor. Speaker/MC. Social/Live Video Specialist.  Influencer Marketing. Business Growth Psychology. FREE COURSES: http://Dana.tips/Free</t>
  </si>
  <si>
    <t>ZenAstra Tech Solutions is a niche provider of IT Services and Solutions across the world in CRM  Apps and Consulting, Mobile Apps and AI consulting.</t>
  </si>
  <si>
    <t>mobbin on twitta part of the @jobsinsosh mob sometimes I feel like a bot _xD83E__xDD16_ sometimes I don't</t>
  </si>
  <si>
    <t>TechLover, Scam Reports/Expose, Entertainment _xD83C__xDF40_
_xD83D__xDCBB_ QML, C++, Javascript, HTML and Worpress Junior.</t>
  </si>
  <si>
    <t>Effective Healthcare Marketing ✦ Healthcare Web Vulnerability Assessments ✦ Crypto Marketing ✦ Power Influencer ✦ Author #Healthcare #Marketing #HIPAA #datarisk</t>
  </si>
  <si>
    <t>PhD #SocialMedia &amp; #Analytics. #FSU @IDGtechtalk social media _xD83D__xDC78_ Lifestyle blogger by night - Opinions are my own. #IDGtechtalk #WomenInTech</t>
  </si>
  <si>
    <t>Pulno SEO Audit Tool. Analyze duplicate content, page speed and get actionable tips. Learn more about #SEO &amp; #technicalSEO.</t>
  </si>
  <si>
    <t>#KobMaxQueen Offers Content Marketing, Email Marketing &amp; SEO Services. @BlogTrybe We make you look GOOD online. Founder @1ikenna</t>
  </si>
  <si>
    <t>God bless this hot mess</t>
  </si>
  <si>
    <t>Boutique digital marketing agency delivering social search and mobile solutions for a global client base.</t>
  </si>
  <si>
    <t>I'm doing social stuff @socialnewsdesk</t>
  </si>
  <si>
    <t>#Gadgets Lovers, #apps &amp; #mobile news, Latest mobile #Phones, #PCs and #Tablets, #Buyingguide, #Smarthomes, #Gaming, #cars and #tech #Howtos all in #appytechie</t>
  </si>
  <si>
    <t>#Tech consultant, #digitalmarketing Winner of #StartUp Weekend, Ireland. #interoperability #TC307 #blockchain #futureofwork #DeFi views shared maybe others’</t>
  </si>
  <si>
    <t>TK Al-Munnawar | SDN Panaragan 1 | SMPN 7 | MAN 2 | IPB D3 Komunikasi '47 |</t>
  </si>
  <si>
    <t>Developing digital branding strategies across the APAC region. 
Consider iProspect, Part of the Dentsu Aegis network. 
RMIT alumni.</t>
  </si>
  <si>
    <t>#SocialMedia insights, best practices, and tips from best thinkers in #socialmarketing, Signup for our newsletter here: http://dive.pub/SMTtwitter</t>
  </si>
  <si>
    <t>Communication Web, Mobile et Réseaux Sociaux.</t>
  </si>
  <si>
    <t>#DigitalMarketer who loves helping people  _xD83D__xDCF1_#SocialMedia #Video #WebDesign _xD83D__xDC68_‍_xD83D__xDC69_‍_xD83D__xDC67_‍_xD83D__xDC66_ Family _xD83D__xDCAA_ #Fitness #Health ✌️ #PositiveVibes _xD83D__xDE4F_ #MotivationalQuotes</t>
  </si>
  <si>
    <t>World Class Web Hosting® and @pairDomains for your website. Email support@pair.com for help with your account from our #PGH based technicians 365/24/7.</t>
  </si>
  <si>
    <t>Social Media marketer and #SocialMedia geek, macro patience and micro speed.Please check out my #socialmediamarketing services in the link.</t>
  </si>
  <si>
    <t>Social media manager posting advice from my favourite experts about how social media will work for YOU. West Ham supporter.</t>
  </si>
  <si>
    <t>I tweet about photography and social media  
#moniseum</t>
  </si>
  <si>
    <t>Social Media Fellow @businessinsider // Freelance Writer @socialmedia2day // Views my own</t>
  </si>
  <si>
    <t>Digital Content &amp; Social Media Management</t>
  </si>
  <si>
    <t>Tech nerd. Animal + #WomeninSTEM advocate. Inspired by #AR, #VR, #MR, #AI, coffee, and carbs. Marketing + Comms at @ImmixLaw and @IME_Law, a division of Immix.</t>
  </si>
  <si>
    <t>Software Dev / Marketer - Work Smarter NOT Harder - If you have to do it more than once automate it #SEO #Wordpress #Security #Marketing #Automation #Software</t>
  </si>
  <si>
    <t>#DigitalMarketing Director @Cohesity | Growth Marketer: #InboundMarketing #DemandGen #MarTech | Mom to Olivia and two furbabies _xD83D__xDC31__xD83D__xDC36_</t>
  </si>
  <si>
    <t>#DigitalMarketing | Ambitious | Dreamer | Foodie | #CaringPeople | #LovingPeople | Wish 5th Feb | Connect IG:- @Mridulkesharwani FB:-@Mridulkesharwan</t>
  </si>
  <si>
    <t>If you have the WILL, we'll make the WAY. Will Power Entertainment: The road 2 SUCCESS! Recording, Mixing, Mastering, Video Shoots, for all genre's</t>
  </si>
  <si>
    <t>#WhoAmI - developer, blogger, foodie, UI/UX guy, love open source tech and in general a busy bee _xD83D__xDC1D_</t>
  </si>
  <si>
    <t>#communitymanager #Bloggeuse #freelance  passionnée par les #NouvellesTechnologies. Prettiest cow of #Twitter world ! Ask if you want a #FollowBack.</t>
  </si>
  <si>
    <t>Easy, automated website testing. We alert you to problems before they become expensive mistakes.</t>
  </si>
  <si>
    <t>Communication and Social Media Professional. #PhDCandidate #EmployeeExperience #Leadership #SocialMedia http://exultyou.com. Views expressed are my own.</t>
  </si>
  <si>
    <t>#DigitalMarketing #Advertising #ProductMgmt #Analytics #BigData #GrowthHacker #Startups #Womenintech #StartupWeekendWomen @swweNairobi @Edtech254 @EuniceNyandat</t>
  </si>
  <si>
    <t>Digital Marketing and Communications Professional | Chief Enabler (Enable Growth Consult) | CIM (UK) Tutor | Consultant #EnableGrowth</t>
  </si>
  <si>
    <t>A digital agency empowering brands online. #SocialMediaMarketing #WebDesign #MobileAppMarketing #SEO #EmailMarketing #Branding #PrintMedia #GraphicDesign</t>
  </si>
  <si>
    <t>CEO &amp; Principal Consultant @ https://t.co/TG6yCLFsOp. “Let´s try to leave this world a little better than we found it”</t>
  </si>
  <si>
    <t>_xD83D__xDE00_</t>
  </si>
  <si>
    <t>#Content developer, #UX architect, #opensource guru, world #travel, and personal opinions. #Iwork4Dell #Legacy4Good #DellChampion  #smm</t>
  </si>
  <si>
    <t>Owner of Clearly Conveyed Communications. Marketer, writer &amp; social media strategist for hire. #Inbound certified. Coffee drinker, nature lover and sports fan.</t>
  </si>
  <si>
    <t>Brand Strategy Analyst , Concept Development,Consumer/Mkt Research, Brand Reviewer #ContentConnect to Consumers</t>
  </si>
  <si>
    <t>INFJ_xD83D__xDE36_ Hip Hop Head_xD83D__xDCFB_ Queen of Throwbacks _xD83D__xDC51_ 
Wanderlust _xD83E__xDDF3_  Life-Long Learner_xD83D__xDCDA_ Healthy Dieter_xD83E__xDD58_ 
Fitness Junkie_xD83C__xDFC3__xD83C__xDFFE_‍♀️ Alsatian Lover_xD83D__xDC36_  Journal Keeper✍_xD83C__xDFFE_</t>
  </si>
  <si>
    <t>A Worshipper, Christian United For Israel_xD83C__xDDEE__xD83C__xDDF1_, Graphics Designer, Missionary for Christ , Proudly Kenyan,_xD83C__xDDF0__xD83C__xDDEA_.</t>
  </si>
  <si>
    <t>Helping you manage your marketing efforts.</t>
  </si>
  <si>
    <t>SEO | SMO | SEM | Content Marketing | Brand Management | Influencer Marketing | Affiliate Marketing | Technology Specialist | Writer | Designer | Bot</t>
  </si>
  <si>
    <t>Técnico en comunicación, Rep. y Mantenimiento de computadoras.
Técnico en Infraestructura para agua Potable.
Amo mi familia Lely, Isa, Liz y el balompie.</t>
  </si>
  <si>
    <t>Mgtr. en Operaciones Logísticas, Administrador Público.
#PlanEstrategicodeMitigacion
#SiempreListo</t>
  </si>
  <si>
    <t>An Easy-going Fellow|Digital marketer|certified #PPC geek|#Facebook Ads consultant|@hubspot certified #content and #inbound marketer|#Sports lover</t>
  </si>
  <si>
    <t>#SocialMedia  #NFLFan #KChiefsFan #KCRoyals #ShadyStan</t>
  </si>
  <si>
    <t>TV promo guy turned Social Media Director | @theScoutAgency | Vegan dad geeky about photography, gadgets &amp; future media. #Chicago</t>
  </si>
  <si>
    <t>Passione per il digital e le nuove tecnologie, rispetto le diversità e provo a proteggere il mondo in cui vivo con le mie azioni giornaliere.</t>
  </si>
  <si>
    <t>Marketing &amp; Digital Communications, Design. loves: marketing, fashion, documentaries, pop culture, beauty stuff, sparkles, newfoundland, and @mypugboo.</t>
  </si>
  <si>
    <t>#Blogger | #DigitalMarketingExpert | #Freelancer | #SocialMediaSpecialist | #Enabler | #CryptoEnthusiast</t>
  </si>
  <si>
    <t>Websites, #WordPress, Drupal, Joomla, Magento, Digital marketing, Content writing, #blogging, #affiliates and etc.</t>
  </si>
  <si>
    <t>At Blair Allen, we are a different kind of digital marketing agency. We help businesses transform their marketing infrastructure.</t>
  </si>
  <si>
    <t>Freelance Digital Marketing Specialist
#digitalmarketing #advertising #socialmedia</t>
  </si>
  <si>
    <t>Content Marketing Manager _xD83D__xDC68_‍_xD83D__xDCBB_, SEO, SEA, Social Media Manager, Hörspielfan, Hardrock-Aficionado #LoefflerCarsten</t>
  </si>
  <si>
    <t>Looking to optimize your social media marketing campaigns? Look no more &amp; visit our partners at Social Media Combo for all your followers and fans needs..</t>
  </si>
  <si>
    <t>_xD83D__xDEA9_ Tech enthusiast</t>
  </si>
  <si>
    <t>B2B #marketing professional passionate about building global tech brands in #ediscovery #infogov and #cybersecurity. #BentleyU #BUAlumni Thoughts are my own.</t>
  </si>
  <si>
    <t>#MarketingAutomation #Marketing #DigitalMarketing #OnlineMarketing #Digitalization</t>
  </si>
  <si>
    <t>Full spectrum marketing consulting</t>
  </si>
  <si>
    <t>Human in beta since '88.
Work in digital, book lover &amp; free runner.</t>
  </si>
  <si>
    <t>Digital Media Professional</t>
  </si>
  <si>
    <t>DigiMumbai is a leading Digital Marketing,Website Development,SEO Company in Navi Mumbai. Services- #WebDesign #WebDevelopment #SEO #SocialMedia #GraphicDesign</t>
  </si>
  <si>
    <t>#BLOGGER | #SEO | #SMO | #SocialMedia | #Strategist | #DigitalMarketing | #Photographer | #Musiclover.</t>
  </si>
  <si>
    <t>Social Media management for #Entrepreneurs &amp; #SMEs Get your message out there with Style &amp; build your brand !</t>
  </si>
  <si>
    <t>An easy going guy who prefers the simplier things in life. #80s | #Nature | #Guinness | #Design
| #Branding | Creator of
@WimbledonScene and
@BrandWebDesign</t>
  </si>
  <si>
    <t>Typical bacon fanatic.
Social media evangelist.
Avid pop culture aficionado.
Analyst. Evil twitter junkie.</t>
  </si>
  <si>
    <t>Be a digital marketing rock star with SEMrush! Follow us for the best industry updates &amp; tips and connect with top influencers via our weekly #SEMrushchat</t>
  </si>
  <si>
    <t>The only app that stops social media updates from going to waste. Join us Wednesdays 4pm ET/1 pm PT for #SoloBizChat</t>
  </si>
  <si>
    <t>_xD83D__xDCE3_ Helping the world optimize their Twitter strategy, one tweet at a time.
_xD83D__xDCA5_ Host #TwitterSmarter chat Thursdays 1pm ET.
_xD83C__xDFA7_ and podcast https://t.co/nBDQrJYmZT</t>
  </si>
  <si>
    <t>Follow us for news &amp; how-to's to help you navigate the social media jungle.</t>
  </si>
  <si>
    <t>We share with marketers how-to guidance, insights, and advice. Join us at our annual events #CMWorld and #ContentTECH Summit. We really like the color orange.</t>
  </si>
  <si>
    <t>Social media news and tips from the global leader in social media management. Sign up for free: https://t.co/tu3kCJcRft Support: @Hootsuite_Help</t>
  </si>
  <si>
    <t>Helping entrepreneurs and brands to generate better online values, #webtraffic and #ROI through #socialmediamarketing.</t>
  </si>
  <si>
    <t>Digital Media Strategist _xD83C__xDFAF_Founder @DufferinMedia @rvmedia2 _xD83D__xDDA5_ Food Bank Volunteer_xD83D__xDC99_ #Blogger ✍️Helping #entrepreneurs &amp; #NonProfits reach their goals</t>
  </si>
  <si>
    <t>SEO/SEM manager en @wamhello. Coautor de Marketing en redes sociales https://t.co/KmB1JNfsHO de @Anaya_Multimed. Me encanta el PPC y se que el SEO Never Die</t>
  </si>
  <si>
    <t>Daily online marketing tips for small businesses. Offered to you by #SEOkay, the do-it-yourself #SEO tool for smart entrepreneurs. Launching soon.</t>
  </si>
  <si>
    <t>Daily social selling tips. Offered to you by #SEOkay, the do-it-yourself #SEO tool for smart entrepreneurs. Launching soon.</t>
  </si>
  <si>
    <t>check out my collected DIY, Up-cycle, Recycle, Refurbish, Repurpose, Hack and Eco Smart Projects and Ideas by and for the Addicted</t>
  </si>
  <si>
    <t>Blogger | Internet Marketer | Travel Addict | Food Enthusiast | Love to Play Cricket &amp; Swimming</t>
  </si>
  <si>
    <t>#DogMom, Equalist, digital marketeer, #Potterhead foodie, bong &amp; bibliophile!</t>
  </si>
  <si>
    <t>Among top 50 Digital Marketer in India | Driving the Digital Marketing initiatives for Fortune brands | Customer Experience Consultant | Speaker | Blogger</t>
  </si>
  <si>
    <t>Curious Thought-Starter Interested in Emerging Media &amp; Marketing Tech. Sr Manager of Social Media at UCB. Tweets are mine and do not represent my employer.</t>
  </si>
  <si>
    <t>Daily blogging tips. Offered to you by #SEOkay - the do-it-yourself #SEO tool for entrepreneurs and blogging professionals. Launching soon.</t>
  </si>
  <si>
    <t>#Harrogatesocialmedia - #SocialMedia Work Based In #Harrogate. We are passionate about Social Media offering training sessions and full management options #HSM</t>
  </si>
  <si>
    <t>Ameya eMarketing is a Digital Marketing Agency, We provide you all types of digital services to improve your ROI &amp; Traffic.</t>
  </si>
  <si>
    <t>Content is king, distribution is the queen and see wears the pants.  #smaas #socialmedia #smarketing #digitalmarketing #contentmarketing  #scaleup #growthacking</t>
  </si>
  <si>
    <t>Marketing firm specializing in strategic paid and organic social media campaigns and community engagement with a focus on brand awareness and lead generation.</t>
  </si>
  <si>
    <t>Freelance Digital Marketer &amp; Consultant, travel addict, workaholic and a coffee-lover. Genius is the ability to put into effect what is on your mind -F.</t>
  </si>
  <si>
    <t>The Public Relations Council of Greater Atlantic City was founded in 1978. Membership spans the field of communications in southern NJ.</t>
  </si>
  <si>
    <t>Data Scientist  - Qualitative Analysis and Social Media Lead at HMRC #teamHMRC. #Leedsalumni</t>
  </si>
  <si>
    <t>Wellness-coach _xD83E__xDDF0_ SmallBusiness-coach _xD83E__xDDF0_ manages @meervitaliteit and @bigcconsultancy</t>
  </si>
  <si>
    <t>Digital Communications Specialist at @Visteon. 
Specializing in #SocialMedia, #SEO, #Communications, and dabbling in #MotionDesign. 
https://t.co/IooHZqXBrI</t>
  </si>
  <si>
    <t>We offer Digital Marketing services that increase engagement and generate leads.</t>
  </si>
  <si>
    <t>Saint Louis, Missouri</t>
  </si>
  <si>
    <t>Los Angeles, CA</t>
  </si>
  <si>
    <t>All over the web</t>
  </si>
  <si>
    <t>Manchester, England</t>
  </si>
  <si>
    <t>Conwy, Cymru - Wales, UK</t>
  </si>
  <si>
    <t>Asnières-sur-Seine, France</t>
  </si>
  <si>
    <t>Singapore, Asia</t>
  </si>
  <si>
    <t>Worldwide</t>
  </si>
  <si>
    <t>Minnesota, USA</t>
  </si>
  <si>
    <t>United Kingdom</t>
  </si>
  <si>
    <t>Dublin</t>
  </si>
  <si>
    <t>New York City</t>
  </si>
  <si>
    <t>Melbourne, Australia</t>
  </si>
  <si>
    <t>San Francisco, CA</t>
  </si>
  <si>
    <t>NYC</t>
  </si>
  <si>
    <t>New York, NY</t>
  </si>
  <si>
    <t>Social World</t>
  </si>
  <si>
    <t>United States</t>
  </si>
  <si>
    <t>Isabela City</t>
  </si>
  <si>
    <t>Sydney, New South Wales</t>
  </si>
  <si>
    <t>Austin, TX</t>
  </si>
  <si>
    <t>Leiden, Nederland</t>
  </si>
  <si>
    <t xml:space="preserve">Manchester, England </t>
  </si>
  <si>
    <t>San Francisco</t>
  </si>
  <si>
    <t>Chennai</t>
  </si>
  <si>
    <t>on Twitter</t>
  </si>
  <si>
    <t>South Australia, Australia</t>
  </si>
  <si>
    <t>Tallahassee</t>
  </si>
  <si>
    <t>Lagos, Nigeria</t>
  </si>
  <si>
    <t>Gulf Shores, Alabama</t>
  </si>
  <si>
    <t>Atlanta, GA</t>
  </si>
  <si>
    <t>Dayton, OH</t>
  </si>
  <si>
    <t>UK</t>
  </si>
  <si>
    <t>Bogor, West Java</t>
  </si>
  <si>
    <t>Kuala Lumpur City</t>
  </si>
  <si>
    <t>Washington, DC</t>
  </si>
  <si>
    <t>Lunel Hérault</t>
  </si>
  <si>
    <t>Haverhill, MA</t>
  </si>
  <si>
    <t>Pittsburgh, PA</t>
  </si>
  <si>
    <t>Berlin, DE</t>
  </si>
  <si>
    <t>Nederland</t>
  </si>
  <si>
    <t>Seattle, WA</t>
  </si>
  <si>
    <t>California, USA</t>
  </si>
  <si>
    <t>Brooklyn, NY</t>
  </si>
  <si>
    <t>Mumbai, India</t>
  </si>
  <si>
    <t>Toulouse</t>
  </si>
  <si>
    <t>Prague, Czech Republic</t>
  </si>
  <si>
    <t>Ireland</t>
  </si>
  <si>
    <t>Nairobi, Kenya</t>
  </si>
  <si>
    <t>Accra, Ghana</t>
  </si>
  <si>
    <t>India</t>
  </si>
  <si>
    <t>Mexico City</t>
  </si>
  <si>
    <t>Phoenix, AZ</t>
  </si>
  <si>
    <t>Santa Clara, CA</t>
  </si>
  <si>
    <t>Akron, OH ✈️✈️</t>
  </si>
  <si>
    <t>Nairobi</t>
  </si>
  <si>
    <t>Northern Virginia</t>
  </si>
  <si>
    <t>Calgary, Alberta</t>
  </si>
  <si>
    <t xml:space="preserve">Panamá, rep de Panamá </t>
  </si>
  <si>
    <t>Panamá</t>
  </si>
  <si>
    <t>Mexico</t>
  </si>
  <si>
    <t>Chicago</t>
  </si>
  <si>
    <t>Italia</t>
  </si>
  <si>
    <t>Toronto, Ontario</t>
  </si>
  <si>
    <t>Republic of the Philippines</t>
  </si>
  <si>
    <t>Hyderabad, India</t>
  </si>
  <si>
    <t>San Jose, CA</t>
  </si>
  <si>
    <t>Gießen, Hessen, Germany</t>
  </si>
  <si>
    <t>Miami</t>
  </si>
  <si>
    <t>Nigeria</t>
  </si>
  <si>
    <t>Vienna, Austria</t>
  </si>
  <si>
    <t>Seattle, Washington</t>
  </si>
  <si>
    <t>Online</t>
  </si>
  <si>
    <t>Kamothe, Panvel</t>
  </si>
  <si>
    <t>Navi Mumbai, India</t>
  </si>
  <si>
    <t>Dublin 2, Ireland</t>
  </si>
  <si>
    <t xml:space="preserve">Wimbledon, London, England </t>
  </si>
  <si>
    <t>Boston, MA</t>
  </si>
  <si>
    <t>Houston, TX</t>
  </si>
  <si>
    <t>The Social Media Jungle</t>
  </si>
  <si>
    <t>Cleveland, OH</t>
  </si>
  <si>
    <t>Vancouver, Canada</t>
  </si>
  <si>
    <t>Ahmadabad City, India</t>
  </si>
  <si>
    <t>Orangeville, Ontario</t>
  </si>
  <si>
    <t>Valencia, España</t>
  </si>
  <si>
    <t>Amsterdam, Nederland</t>
  </si>
  <si>
    <t>Amsterdam, North Holland</t>
  </si>
  <si>
    <t>Demra, Dhaka, Bangladesh</t>
  </si>
  <si>
    <t>New Delhi, Delhi</t>
  </si>
  <si>
    <t>Bangalore, India</t>
  </si>
  <si>
    <t>Harrogate, England</t>
  </si>
  <si>
    <t>Belgium</t>
  </si>
  <si>
    <t>North Canton, OH</t>
  </si>
  <si>
    <t>Houten, Nederland</t>
  </si>
  <si>
    <t xml:space="preserve">Atlantic City, NJ </t>
  </si>
  <si>
    <t>London and Leeds</t>
  </si>
  <si>
    <t>North of Antwerp - Belgium</t>
  </si>
  <si>
    <t>Gainesville, FL USA</t>
  </si>
  <si>
    <t>https://ghergich.com/</t>
  </si>
  <si>
    <t>https://t.co/uxYgVxTdHd</t>
  </si>
  <si>
    <t>http://t.co/RRK9DrKDia</t>
  </si>
  <si>
    <t>http://t.co/1m0rAFFZZw</t>
  </si>
  <si>
    <t>https://t.co/FjMrMB3vyw</t>
  </si>
  <si>
    <t>https://t.co/lXUu797Mxg</t>
  </si>
  <si>
    <t>http://www.bestclerks.com</t>
  </si>
  <si>
    <t>http://toco-france.com/</t>
  </si>
  <si>
    <t>http://crackerjackscribe.com</t>
  </si>
  <si>
    <t>https://t.co/Ub5quRSFER</t>
  </si>
  <si>
    <t>https://t.co/3pTjHOWA0E</t>
  </si>
  <si>
    <t>https://t.co/RBmoeyWqgI</t>
  </si>
  <si>
    <t>http://dailydigital.media</t>
  </si>
  <si>
    <t>http://afacebook.group</t>
  </si>
  <si>
    <t>https://t.co/ISpCcwqlH3</t>
  </si>
  <si>
    <t>http://www.breweradmin.com.au</t>
  </si>
  <si>
    <t>http://goodtoseo.com</t>
  </si>
  <si>
    <t>http://t.co/zjrIG0czkR</t>
  </si>
  <si>
    <t>https://t.co/aGNbPPnxuH</t>
  </si>
  <si>
    <t>https://t.co/ZgOF2x5plk</t>
  </si>
  <si>
    <t>https://t.co/9IPBSrh0VP</t>
  </si>
  <si>
    <t>http://t.co/nUSorlxU6C</t>
  </si>
  <si>
    <t>https://t.co/YNUYSy5S2j</t>
  </si>
  <si>
    <t>http://www.PlanarWhirl.com</t>
  </si>
  <si>
    <t>https://t.co/GsJg0XG6NW</t>
  </si>
  <si>
    <t>https://t.co/jel783U7Dd</t>
  </si>
  <si>
    <t>http://www.DanaGarrison.com</t>
  </si>
  <si>
    <t>https://t.co/HUn9byIPeC</t>
  </si>
  <si>
    <t>http://www.projectcyber0.com</t>
  </si>
  <si>
    <t>https://krohn.media/</t>
  </si>
  <si>
    <t>https://www.linkedin.com/in/ginevra-adamoli-kalbli-phd-ba12608?trk=hp-identity-name</t>
  </si>
  <si>
    <t>https://t.co/PPKkeqINy8</t>
  </si>
  <si>
    <t>https://blogtrybe.com</t>
  </si>
  <si>
    <t>https://t.co/KzuBaZuxDP</t>
  </si>
  <si>
    <t>http://t.co/Cz0K0CqAgO</t>
  </si>
  <si>
    <t>http://www.appytechie.com/</t>
  </si>
  <si>
    <t>http://robinyearsley.com</t>
  </si>
  <si>
    <t>http://www.socialmediatoday.com</t>
  </si>
  <si>
    <t>https://t.co/wfroxRyQB7</t>
  </si>
  <si>
    <t>http://bit.ly/2HK2exu</t>
  </si>
  <si>
    <t>http://www.fiverr.com/samleeh</t>
  </si>
  <si>
    <t>http://monis.net</t>
  </si>
  <si>
    <t>https://t.co/e2DoIMFnl4</t>
  </si>
  <si>
    <t>https://t.co/DzEMgS6d9N</t>
  </si>
  <si>
    <t>https://t.co/JyR7rXmVYI</t>
  </si>
  <si>
    <t>https://t.co/h48GRKRlgf</t>
  </si>
  <si>
    <t>https://t.co/v5SHBJ8zSk</t>
  </si>
  <si>
    <t>https://www.youtube.com/channel/UCBiZWcyXeJkPWxtKvGTnlqw</t>
  </si>
  <si>
    <t>https://t.co/DieEe4yWyF</t>
  </si>
  <si>
    <t>https://t.co/XT5eEfX1Wc</t>
  </si>
  <si>
    <t>http://t.co/X8WZqXS9ql</t>
  </si>
  <si>
    <t>http://about.me/elaine_beare</t>
  </si>
  <si>
    <t>https://t.co/LGO7TYi45b</t>
  </si>
  <si>
    <t>https://t.co/lng4nkHtNH</t>
  </si>
  <si>
    <t>http://www.socioloca.com</t>
  </si>
  <si>
    <t>https://t.co/Ej0Q894RNK</t>
  </si>
  <si>
    <t>https://t.co/HIu41FtPYT</t>
  </si>
  <si>
    <t>http://dell.com/networking</t>
  </si>
  <si>
    <t>https://t.co/LF3kvn8yyA</t>
  </si>
  <si>
    <t>http://www.viragbrand.blogspot.com</t>
  </si>
  <si>
    <t>https://t.co/TUpazxOytu</t>
  </si>
  <si>
    <t>https://t.co/zphxx60vzl</t>
  </si>
  <si>
    <t>http://nuundigital.com</t>
  </si>
  <si>
    <t>https://t.co/9xpSG8HHrY</t>
  </si>
  <si>
    <t>https://www.markwagan.carbonmade.com</t>
  </si>
  <si>
    <t>https://t.co/E2BdUg65zA</t>
  </si>
  <si>
    <t>https://t.co/SfGS1nlUDM</t>
  </si>
  <si>
    <t>https://t.co/xZ6443DGBD</t>
  </si>
  <si>
    <t>http://socialmediacombo.com</t>
  </si>
  <si>
    <t>https://techiewiz.com</t>
  </si>
  <si>
    <t>https://t.co/Eu7ze44wEV</t>
  </si>
  <si>
    <t>http://t.co/N6J5zLJEce</t>
  </si>
  <si>
    <t>https://medium.com/@maybenotinwords</t>
  </si>
  <si>
    <t>https://t.co/BRfDJa8AUZ</t>
  </si>
  <si>
    <t>http://www.digimumbai.com</t>
  </si>
  <si>
    <t>https://t.co/xEQi9SjhCt</t>
  </si>
  <si>
    <t>https://t.co/7SGF0cy2Zs</t>
  </si>
  <si>
    <t>http://semrush.com</t>
  </si>
  <si>
    <t>http://t.co/CFvkOAGa4B</t>
  </si>
  <si>
    <t>http://www.madalynsklar.com</t>
  </si>
  <si>
    <t>https://www.socialmediaexaminer.com/</t>
  </si>
  <si>
    <t>http://www.contentmarketinginstitute.com</t>
  </si>
  <si>
    <t>http://t.co/3Xvuxw2JEG</t>
  </si>
  <si>
    <t>https://www.instagram.com/v4vraj</t>
  </si>
  <si>
    <t>http://www.sarahclarke.biz</t>
  </si>
  <si>
    <t>https://t.co/aofVoxZegZ</t>
  </si>
  <si>
    <t>https://seokay.com</t>
  </si>
  <si>
    <t>https://t.co/2FjY56F6p9</t>
  </si>
  <si>
    <t>https://masudurrashid.com</t>
  </si>
  <si>
    <t>https://t.co/5YLRlqaDjQ</t>
  </si>
  <si>
    <t>https://t.co/NNHvG0Fi6C</t>
  </si>
  <si>
    <t>http://t.co/eqwbiLD49G</t>
  </si>
  <si>
    <t>https://www.harrogatesocialmedia.co.uk</t>
  </si>
  <si>
    <t>https://t.co/ljC4C3p7Nt</t>
  </si>
  <si>
    <t>http://www.socialmediaasaservice.eu</t>
  </si>
  <si>
    <t>https://t.co/nqNLADgbK5</t>
  </si>
  <si>
    <t>https://t.co/X7jQUZdrjr</t>
  </si>
  <si>
    <t>https://t.co/SIsu3McNas</t>
  </si>
  <si>
    <t>http://t.co/VaQEpGYQGG</t>
  </si>
  <si>
    <t>https://t.co/3hKjZv7AOs</t>
  </si>
  <si>
    <t>http://www.facebook.com/bert.phlippo</t>
  </si>
  <si>
    <t>http://www.backmanage.com</t>
  </si>
  <si>
    <t>https://www.tupoino.com</t>
  </si>
  <si>
    <t>Eastern Time (US &amp; Canada)</t>
  </si>
  <si>
    <t>https://pbs.twimg.com/profile_banners/17476350/1487464464</t>
  </si>
  <si>
    <t>https://pbs.twimg.com/profile_banners/2228228652/1567145078</t>
  </si>
  <si>
    <t>https://pbs.twimg.com/profile_banners/17676664/1568099556</t>
  </si>
  <si>
    <t>https://pbs.twimg.com/profile_banners/1382500736/1543392028</t>
  </si>
  <si>
    <t>https://pbs.twimg.com/profile_banners/19086504/1348836479</t>
  </si>
  <si>
    <t>https://pbs.twimg.com/profile_banners/706621570551324673/1457306935</t>
  </si>
  <si>
    <t>https://pbs.twimg.com/profile_banners/972120261867819013/1528903659</t>
  </si>
  <si>
    <t>https://pbs.twimg.com/profile_banners/433732413/1466182011</t>
  </si>
  <si>
    <t>https://pbs.twimg.com/profile_banners/2963651068/1422795289</t>
  </si>
  <si>
    <t>https://pbs.twimg.com/profile_banners/4155603088/1566983635</t>
  </si>
  <si>
    <t>https://pbs.twimg.com/profile_banners/878597639591342080/1498309525</t>
  </si>
  <si>
    <t>https://pbs.twimg.com/profile_banners/840979269660610563/1547991505</t>
  </si>
  <si>
    <t>https://pbs.twimg.com/profile_banners/177932961/1400838212</t>
  </si>
  <si>
    <t>https://pbs.twimg.com/profile_banners/977546307643592704/1521939319</t>
  </si>
  <si>
    <t>https://pbs.twimg.com/profile_banners/42208855/1532768813</t>
  </si>
  <si>
    <t>https://pbs.twimg.com/profile_banners/562497105/1498547906</t>
  </si>
  <si>
    <t>https://pbs.twimg.com/profile_banners/78352717/1521484263</t>
  </si>
  <si>
    <t>https://pbs.twimg.com/profile_banners/16706032/1527631116</t>
  </si>
  <si>
    <t>https://pbs.twimg.com/profile_banners/1069257431975378946/1543766224</t>
  </si>
  <si>
    <t>https://pbs.twimg.com/profile_banners/2561276234/1402490782</t>
  </si>
  <si>
    <t>https://pbs.twimg.com/profile_banners/14719087/1471976186</t>
  </si>
  <si>
    <t>https://pbs.twimg.com/profile_banners/516876855/1530416608</t>
  </si>
  <si>
    <t>https://pbs.twimg.com/profile_banners/2905638757/1528365714</t>
  </si>
  <si>
    <t>https://pbs.twimg.com/profile_banners/15571195/1559770971</t>
  </si>
  <si>
    <t>https://pbs.twimg.com/profile_banners/718877123251843072/1565859218</t>
  </si>
  <si>
    <t>https://pbs.twimg.com/profile_banners/902142190570405890/1507722253</t>
  </si>
  <si>
    <t>https://pbs.twimg.com/profile_banners/846783593103986688/1490882320</t>
  </si>
  <si>
    <t>https://pbs.twimg.com/profile_banners/15667533/1528785719</t>
  </si>
  <si>
    <t>https://pbs.twimg.com/profile_banners/1115488759/1398714996</t>
  </si>
  <si>
    <t>https://pbs.twimg.com/profile_banners/1052513718330740736/1539774144</t>
  </si>
  <si>
    <t>https://pbs.twimg.com/profile_banners/541940527/1543891141</t>
  </si>
  <si>
    <t>https://pbs.twimg.com/profile_banners/24793746/1497875098</t>
  </si>
  <si>
    <t>https://pbs.twimg.com/profile_banners/1017733075785146369/1551447955</t>
  </si>
  <si>
    <t>https://pbs.twimg.com/profile_banners/2933378152/1553432716</t>
  </si>
  <si>
    <t>https://pbs.twimg.com/profile_banners/28745679/1553695346</t>
  </si>
  <si>
    <t>https://pbs.twimg.com/profile_banners/117507628/1438867111</t>
  </si>
  <si>
    <t>https://pbs.twimg.com/profile_banners/432102756/1563549393</t>
  </si>
  <si>
    <t>https://pbs.twimg.com/profile_banners/1035895128748183553/1535812472</t>
  </si>
  <si>
    <t>https://pbs.twimg.com/profile_banners/311367878/1567009253</t>
  </si>
  <si>
    <t>https://pbs.twimg.com/profile_banners/123675452/1447993234</t>
  </si>
  <si>
    <t>https://pbs.twimg.com/profile_banners/15441074/1507233102</t>
  </si>
  <si>
    <t>https://pbs.twimg.com/profile_banners/29229277/1537563135</t>
  </si>
  <si>
    <t>https://pbs.twimg.com/profile_banners/21720587/1517188402</t>
  </si>
  <si>
    <t>https://pbs.twimg.com/profile_banners/34920429/1563471702</t>
  </si>
  <si>
    <t>https://pbs.twimg.com/profile_banners/827554545869938688/1559508822</t>
  </si>
  <si>
    <t>https://pbs.twimg.com/profile_banners/19716014/1565185713</t>
  </si>
  <si>
    <t>https://pbs.twimg.com/profile_banners/2991064460/1421753248</t>
  </si>
  <si>
    <t>https://pbs.twimg.com/profile_banners/18349397/1453639250</t>
  </si>
  <si>
    <t>https://pbs.twimg.com/profile_banners/832081210608336896/1566084551</t>
  </si>
  <si>
    <t>https://pbs.twimg.com/profile_banners/1154321215860936704/1564937501</t>
  </si>
  <si>
    <t>https://pbs.twimg.com/profile_banners/581454410/1515713791</t>
  </si>
  <si>
    <t>https://pbs.twimg.com/profile_banners/843727985530298368/1489998292</t>
  </si>
  <si>
    <t>https://pbs.twimg.com/profile_banners/2746625383/1460956862</t>
  </si>
  <si>
    <t>https://pbs.twimg.com/profile_banners/2311406059/1519495407</t>
  </si>
  <si>
    <t>https://pbs.twimg.com/profile_banners/47052630/1552374582</t>
  </si>
  <si>
    <t>https://pbs.twimg.com/profile_banners/75814807/1432047522</t>
  </si>
  <si>
    <t>https://pbs.twimg.com/profile_banners/297887237/1477469371</t>
  </si>
  <si>
    <t>https://pbs.twimg.com/profile_banners/214977397/1468301243</t>
  </si>
  <si>
    <t>https://pbs.twimg.com/profile_banners/492417575/1528224990</t>
  </si>
  <si>
    <t>https://pbs.twimg.com/profile_banners/17689706/1565363328</t>
  </si>
  <si>
    <t>https://pbs.twimg.com/profile_banners/3167721006/1474364227</t>
  </si>
  <si>
    <t>https://pbs.twimg.com/profile_banners/24003389/1398380151</t>
  </si>
  <si>
    <t>https://pbs.twimg.com/profile_banners/904480767786401792/1504480627</t>
  </si>
  <si>
    <t>https://pbs.twimg.com/profile_banners/843850276209491968/1552589529</t>
  </si>
  <si>
    <t>https://pbs.twimg.com/profile_banners/20635779/1559949400</t>
  </si>
  <si>
    <t>https://pbs.twimg.com/profile_banners/391855119/1481706338</t>
  </si>
  <si>
    <t>https://pbs.twimg.com/profile_banners/240191157/1547752707</t>
  </si>
  <si>
    <t>https://pbs.twimg.com/profile_banners/585702157/1539698078</t>
  </si>
  <si>
    <t>https://pbs.twimg.com/profile_banners/245957113/1415583092</t>
  </si>
  <si>
    <t>https://pbs.twimg.com/profile_banners/837666262549344256/1547123257</t>
  </si>
  <si>
    <t>https://pbs.twimg.com/profile_banners/276192343/1512849984</t>
  </si>
  <si>
    <t>https://pbs.twimg.com/profile_banners/294948816/1565463921</t>
  </si>
  <si>
    <t>https://pbs.twimg.com/profile_banners/1317096691/1557309600</t>
  </si>
  <si>
    <t>https://pbs.twimg.com/profile_banners/82145673/1416196409</t>
  </si>
  <si>
    <t>https://pbs.twimg.com/profile_banners/16723241/1398278647</t>
  </si>
  <si>
    <t>https://pbs.twimg.com/profile_banners/515265070/1455468598</t>
  </si>
  <si>
    <t>https://pbs.twimg.com/profile_banners/24273161/1348079359</t>
  </si>
  <si>
    <t>https://pbs.twimg.com/profile_banners/53015192/1537922706</t>
  </si>
  <si>
    <t>https://pbs.twimg.com/profile_banners/941676332282404864/1541694823</t>
  </si>
  <si>
    <t>https://pbs.twimg.com/profile_banners/1030179705977294848/1547848440</t>
  </si>
  <si>
    <t>https://pbs.twimg.com/profile_banners/1650844693/1533940370</t>
  </si>
  <si>
    <t>https://pbs.twimg.com/profile_banners/1095338013142470656/1551907881</t>
  </si>
  <si>
    <t>https://pbs.twimg.com/profile_banners/2329230638/1391894470</t>
  </si>
  <si>
    <t>https://pbs.twimg.com/profile_banners/815815282732187648/1563636128</t>
  </si>
  <si>
    <t>https://pbs.twimg.com/profile_banners/17642348/1559367188</t>
  </si>
  <si>
    <t>https://pbs.twimg.com/profile_banners/1082914162207002624/1547022881</t>
  </si>
  <si>
    <t>https://pbs.twimg.com/profile_banners/2657846512/1404184752</t>
  </si>
  <si>
    <t>https://pbs.twimg.com/profile_banners/430647393/1473798031</t>
  </si>
  <si>
    <t>https://pbs.twimg.com/profile_banners/500483223/1455534416</t>
  </si>
  <si>
    <t>https://pbs.twimg.com/profile_banners/797338088305348608/1485342856</t>
  </si>
  <si>
    <t>https://pbs.twimg.com/profile_banners/3310721736/1440404156</t>
  </si>
  <si>
    <t>https://pbs.twimg.com/profile_banners/948256906740682752/1515067413</t>
  </si>
  <si>
    <t>https://pbs.twimg.com/profile_banners/23572920/1494623604</t>
  </si>
  <si>
    <t>https://pbs.twimg.com/profile_banners/1022421590426959872/1562234069</t>
  </si>
  <si>
    <t>https://pbs.twimg.com/profile_banners/21896072/1566826587</t>
  </si>
  <si>
    <t>https://pbs.twimg.com/profile_banners/2469354751/1522242745</t>
  </si>
  <si>
    <t>https://pbs.twimg.com/profile_banners/14164297/1485550174</t>
  </si>
  <si>
    <t>https://pbs.twimg.com/profile_banners/53925101/1399383763</t>
  </si>
  <si>
    <t>https://pbs.twimg.com/profile_banners/18240655/1546873538</t>
  </si>
  <si>
    <t>https://pbs.twimg.com/profile_banners/17093617/1565206316</t>
  </si>
  <si>
    <t>https://pbs.twimg.com/profile_banners/608099675/1513778191</t>
  </si>
  <si>
    <t>https://pbs.twimg.com/profile_banners/810172601209393152/1532532360</t>
  </si>
  <si>
    <t>https://pbs.twimg.com/profile_banners/717648847435087872/1485272088</t>
  </si>
  <si>
    <t>https://pbs.twimg.com/profile_banners/3729009437/1443097332</t>
  </si>
  <si>
    <t>https://pbs.twimg.com/profile_banners/757300400311508992/1489285982</t>
  </si>
  <si>
    <t>https://pbs.twimg.com/profile_banners/459919484/1513233623</t>
  </si>
  <si>
    <t>https://pbs.twimg.com/profile_banners/68085362/1417174726</t>
  </si>
  <si>
    <t>https://pbs.twimg.com/profile_banners/100732079/1521706635</t>
  </si>
  <si>
    <t>https://pbs.twimg.com/profile_banners/21781701/1400075242</t>
  </si>
  <si>
    <t>https://pbs.twimg.com/profile_banners/722786529886625796/1485446394</t>
  </si>
  <si>
    <t>https://pbs.twimg.com/profile_banners/857156206334533634/1552302613</t>
  </si>
  <si>
    <t>https://pbs.twimg.com/profile_banners/1126734724624293889/1560244341</t>
  </si>
  <si>
    <t>https://pbs.twimg.com/profile_banners/3195278881/1522681182</t>
  </si>
  <si>
    <t>https://pbs.twimg.com/profile_banners/720385696226107392/1516968471</t>
  </si>
  <si>
    <t>https://pbs.twimg.com/profile_banners/1045030364073332737/1545022483</t>
  </si>
  <si>
    <t>https://pbs.twimg.com/profile_banners/118057572/1478813353</t>
  </si>
  <si>
    <t>https://pbs.twimg.com/profile_banners/18012301/1456430832</t>
  </si>
  <si>
    <t>https://pbs.twimg.com/profile_banners/770057/1500556944</t>
  </si>
  <si>
    <t>https://pbs.twimg.com/profile_banners/53355325/1543228231</t>
  </si>
  <si>
    <t>https://pbs.twimg.com/profile_banners/1131228690522808320/1558544429</t>
  </si>
  <si>
    <t>https://pbs.twimg.com/profile_banners/978319191798374400/1529250649</t>
  </si>
  <si>
    <t>https://pbs.twimg.com/profile_banners/1038891043008208897/1558329062</t>
  </si>
  <si>
    <t>http://abs.twimg.com/images/themes/theme1/bg.png</t>
  </si>
  <si>
    <t>http://abs.twimg.com/images/themes/theme11/bg.gif</t>
  </si>
  <si>
    <t>http://abs.twimg.com/images/themes/theme2/bg.gif</t>
  </si>
  <si>
    <t>http://abs.twimg.com/images/themes/theme14/bg.gif</t>
  </si>
  <si>
    <t>http://abs.twimg.com/images/themes/theme8/bg.gif</t>
  </si>
  <si>
    <t>http://abs.twimg.com/images/themes/theme9/bg.gif</t>
  </si>
  <si>
    <t>http://abs.twimg.com/images/themes/theme15/bg.png</t>
  </si>
  <si>
    <t>http://abs.twimg.com/images/themes/theme13/bg.gif</t>
  </si>
  <si>
    <t>http://abs.twimg.com/images/themes/theme3/bg.gif</t>
  </si>
  <si>
    <t>http://abs.twimg.com/images/themes/theme5/bg.gif</t>
  </si>
  <si>
    <t>http://abs.twimg.com/images/themes/theme18/bg.gif</t>
  </si>
  <si>
    <t>http://abs.twimg.com/images/themes/theme4/bg.gif</t>
  </si>
  <si>
    <t>http://abs.twimg.com/images/themes/theme12/bg.gif</t>
  </si>
  <si>
    <t>http://abs.twimg.com/images/themes/theme7/bg.gif</t>
  </si>
  <si>
    <t>http://abs.twimg.com/images/themes/theme10/bg.gif</t>
  </si>
  <si>
    <t>http://abs.twimg.com/images/themes/theme6/bg.gif</t>
  </si>
  <si>
    <t>http://abs.twimg.com/images/themes/theme19/bg.gif</t>
  </si>
  <si>
    <t>http://pbs.twimg.com/profile_images/926500788720955394/_DnsRtIX_normal.jpg</t>
  </si>
  <si>
    <t>http://pbs.twimg.com/profile_images/1060537987010887681/XTB0wFs1_normal.jpg</t>
  </si>
  <si>
    <t>http://pbs.twimg.com/profile_images/901019911954280448/jxMNWpTm_normal.jpg</t>
  </si>
  <si>
    <t>http://pbs.twimg.com/profile_images/878604253690028032/xqRErZqz_normal.jpg</t>
  </si>
  <si>
    <t>http://pbs.twimg.com/profile_images/795335879925596160/UArBlHyZ_normal.jpg</t>
  </si>
  <si>
    <t>http://pbs.twimg.com/profile_images/3654397678/3d0274e555342f7e83558ad3fb0c0c39_normal.jpeg</t>
  </si>
  <si>
    <t>http://pbs.twimg.com/profile_images/1101321372687581184/HmmqxtLQ_normal.jpg</t>
  </si>
  <si>
    <t>http://pbs.twimg.com/profile_images/1069261666263736320/Uob_MxAK_normal.jpg</t>
  </si>
  <si>
    <t>http://pbs.twimg.com/profile_images/1072891513942786048/KIz2B2qk_normal.jpg</t>
  </si>
  <si>
    <t>http://pbs.twimg.com/profile_images/1004664899253907456/k_BbBzHy_normal.jpg</t>
  </si>
  <si>
    <t>http://pbs.twimg.com/profile_images/1143106428850147328/8lNCHakU_normal.jpg</t>
  </si>
  <si>
    <t>http://pbs.twimg.com/profile_images/902143038255923200/5FM46-wj_normal.jpg</t>
  </si>
  <si>
    <t>http://pbs.twimg.com/profile_images/846785549939757057/1zniwuG3_normal.jpg</t>
  </si>
  <si>
    <t>http://pbs.twimg.com/profile_images/1073055798136193024/K9zc5cFO_normal.jpg</t>
  </si>
  <si>
    <t>http://pbs.twimg.com/profile_images/581089016814047232/7pjnF776_normal.jpg</t>
  </si>
  <si>
    <t>http://pbs.twimg.com/profile_images/1113055580397211649/5N6klfaP_normal.png</t>
  </si>
  <si>
    <t>http://pbs.twimg.com/profile_images/1159098414547767296/VbpXdNrj_normal.jpg</t>
  </si>
  <si>
    <t>http://pbs.twimg.com/profile_images/989098657831112704/YEx3YyX7_normal.jpg</t>
  </si>
  <si>
    <t>http://pbs.twimg.com/profile_images/684199571824627712/iylW32Fm_normal.jpg</t>
  </si>
  <si>
    <t>http://pbs.twimg.com/profile_images/986236562290585601/kug0BzR0_normal.jpg</t>
  </si>
  <si>
    <t>http://pbs.twimg.com/profile_images/936648772834041856/aBvT-Djq_normal.jpg</t>
  </si>
  <si>
    <t>http://pbs.twimg.com/profile_images/1062765638714834944/fuuz4_1I_normal.jpg</t>
  </si>
  <si>
    <t>http://pbs.twimg.com/profile_images/975588470231060481/XZn4mbWl_normal.jpg</t>
  </si>
  <si>
    <t>http://pbs.twimg.com/profile_images/979412214393266177/yasg4QdF_normal.jpg</t>
  </si>
  <si>
    <t>http://pbs.twimg.com/profile_images/875379779742183424/FY278yPF_normal.jpg</t>
  </si>
  <si>
    <t>http://pbs.twimg.com/profile_images/971518376076984320/eQdX_nIQ_normal.jpg</t>
  </si>
  <si>
    <t>http://pbs.twimg.com/profile_images/463673794716909569/DvZl4mU3_normal.png</t>
  </si>
  <si>
    <t>http://pbs.twimg.com/profile_images/2372988200/cudltvccob8x3kysv6rg_normal.jpeg</t>
  </si>
  <si>
    <t>http://pbs.twimg.com/profile_images/1159186066840018944/aBa4S75Z_normal.jpg</t>
  </si>
  <si>
    <t>http://pbs.twimg.com/profile_images/1138842152929288193/OrCpulEk_normal.jpg</t>
  </si>
  <si>
    <t>http://pbs.twimg.com/profile_images/1167042995625058304/aVrA3egF_normal.jpg</t>
  </si>
  <si>
    <t>http://pbs.twimg.com/profile_images/823916759052849153/VsCoI88n_normal.jpg</t>
  </si>
  <si>
    <t>http://pbs.twimg.com/profile_images/1011615525280067584/DJZoa4oV_normal.jpg</t>
  </si>
  <si>
    <t>http://pbs.twimg.com/profile_images/660187976027254784/_TIEEHiy_normal.png</t>
  </si>
  <si>
    <t>http://pbs.twimg.com/profile_images/824647924428800004/h0PiOSPN_normal.jpg</t>
  </si>
  <si>
    <t>http://pbs.twimg.com/profile_images/1126735041952747520/uIMjRbbI_normal.png</t>
  </si>
  <si>
    <t>http://pbs.twimg.com/profile_images/980539153225080832/2sj8_Z7E_normal.jpg</t>
  </si>
  <si>
    <t>http://pbs.twimg.com/profile_images/950519884626169857/8Z1EjI0g_normal.jpg</t>
  </si>
  <si>
    <t>http://pbs.twimg.com/profile_images/1023477959250853888/FdSHT8uy_normal.jpg</t>
  </si>
  <si>
    <t>http://pbs.twimg.com/profile_images/1131988107409149952/ClZ_Ej4m_normal.png</t>
  </si>
  <si>
    <t>Open Twitter Page for This Person</t>
  </si>
  <si>
    <t>https://twitter.com/seo</t>
  </si>
  <si>
    <t>https://twitter.com/kinsta</t>
  </si>
  <si>
    <t>https://twitter.com/siteground</t>
  </si>
  <si>
    <t>https://twitter.com/wp_rocket</t>
  </si>
  <si>
    <t>https://twitter.com/mannymarketers</t>
  </si>
  <si>
    <t>https://twitter.com/dewieirig</t>
  </si>
  <si>
    <t>https://twitter.com/bestclerks</t>
  </si>
  <si>
    <t>https://twitter.com/toco_fr</t>
  </si>
  <si>
    <t>https://twitter.com/cjscribe</t>
  </si>
  <si>
    <t>https://twitter.com/micwonderland</t>
  </si>
  <si>
    <t>https://twitter.com/smmxagency</t>
  </si>
  <si>
    <t>https://twitter.com/_socialmedia___</t>
  </si>
  <si>
    <t>https://twitter.com/universwealth</t>
  </si>
  <si>
    <t>https://twitter.com/jamesbullock81</t>
  </si>
  <si>
    <t>https://twitter.com/afacebook_group</t>
  </si>
  <si>
    <t>https://twitter.com/missshandarenee</t>
  </si>
  <si>
    <t>https://twitter.com/brewervasocial</t>
  </si>
  <si>
    <t>https://twitter.com/good_to_seo</t>
  </si>
  <si>
    <t>https://twitter.com/socialmedianex</t>
  </si>
  <si>
    <t>https://twitter.com/webgirltj</t>
  </si>
  <si>
    <t>https://twitter.com/mediabulge</t>
  </si>
  <si>
    <t>https://twitter.com/socialguru007</t>
  </si>
  <si>
    <t>https://twitter.com/keithflynn</t>
  </si>
  <si>
    <t>https://twitter.com/novumarketing</t>
  </si>
  <si>
    <t>https://twitter.com/goodmanjed</t>
  </si>
  <si>
    <t>https://twitter.com/vipvirtualsols</t>
  </si>
  <si>
    <t>https://twitter.com/planarwhirl</t>
  </si>
  <si>
    <t>https://twitter.com/tastefullyso</t>
  </si>
  <si>
    <t>https://twitter.com/junelevenco</t>
  </si>
  <si>
    <t>https://twitter.com/danagarrison</t>
  </si>
  <si>
    <t>https://twitter.com/techsolzenastra</t>
  </si>
  <si>
    <t>https://twitter.com/followermob</t>
  </si>
  <si>
    <t>https://twitter.com/bird7g</t>
  </si>
  <si>
    <t>https://twitter.com/stevekrohn</t>
  </si>
  <si>
    <t>https://twitter.com/ginevraadamoli</t>
  </si>
  <si>
    <t>https://twitter.com/pulnocrawler</t>
  </si>
  <si>
    <t>https://twitter.com/kobmaxqueen</t>
  </si>
  <si>
    <t>https://twitter.com/valorey</t>
  </si>
  <si>
    <t>https://twitter.com/mediamashsocial</t>
  </si>
  <si>
    <t>https://twitter.com/jordanhockett</t>
  </si>
  <si>
    <t>https://twitter.com/techieappy</t>
  </si>
  <si>
    <t>https://twitter.com/robinyearsley</t>
  </si>
  <si>
    <t>https://twitter.com/putfadd</t>
  </si>
  <si>
    <t>https://twitter.com/objectivepr</t>
  </si>
  <si>
    <t>https://twitter.com/socialmedia2day</t>
  </si>
  <si>
    <t>https://twitter.com/clicali</t>
  </si>
  <si>
    <t>https://twitter.com/jimcorcoran</t>
  </si>
  <si>
    <t>https://twitter.com/pairnetworks</t>
  </si>
  <si>
    <t>https://twitter.com/samirlahlabat</t>
  </si>
  <si>
    <t>https://twitter.com/uzomaisichei</t>
  </si>
  <si>
    <t>https://twitter.com/sourav21maha</t>
  </si>
  <si>
    <t>https://twitter.com/monisbukhari</t>
  </si>
  <si>
    <t>https://twitter.com/phoebebain</t>
  </si>
  <si>
    <t>https://twitter.com/by_kream</t>
  </si>
  <si>
    <t>https://twitter.com/seablakely</t>
  </si>
  <si>
    <t>https://twitter.com/seoblissonline</t>
  </si>
  <si>
    <t>https://twitter.com/mslindasim</t>
  </si>
  <si>
    <t>https://twitter.com/mridulkesharwa</t>
  </si>
  <si>
    <t>https://twitter.com/willpowerentllc</t>
  </si>
  <si>
    <t>https://twitter.com/austinnoronha</t>
  </si>
  <si>
    <t>https://twitter.com/the_cow81</t>
  </si>
  <si>
    <t>https://twitter.com/testomatocom</t>
  </si>
  <si>
    <t>https://twitter.com/elainebeare</t>
  </si>
  <si>
    <t>https://twitter.com/mybizmarketer</t>
  </si>
  <si>
    <t>https://twitter.com/naasei</t>
  </si>
  <si>
    <t>https://twitter.com/socio_loca</t>
  </si>
  <si>
    <t>https://twitter.com/rickrockmex</t>
  </si>
  <si>
    <t>https://twitter.com/thatsocialgeek</t>
  </si>
  <si>
    <t>https://twitter.com/amybatdell</t>
  </si>
  <si>
    <t>https://twitter.com/jaimeshine</t>
  </si>
  <si>
    <t>https://twitter.com/viragshah4</t>
  </si>
  <si>
    <t>https://twitter.com/ayotadhiambo</t>
  </si>
  <si>
    <t>https://twitter.com/remmyonline</t>
  </si>
  <si>
    <t>https://twitter.com/newmediahorizon</t>
  </si>
  <si>
    <t>https://twitter.com/vinazol</t>
  </si>
  <si>
    <t>https://twitter.com/isaacimper</t>
  </si>
  <si>
    <t>https://twitter.com/angelodge</t>
  </si>
  <si>
    <t>https://twitter.com/iam_odey</t>
  </si>
  <si>
    <t>https://twitter.com/warriorgrll74</t>
  </si>
  <si>
    <t>https://twitter.com/richardbouchez</t>
  </si>
  <si>
    <t>https://twitter.com/angelafresneda</t>
  </si>
  <si>
    <t>https://twitter.com/ashleyroche</t>
  </si>
  <si>
    <t>https://twitter.com/mathony</t>
  </si>
  <si>
    <t>https://twitter.com/passivearnings</t>
  </si>
  <si>
    <t>https://twitter.com/blairallenagen1</t>
  </si>
  <si>
    <t>https://twitter.com/marceladesantam</t>
  </si>
  <si>
    <t>https://twitter.com/lyneshah</t>
  </si>
  <si>
    <t>https://twitter.com/villacar4</t>
  </si>
  <si>
    <t>https://twitter.com/loefflercarsten</t>
  </si>
  <si>
    <t>https://twitter.com/bestfin1</t>
  </si>
  <si>
    <t>https://twitter.com/prosper_kenn</t>
  </si>
  <si>
    <t>https://twitter.com/alexis_robbins</t>
  </si>
  <si>
    <t>https://twitter.com/marketin_auto</t>
  </si>
  <si>
    <t>https://twitter.com/cognoscentebiz</t>
  </si>
  <si>
    <t>https://twitter.com/fracarabini</t>
  </si>
  <si>
    <t>https://twitter.com/tembhurnepraful</t>
  </si>
  <si>
    <t>https://twitter.com/digimumbai</t>
  </si>
  <si>
    <t>https://twitter.com/chetan0037</t>
  </si>
  <si>
    <t>https://twitter.com/stylemediaire</t>
  </si>
  <si>
    <t>https://twitter.com/derekshankar</t>
  </si>
  <si>
    <t>https://twitter.com/delicatepurvi</t>
  </si>
  <si>
    <t>https://twitter.com/semrush</t>
  </si>
  <si>
    <t>https://twitter.com/meetedgar</t>
  </si>
  <si>
    <t>https://twitter.com/madalynsklar</t>
  </si>
  <si>
    <t>https://twitter.com/smexaminer</t>
  </si>
  <si>
    <t>https://twitter.com/cmicontent</t>
  </si>
  <si>
    <t>https://twitter.com/hootsuite</t>
  </si>
  <si>
    <t>https://twitter.com/vrajshahspeaks</t>
  </si>
  <si>
    <t>https://twitter.com/sclarkeoville</t>
  </si>
  <si>
    <t>https://twitter.com/antonisau</t>
  </si>
  <si>
    <t>https://twitter.com/businesstop25</t>
  </si>
  <si>
    <t>https://twitter.com/noggledotcom</t>
  </si>
  <si>
    <t>https://twitter.com/reduxstyle</t>
  </si>
  <si>
    <t>https://twitter.com/bloggermasud</t>
  </si>
  <si>
    <t>https://twitter.com/esotericphoenix</t>
  </si>
  <si>
    <t>https://twitter.com/askmukesh</t>
  </si>
  <si>
    <t>https://twitter.com/gcohen85</t>
  </si>
  <si>
    <t>https://twitter.com/bloggingtop25</t>
  </si>
  <si>
    <t>https://twitter.com/harrsocialmedia</t>
  </si>
  <si>
    <t>https://twitter.com/ameyaemarketing</t>
  </si>
  <si>
    <t>https://twitter.com/b2b_smarketing</t>
  </si>
  <si>
    <t>https://twitter.com/gettriplecanopy</t>
  </si>
  <si>
    <t>https://twitter.com/calocollective</t>
  </si>
  <si>
    <t>https://twitter.com/ammarketing_nl</t>
  </si>
  <si>
    <t>https://twitter.com/prcouncil_acy</t>
  </si>
  <si>
    <t>https://twitter.com/soci</t>
  </si>
  <si>
    <t>https://twitter.com/bphlippo</t>
  </si>
  <si>
    <t>https://twitter.com/samdigitalcomm</t>
  </si>
  <si>
    <t>https://twitter.com/backmanage</t>
  </si>
  <si>
    <t>https://twitter.com/tupoino</t>
  </si>
  <si>
    <t>https://twitter.com/icanwp</t>
  </si>
  <si>
    <t>seo
How to improve page speed? 1. Use
https://t.co/TwFIzR4fSA to find
the speed issues your site has
2. If you are on WP use @wp_rocket
to fix them. 3. Host with @SiteGround
or @kinsta. These 3 things will
make your site blazing fast! #SMTlive
#SEO https://t.co/yQLITfaGXF</t>
  </si>
  <si>
    <t xml:space="preserve">kinsta
</t>
  </si>
  <si>
    <t xml:space="preserve">siteground
</t>
  </si>
  <si>
    <t xml:space="preserve">wp_rocket
</t>
  </si>
  <si>
    <t>mannymarketers
RT @SEO: How to improve page speed?
1. Use https://t.co/TwFIzR4fSA
to find the speed issues your site
has 2. If you are on WP use @wp_rocke…</t>
  </si>
  <si>
    <t>dewieirig
#SMTLive Recap: How Social Media
and SEO Work Together https://t.co/hmheX1iTcV
#socialmedia</t>
  </si>
  <si>
    <t>bestclerks
#SMTLive Recap: How Social Media
and SEO Work Together https://t.co/IAHRfoO4TU</t>
  </si>
  <si>
    <t>toco_fr
#SMTLive Recap: How Social Media
and SEO Work Together https://t.co/A7oMkASKNz</t>
  </si>
  <si>
    <t>cjscribe
#SMTLive Recap: How Social Media
and SEO Work Together https://t.co/qqpszgeCsE
What's the relationship between
social media marketing and SEO?
We sought answers in our most recent #SMTLive
Twitter chat. #socialmedia</t>
  </si>
  <si>
    <t>micwonderland
#SMTLive Recap: How Social Media
and SEO Work Together https://t.co/izLqNtO7C1
#socialmedia #marketing #strategy</t>
  </si>
  <si>
    <t>smmxagency
#SMTLive Recap: How Social Media
and SEO Work Together https://t.co/6Mdu3hPXtt</t>
  </si>
  <si>
    <t>_socialmedia___
#SMTLive Recap: How Social Media
and SEO Work Together https://t.co/XeggZeD7rw
https://t.co/r1ZfQ03XW9</t>
  </si>
  <si>
    <t>universwealth
#SMTLive Recap: How Social Media
and SEO Work Together https://t.co/FWgj660FzI</t>
  </si>
  <si>
    <t>jamesbullock81
#SMTLive Recap: How Social Media
and SEO Work Together https://t.co/OmV8d28ge6
https://t.co/JCXXxQRmUj</t>
  </si>
  <si>
    <t>afacebook_group
#SMTLive Recap: How Social Media
and SEO Work Together https://t.co/5hgRyscdYN
#usa #socialmedia #marketing#developement
#uk #business</t>
  </si>
  <si>
    <t>missshandarenee
#SMTLive Recap: How Social Media
and SEO Work Together https://t.co/uCdrTsoA3M
https://t.co/PRXLt7Nnnt</t>
  </si>
  <si>
    <t>brewervasocial
#SMTLive Recap: How Social Media
and SEO Work Together https://t.co/85PtQYj5Ic
#SMM #Socialmedia</t>
  </si>
  <si>
    <t>good_to_seo
#SMTLive Recap: How Social Media
and SEO Work Together https://t.co/A8qUvbPr1w
What's the relationship between
social media marketin...</t>
  </si>
  <si>
    <t>socialmedianex
#SMTLive Recap: How Social Media
and SEO Work Together https://t.co/omk1UXugTB
https://t.co/skjIwGRFXi</t>
  </si>
  <si>
    <t>webgirltj
#SMTLive Recap: How Social Media
and SEO Work Together https://t.co/yQeJHMVqtD
https://t.co/JnQHyalKLa</t>
  </si>
  <si>
    <t>mediabulge
#SMTLive Recap: How Social Media
and SEO Work Together https://t.co/0CT2RqeGgK
https://t.co/s05Iet17H8</t>
  </si>
  <si>
    <t>socialguru007
#SMTLive Recap: How Social Media
and SEO Work Together https://t.co/0bZUhilAqU</t>
  </si>
  <si>
    <t>keithflynn
#SMTLive Recap: How Social Media
and SEO Work Together https://t.co/TiweeCnXlh</t>
  </si>
  <si>
    <t>novumarketing
#SMTLive Recap: How Social Media
and SEO Work Together https://t.co/9ghO0qwTLO
https://t.co/MFpV8estIt</t>
  </si>
  <si>
    <t>goodmanjed
#SMTLive Recap: How Social Media
and SEO Work Together https://t.co/MiXQo0Enqz
https://t.co/tC0RvLaQBQ</t>
  </si>
  <si>
    <t>vipvirtualsols
#SMTLive Recap: How Social Media
and SEO Work Together https://t.co/d3w1NTPgol
https://t.co/uzQ6CvnzPT</t>
  </si>
  <si>
    <t>planarwhirl
How Social Media and SEO Work Together
#SocialMedia #SMTLive via https://t.co/ZJARusxIKN
https://t.co/q2JZhrL86d</t>
  </si>
  <si>
    <t>tastefullyso
#SMTLive Recap: How Social Media
and SEO Work Together https://t.co/OzWeikoAAv
https://t.co/zKyjOHRnfW</t>
  </si>
  <si>
    <t>junelevenco
#SMTLive Recap: How Social Media
and SEO Work Together https://t.co/vSS7UzVCPo
https://t.co/bNpNjI0OHv</t>
  </si>
  <si>
    <t>danagarrison
#SMTLive Recap: How Social Media
and SEO Work Together https://t.co/LLRoFi3xBu</t>
  </si>
  <si>
    <t>techsolzenastra
How Social Media and SEO Work Together
#SocialMedia #SMTLive via https://t.co/YRJVTPKreC
https://t.co/iUvKYfuKuI</t>
  </si>
  <si>
    <t>followermob
#SMTLive Recap: How Social Media
and SEO Work Together https://t.co/JW5EWydhoJ</t>
  </si>
  <si>
    <t>bird7g
How Social Media and SEO Work Together
#SocialMedia #SMTLive via https://t.co/Rn4bZhbOEE
https://t.co/WLhSTuSEUL</t>
  </si>
  <si>
    <t>stevekrohn
RT @stevekrohn: #SMTLive Recap:
How Social Media and SEO Work Together
https://t.co/vZcKBZlgzY https://t.co/3ngauCWDYZ</t>
  </si>
  <si>
    <t>ginevraadamoli
#SMTLive Recap: How Social Media
and SEO Work Together https://t.co/F4LgQvQDlk
https://t.co/2yd14YaE2n</t>
  </si>
  <si>
    <t>pulnocrawler
RT @KobmaxQueen: In our most recent
#SMTLive Twitter chat, we discussed
how social media and SEO work together
w/SEO - here's a recap: #smm…</t>
  </si>
  <si>
    <t>kobmaxqueen
Remember, you can always see the
#SMTLive schedule and read the
recaps from past chats on our SMT
Community page. https://t.co/GOqur4IXOv
#KobmaxQueen</t>
  </si>
  <si>
    <t>valorey
#SMTLive Recap: How Social Media
and SEO Work Together https://t.co/B4seUaRtS6</t>
  </si>
  <si>
    <t>mediamashsocial
#SMTLive Recap: How Social Media
and SEO Work Together https://t.co/qjByunKEEf</t>
  </si>
  <si>
    <t>jordanhockett
#SMTLive Recap: How Social Media
and SEO Work Together https://t.co/F712x0udRc</t>
  </si>
  <si>
    <t>techieappy
#SMTLive Recap: How Social Media
and SEO Work Together https://t.co/mOqu8qib1n</t>
  </si>
  <si>
    <t>robinyearsley
How Social Media and SEO Work Together
#SocialMedia #SMTLive https://t.co/YR2J1d84k7</t>
  </si>
  <si>
    <t>putfadd
#SMTLive Recap: How Social Media
and SEO Work Together https://t.co/bk3HGLoqxy
via socialmedia2day</t>
  </si>
  <si>
    <t>objectivepr
RT @socialmedia2day: In our most
recent #SMTLive Twitter chat, we
discussed how social media and
SEO work together w/@SEO - here's
a recap:…</t>
  </si>
  <si>
    <t>socialmedia2day
Remember, you can always see the
#SMTLive schedule and read the
recaps from past chats on our SMT
Community page. https://t.co/Y0LImzPVkI</t>
  </si>
  <si>
    <t>clicali
#SMTLive Recap: How Social Media
and SEO Work Together https://t.co/45oiTLJiN3</t>
  </si>
  <si>
    <t>jimcorcoran
#SMTLive Recap: How Social Media
and SEO Work Together | Social
Media Today https://t.co/9n53D9lf98</t>
  </si>
  <si>
    <t>pairnetworks
#SMTLive Recap: How #SocialMedia
and #SEO Work Together https://t.co/sC98z969JK
#WednesdayWisdom #WednesdayMotivation
#smo #smm #searchmarketing #sitetraffic
https://t.co/Av3Z5cGBeA</t>
  </si>
  <si>
    <t>samirlahlabat
#SMTLive Recap: How Social Media
and SEO Work Together #socialmedia
#SMM https://t.co/sQgLmuPeiN</t>
  </si>
  <si>
    <t>uzomaisichei
#SMTLive Recap: How Social Media
and SEO Work Together https://t.co/bXpOZrVJmW
#socialmedia https://t.co/KBpmGRCxV5</t>
  </si>
  <si>
    <t>sourav21maha
RT @monisbukhari: #moniseum Does
social media impact your #SEO efforts?
We discussed this in out most recent
#SMTLive Twitter chat - here's…</t>
  </si>
  <si>
    <t>monisbukhari
#moniseum Remember, you can always
see the #SMTLive schedule and read
the recaps from past chats on our
SMT Community page. https://t.co/V1SYuyZeTq
- https://t.co/iUcXdIsF4j</t>
  </si>
  <si>
    <t>phoebebain
Attention social media marketers:
This recap from our recent #SMTLive
Twitter chat makes SEO’s relation
to social v simple to understand,
thanks to @SEO’s help. Check it
out! https://t.co/rn7IG0qC8r</t>
  </si>
  <si>
    <t>by_kream
RT @phoebebain: Attention social
media marketers: This recap from
our recent #SMTLive Twitter chat
makes SEO’s relation to social
v simple…</t>
  </si>
  <si>
    <t>seablakely
RT @socialmedia2day: Does social
media impact your #SEO efforts?
We discussed this in out most recent
#SMTLive Twitter chat - here's
a re-c…</t>
  </si>
  <si>
    <t>seoblissonline
RT @socialmedia2day: Does social
media impact your #SEO efforts?
We discussed this in out most recent
#SMTLive Twitter chat - here's
a re-c…</t>
  </si>
  <si>
    <t>mslindasim
RT @socialmedia2day: Does social
media impact your #SEO efforts?
We discussed this in out most recent
#SMTLive Twitter chat - here's
a re-c…</t>
  </si>
  <si>
    <t>mridulkesharwa
RT @socialmedia2day: In our most
recent #SMTLive Twitter chat, we
discussed how social media and
SEO work together w/@SEO - here's
a recap:…</t>
  </si>
  <si>
    <t>willpowerentllc
#SMTLive Recap: How Social Media
and SEO Work Together | Social
Media Today https://t.co/r884v4Muud
@willpowerentllc #WP #NewBROOKLYN
#NyC #IAintDoneYet #KAYA #LONELY
#THEWOLFOFFLOSSSTREET #WHATITSGONNABE
#ROLLIN2x</t>
  </si>
  <si>
    <t>austinnoronha
#SMTLive Recap: How Social Media
and SEO Work Together | Social
Media Today https://t.co/BAZ6QKDCm3</t>
  </si>
  <si>
    <t>the_cow81
#SMTLive Recap: How Social Media
and SEO Work Together https://t.co/O4musEucYT
via socialmedia2day</t>
  </si>
  <si>
    <t>testomatocom
RT @socialmedia2day: A look at
the connections between #socialmedia
and #SEO - here's a re-cap of our
most recent #SMTLive Twitter chat
#sm…</t>
  </si>
  <si>
    <t>elainebeare
#SMTLive Recap: How #SocialMedia
and #SEO Work Together via @socialmedia2day
https://t.co/UZDf2oMCUO https://t.co/Mw7zHiq5Id</t>
  </si>
  <si>
    <t>mybizmarketer
#SMTLive Recap: How Social Media
and SEO Work Together https://t.co/ycFr4T8Cws</t>
  </si>
  <si>
    <t>naasei
RT @SEO: A2: Critical SEO Tactic
#2 - Create Net-New Content That
Fills the Gaps Identified by Mining
Questions From People Also Ask
Boxes.…</t>
  </si>
  <si>
    <t>socio_loca
#SMTLive Recap: How Social Media
and SEO Work Together https://t.co/DNXTCRpqo2
#GrowthHacking #SearchEngineOptimization
#DigitalMarketing #InboundMarketing
#SocialMediaMarketing #ContentMarketing
#Branding #MarketingStrategy</t>
  </si>
  <si>
    <t>rickrockmex
#SMTLive Recap: How Social Media
and SEO Work Together https://t.co/ylNhAH1fzV
#SMM #SEO https://t.co/p6jkcR3xnk</t>
  </si>
  <si>
    <t>thatsocialgeek
What's the relationship between
social media marketing and SEO?
We sought answers in our most recent
#SMTLive Twitter chat. #SocialMediaMarketing
#SEO #QueenCreek #ThatSocialGeek
https://t.co/zZ8eggBiTi</t>
  </si>
  <si>
    <t>amybatdell
#SMTLive Recap: How Social Media
and SEO Work Together https://t.co/eKX9mvMGir
https://t.co/JWSbyNFqC3</t>
  </si>
  <si>
    <t>jaimeshine
#SMTLive Recap: How Social Media
and SEO Work Together https://t.co/ApvbAyLKYJ
via @socialmedia2day #socialmediatips
#SEO https://t.co/7mQTY19Mnz</t>
  </si>
  <si>
    <t>viragshah4
RT @jaimeshine: #SMTLive Recap:
How Social Media and SEO Work Together
https://t.co/ApvbAyLKYJ via @socialmedia2day
#socialmediatips #SEO h…</t>
  </si>
  <si>
    <t>ayotadhiambo
When deciding what your brand’s
messaging should be on social media,make
your message relevant and use strong
content #SocialMediaManagement
#smtlive #ExploreDigital</t>
  </si>
  <si>
    <t>remmyonline
RT @AyotAdhiambo: Making sure that
your message is relevant and topical
to your #audience is important.
If they think your message is irrel…</t>
  </si>
  <si>
    <t>newmediahorizon
#SMTLive Recap: How Social Media
and SEO Work Together #NewMediaHorizons
#SocialMedia #SEO #Marketing https://t.co/x4X1thrYHo</t>
  </si>
  <si>
    <t>vinazol
#SMTLive Recap: How Social Media
and SEO Work Together https://t.co/STtzCfSojR
#socialmedia #yyclocal</t>
  </si>
  <si>
    <t>isaacimper
RT @angelodge: Monitoreo del río
Tapia acrecentado y turbio dentro
de su cauce a la altura de Villa
Catalina Don Bosco. #SMTLive https://t…</t>
  </si>
  <si>
    <t>angelodge
Monitoreo del río Tapia acrecentado
y turbio dentro de su cauce a la
altura de Villa Catalina Don Bosco.
#SMTLive https://t.co/Bk9lkkakB0</t>
  </si>
  <si>
    <t>iam_odey
RT @socialmedia2day: In our most
recent #SMTLive Twitter chat, we
discussed how social media and
SEO work together w/@SEO - here's
a recap:…</t>
  </si>
  <si>
    <t>warriorgrll74
RT @socialmedia2day: In our most
recent #SMTLive Twitter chat, we
discussed how social media and
SEO work together w/@SEO - here's
a recap:…</t>
  </si>
  <si>
    <t>richardbouchez
RT @socialmedia2day: In our most
recent #SMTLive Twitter chat, we
discussed how social media and
SEO work together w/@SEO - here's
a recap:…</t>
  </si>
  <si>
    <t>angelafresneda
RT @socialmedia2day: In our most
recent #SMTLive Twitter chat, we
discussed how social media and
SEO work together w/@SEO - here's
a recap:…</t>
  </si>
  <si>
    <t>ashleyroche
RT @socialmedia2day: In our most
recent #SMTLive Twitter chat, we
discussed how social media and
SEO work together w/@SEO - here's
a recap:…</t>
  </si>
  <si>
    <t>mathony
RT @socialmedia2day: In our most
recent #SMTLive Twitter chat, we
discussed how social media and
SEO work together w/@SEO - here's
a recap:…</t>
  </si>
  <si>
    <t>passivearnings
RT @socialmedia2day: In our most
recent #SMTLive Twitter chat, we
discussed how social media and
SEO work together w/@SEO - here's
a recap:…</t>
  </si>
  <si>
    <t>blairallenagen1
RT @blairallenagen1: #SMTLive Recap:
Can Small Business Social Media
Difficulties Help Future Goal-Setting?
https://t.co/XX6C3du8vw https:/…</t>
  </si>
  <si>
    <t>marceladesantam
RT @angelodge: Monitoreo del río
Tapia acrecentado y turbio dentro
de su cauce a la altura de Villa
Catalina Don Bosco. #SMTLive https://t…</t>
  </si>
  <si>
    <t>lyneshah
RT @socialmedia2day: In our most
recent #SMTLive Twitter chat, we
discussed how social media and
SEO work together w/@SEO - here's
a recap:…</t>
  </si>
  <si>
    <t>villacar4
RT @angelodge: Monitoreo del río
Tapia acrecentado y turbio dentro
de su cauce a la altura de Villa
Catalina Don Bosco. #SMTLive https://t…</t>
  </si>
  <si>
    <t>loefflercarsten
#SMTLive Recap: How Social Media
and SEO Work Together https://t.co/dxRbinaKWW
#SocialMedia #SEO #SocialMediaMarketing
#OnlineMarketing #SocialMediaManager
#LoefflerCarsten</t>
  </si>
  <si>
    <t>bestfin1
RT @LoefflerCarsten: #SMTLive Recap:
How Social Media and SEO Work Together
https://t.co/dxRbinaKWW #SocialMedia
#SEO #SocialMediaMarketing…</t>
  </si>
  <si>
    <t>prosper_kenn
RT @socialmedia2day: Does social
media impact your #SEO efforts?
We discussed this in out most recent
#SMTLive Twitter chat - here's
a re-c…</t>
  </si>
  <si>
    <t>alexis_robbins
RT @socialmedia2day: Does social
media impact your #SEO efforts?
We discussed this in out most recent
#SMTLive Twitter chat - here's
a re-c…</t>
  </si>
  <si>
    <t>marketin_auto
RT @socialmedia2day: Does social
media impact your #SEO efforts?
We discussed this in out most recent
#SMTLive Twitter chat - here's
a re-c…</t>
  </si>
  <si>
    <t>cognoscentebiz
RT @socialmedia2day: Does social
media impact your #SEO efforts?
We discussed this in out most recent
#SMTLive Twitter chat - here's
a re-c…</t>
  </si>
  <si>
    <t>fracarabini
RT @socialmedia2day: Does social
media impact your #SEO efforts?
We discussed this in out most recent
#SMTLive Twitter chat - here's
a re-c…</t>
  </si>
  <si>
    <t>tembhurnepraful
RT @socialmedia2day: Does social
media impact your #SEO efforts?
We discussed this in out most recent
#SMTLive Twitter chat - here's
a re-c…</t>
  </si>
  <si>
    <t>digimumbai
Does social media impact your #SEO
efforts? We discussed this in out
most recent #SMTLive Twitter chat
- here's a re-cap https://t.co/j4pWDUGT8p
#digitalmarketing https://t.co/Ecn5Tg7xZO</t>
  </si>
  <si>
    <t>chetan0037
RT @socialmedia2day: Does social
media impact your #SEO efforts?
We discussed this in out most recent
#SMTLive Twitter chat - here's
a re-c…</t>
  </si>
  <si>
    <t>stylemediaire
RT @socialmedia2day: Does social
media impact your #SEO efforts?
We discussed this in out most recent
#SMTLive Twitter chat - here's
a re-c…</t>
  </si>
  <si>
    <t>derekshankar
RT @socialmedia2day: Does social
media impact your #SEO efforts?
We discussed this in out most recent
#SMTLive Twitter chat - here's
a re-c…</t>
  </si>
  <si>
    <t>delicatepurvi
@sclarkeOville Well, I am not joining
them most but according to suggested
by @vrajshahspeaks , #HootChat
by @hootsuite #CMWorld by @CMIContent
#smechat by @SMExaminer #TwitterSmarter
by @MadalynSklar #solobizchat by
@MeetEdgar #SMTLive by @socialmedia2day
#semrushchat by @semrush _xD83D__xDE42_</t>
  </si>
  <si>
    <t xml:space="preserve">semrush
</t>
  </si>
  <si>
    <t xml:space="preserve">meetedgar
</t>
  </si>
  <si>
    <t xml:space="preserve">madalynsklar
</t>
  </si>
  <si>
    <t xml:space="preserve">smexaminer
</t>
  </si>
  <si>
    <t xml:space="preserve">cmicontent
</t>
  </si>
  <si>
    <t xml:space="preserve">hootsuite
</t>
  </si>
  <si>
    <t xml:space="preserve">vrajshahspeaks
</t>
  </si>
  <si>
    <t xml:space="preserve">sclarkeoville
</t>
  </si>
  <si>
    <t>antonisau
RT @socialmedia2day: Does social
media impact your #SEO efforts?
We discussed this in out most recent
#SMTLive Twitter chat - here's
a re-c…</t>
  </si>
  <si>
    <t>businesstop25
#SMTLive Recap: How Social Media
and SEO Work Together https://t.co/U5E1tUx12v
- via @BusinessTop25, by @socialmedia2day
https://t.co/1hbk5Wirq3</t>
  </si>
  <si>
    <t>noggledotcom
#SMTLive Recap: How Social Media
and SEO Work Together https://t.co/QwqGPCbtJg
#socialselling by @socialmedia2day
https://t.co/i8DPSwqq4w</t>
  </si>
  <si>
    <t>reduxstyle
RT @noggledotcom: #SMTLive Recap:
How Social Media and SEO Work Together
https://t.co/QwqGPCbtJg #socialselling
by @socialmedia2day https:/…</t>
  </si>
  <si>
    <t>bloggermasud
#SMTLive Recap: How Social Media
and SEO Work Together | Social
Media Today https://t.co/hIC0Ol80ON</t>
  </si>
  <si>
    <t>esotericphoenix
#SMTLive Recap: How Social Media
and SEO Work Together https://t.co/EcRIRdfcn7
via socialmedia2day</t>
  </si>
  <si>
    <t>askmukesh
RT @socialmedia2day: Really interesting--mapping
the customer journey (for pharma
company) re: digital spaces. @gcohen85
#SMTLive http://t.…</t>
  </si>
  <si>
    <t xml:space="preserve">gcohen85
</t>
  </si>
  <si>
    <t>bloggingtop25
#SMTLive Recap: How Social Media
and SEO Work Together https://t.co/Ilc4JBdGol
- via @BloggingTop25, by @socialmedia2day
https://t.co/A53GDYGKFk</t>
  </si>
  <si>
    <t>harrsocialmedia
#SMTLive Recap: How Social Media
and SEO Work Together https://t.co/xlWQhcfOI8</t>
  </si>
  <si>
    <t>ameyaemarketing
#SMTLive Recap: How Social Media
and SEO Work Together https://t.co/S8y9gn4qxQ
https://t.co/Ie73SMxo9Y</t>
  </si>
  <si>
    <t>b2b_smarketing
RT @AmeyaEmarketing: #SMTLive Recap:
How Social Media and SEO Work Together
https://t.co/S8y9gn4qxQ https://t.co/Ie73SMxo9Y</t>
  </si>
  <si>
    <t>gettriplecanopy
How social media and #SEO work
together. https://t.co/8iZfeFJMRS
#SMTLive https://t.co/qt22qhQLvT</t>
  </si>
  <si>
    <t>calocollective
Thanks @SEO — my mind is blown
by all of the valuable resources
in this #SMTLive recap of “How
Social Media and SEO Work Together”
https://t.co/M1os84vjui via @socialmedia2day
#SEO #smm</t>
  </si>
  <si>
    <t>ammarketing_nl
RT @SamDigitalComm: Love that the
#SMM community gets together to
help each other out in this ever-changing
industry. @socialmedia2day is…</t>
  </si>
  <si>
    <t>prcouncil_acy
#SMTLive Recap: How Social Media
and SEO Work Together https://t.co/ravC9NfgqN
via @socialmedia2day</t>
  </si>
  <si>
    <t xml:space="preserve">soci
</t>
  </si>
  <si>
    <t>bphlippo
#SMTLive Recap: Using Facebook
and Instagram Audience Targeting
-- https://t.co/MUd7YefvoV -- #socialmedia
#news -- via @socialmedia2day</t>
  </si>
  <si>
    <t>samdigitalcomm
Love that the #SMM community gets
together to help each other out
in this ever-changing industry.
@socialmedia2day is hosting their
#SMTLive next week on Tuesday (12
p.m. ET) to go over the changes
to #facebook and #instagram. #BeThereOrBeSquare</t>
  </si>
  <si>
    <t>backmanage
RT socialmedia2day "Don't miss
our next #SMTLive Twitter chat
(9/17). RSVP here_xD83D__xDC49_ https://t.co/jUCGVKhvZt
https://t.co/44iUx5NLax"</t>
  </si>
  <si>
    <t>tupoino
Don't miss our next #SMTLive Twitter
chat (9/17). RSVP here_xD83D__xDC49_ https://t.co/RtLYhyv6Hi
https://t.co/U2JCD53xzV</t>
  </si>
  <si>
    <t>icanwp
RT @SEO: How to improve page speed?
1. Use https://t.co/TwFIzR4fSA
to find the speed issues your site
has 2. If you are on WP use @wp_rocke…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</si>
  <si>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</si>
  <si>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</si>
  <si>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</si>
  <si>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</si>
  <si>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</si>
  <si>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</si>
  <si>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</si>
  <si>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</si>
  <si>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</si>
  <si>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</si>
  <si>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</si>
  <si>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</si>
  <si>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</si>
  <si>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</si>
  <si>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</si>
  <si>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</si>
  <si>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</si>
  <si>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</si>
  <si>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</si>
  <si>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</si>
  <si>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</si>
  <si>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</si>
  <si>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</si>
  <si>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</si>
  <si>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</si>
  <si>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</si>
  <si>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</si>
  <si>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</si>
  <si>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</si>
  <si>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</si>
  <si>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</si>
  <si>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</si>
  <si>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</si>
  <si>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</si>
  <si>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</si>
  <si>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</si>
  <si>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</si>
  <si>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</si>
  <si>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</si>
  <si>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</si>
  <si>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</si>
  <si>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</si>
  <si>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</si>
  <si>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</si>
  <si>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</si>
  <si>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</si>
  <si>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</si>
  <si>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</si>
  <si>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</si>
  <si>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</si>
  <si>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</si>
  <si>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</si>
  <si>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</si>
  <si>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</si>
  <si>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</si>
  <si>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</si>
  <si>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</si>
  <si>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</si>
  <si>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</si>
  <si>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</si>
  <si>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</si>
  <si>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</si>
  <si>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</si>
  <si>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</si>
  <si>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</si>
  <si>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</si>
  <si>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https://t.co/gFGjPZursr</t>
  </si>
  <si>
    <t>https://twinybots.ch/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</si>
  <si>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</si>
  <si>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</si>
  <si>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</si>
  <si>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</si>
  <si>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</si>
  <si>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</si>
  <si>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</si>
  <si>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</si>
  <si>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</si>
  <si>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</si>
  <si>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</si>
  <si>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</si>
  <si>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</si>
  <si>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</si>
  <si>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</si>
  <si>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</si>
  <si>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</si>
  <si>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</si>
  <si>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</si>
  <si>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</si>
  <si>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https://t.co/Y0LImzPVkI</t>
  </si>
  <si>
    <t>https://twitter.com/socialmedia2day/status/1172174534977425408</t>
  </si>
  <si>
    <t>https://twitter.com/socialmedia2day/status/1169207272444243969</t>
  </si>
  <si>
    <t>https://twitter.com/socialmedia2day/status/1169328121985810432</t>
  </si>
  <si>
    <t>https://twitter.com/socialmedia2day/status/1169463942378381312</t>
  </si>
  <si>
    <t>https://twitter.com/socialmedia2day/status/1170113225800785921</t>
  </si>
  <si>
    <t>https://twitter.com/socialmedia2day/status/1170717223066984453</t>
  </si>
  <si>
    <t>https://t.co/09XmpESUti</t>
  </si>
  <si>
    <t>https://t.co/ezdRpRzm3e</t>
  </si>
  <si>
    <t>G10 Count</t>
  </si>
  <si>
    <t>Top URLs in Tweet</t>
  </si>
  <si>
    <t>https://www.socialmediatoday.com/news/smtlive-recap-how-social-media-and-seo-work-together/561911/ https://www.socialmediatoday.com/news/smtlive-recap-how-social-media-and-seo-work-together/561911/?utm_source=dlvr.it&amp;utm_medium=twitter https://twinybots.ch/ https://www.socialmediatoday.com/news/smtlive-recap-can-small-business-social-media-difficulties-help-future-go/560296/?utm_source=dlvr.it&amp;utm_medium=twitter https://www.socialmediatoday.com/news/smtlive-recap-how-to-cultivate-small-business-success-on-social/560191/?utm_source=dlvr.it&amp;utm_medium=twitter http://link.divenewsletter.com/join/3qu/smt-twitter-chat&amp;hash=344263583e73d6e9f823e07caef8daec https://www.socialmediatoday.com/news/smtlive-recap-how-social-media-and-seo-work-together/561911/?utm_source=Sociallymap&amp;utm_medium=Sociallymap&amp;utm_campaign=Sociallymap https://www.socialmediatoday.com/news/smtlive-recap-how-social-media-and-seo-work-together/561911/#news https://www.goodtoseo.com/smtlive-recap-how-social-media-and-seo-work-together/ http://dlvr.it/RCRQKV</t>
  </si>
  <si>
    <t>https://www.socialmediatoday.com/news/smtlive-recap-how-social-media-and-seo-work-together/561911/ https://www.socialmediatoday.com/news/smtlive-recap-how-social-media-and-seo-work-together/561911/?utm_source=twitter&amp;utm_medium=post&amp;utm_campaign=seokay&amp;utm_term=socialselling&amp;utm_content=knowledge&amp;ref=noggledotcom&amp;pix=23ph_0_0 http://link.divenewsletter.com/join/3qu/smt-twitter-chat&amp;hash=344263583e73d6e9f823e07caef8daec https://www.socialmediatoday.com/community/ https://www.socialmediatoday.com/news/smtlive-recap-how-social-media-and-seo-work-together/561911/?utm_source=twitter&amp;utm_medium=post&amp;utm_campaign=seokay&amp;utm_term=blogging&amp;utm_content=knowledge&amp;ref=bloggingtop25&amp;pix=23p5_0_0 https://www.socialmediatoday.com/news/smtlive-recap-how-social-media-and-seo-work-together/561911/?utm_source=twitter&amp;utm_medium=post&amp;utm_campaign=seokay&amp;utm_term=smallbusiness&amp;utm_content=knowledge&amp;ref=businesstop25&amp;pix=23pb_0_0</t>
  </si>
  <si>
    <t>https://web.dev/ https://chrome.google.com/webstore/detail/scraper/mbigbapnjcgaffohmbkdlecaccepngjd?hl=en https://www.socialmediatoday.com/news/smtlive-recap-how-social-media-and-seo-work-together/561911/</t>
  </si>
  <si>
    <t>https://www.socialmediatoday.com/news/smtlive-recap-how-social-media-and-seo-work-together/561911/ https://www.socialmediatoday.com/news/smtlive-recap-using-facebook-and-instagram-audience-targeting/558038/ https://www.socialmediatoday.com/news/smtlive-recap-how-social-media-and-seo-work-together/561911/?utm_source=Sailthru&amp;utm_medium=email&amp;utm_campaign=Issue:%202019-09-04%20Social%20Media%20Today%20Newsletter%20%5Bissue:22813%5D&amp;utm_term=Social%20Media%20Today</t>
  </si>
  <si>
    <t>https://t.co/gFGjPZursr https://t.co/Y0LImzPVkI https://twitter.com/socialmedia2day/status/1172174534977425408 https://twitter.com/socialmedia2day/status/1169207272444243969 https://twitter.com/socialmedia2day/status/1169328121985810432 https://twitter.com/socialmedia2day/status/1169463942378381312 https://twitter.com/socialmedia2day/status/1170113225800785921 https://twitter.com/socialmedia2day/status/1170717223066984453 https://t.co/09XmpESUti https://t.co/ezdRpRzm3e</t>
  </si>
  <si>
    <t>https://www.socialmediatoday.com/news/smtlive-recap-how-social-media-and-seo-work-together/561911/ https://www.socialmediatoday.com/community/ http://link.divenewsletter.com/join/3qu/smt-twitter-chat&amp;hash=344263583e73d6e9f823e07caef8daec</t>
  </si>
  <si>
    <t>Top Domains in Tweet in Entire Graph</t>
  </si>
  <si>
    <t>t.co</t>
  </si>
  <si>
    <t>twitter.com</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</si>
  <si>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</si>
  <si>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</si>
  <si>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</si>
  <si>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</si>
  <si>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</si>
  <si>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</si>
  <si>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</si>
  <si>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</si>
  <si>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</si>
  <si>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</si>
  <si>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</si>
  <si>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</si>
  <si>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socialmediatoday.com twinybots.ch divenewsletter.com goodtoseo.com dlvr.it co.uk thatsocialgeek.com rplg.co qoo.ly</t>
  </si>
  <si>
    <t>socialmediatoday.com divenewsletter.com</t>
  </si>
  <si>
    <t>web.dev google.com socialmediatoday.com</t>
  </si>
  <si>
    <t>Top Hashtags in Tweet in Entire Graph</t>
  </si>
  <si>
    <t>socialmedia</t>
  </si>
  <si>
    <t>digitalmarketing</t>
  </si>
  <si>
    <t>moniseum</t>
  </si>
  <si>
    <t>socialmediamarketing</t>
  </si>
  <si>
    <t>socialmediamanagement</t>
  </si>
  <si>
    <t>exploredigital</t>
  </si>
  <si>
    <t>Top Hashtags in Tweet in G1</t>
  </si>
  <si>
    <t>marketing</t>
  </si>
  <si>
    <t>yyclocal</t>
  </si>
  <si>
    <t>strategy</t>
  </si>
  <si>
    <t>usa</t>
  </si>
  <si>
    <t>Top Hashtags in Tweet in G2</t>
  </si>
  <si>
    <t>socialselling</t>
  </si>
  <si>
    <t>socialmediatips</t>
  </si>
  <si>
    <t>Top Hashtags in Tweet in G3</t>
  </si>
  <si>
    <t>Top Hashtags in Tweet in G4</t>
  </si>
  <si>
    <t>hootchat</t>
  </si>
  <si>
    <t>cmworld</t>
  </si>
  <si>
    <t>smechat</t>
  </si>
  <si>
    <t>twittersmarter</t>
  </si>
  <si>
    <t>solobizchat</t>
  </si>
  <si>
    <t>semrushchat</t>
  </si>
  <si>
    <t>Top Hashtags in Tweet in G5</t>
  </si>
  <si>
    <t>news</t>
  </si>
  <si>
    <t>facebook</t>
  </si>
  <si>
    <t>instagram</t>
  </si>
  <si>
    <t>bethereorbesquare</t>
  </si>
  <si>
    <t>Top Hashtags in Tweet in G6</t>
  </si>
  <si>
    <t>Top Hashtags in Tweet in G7</t>
  </si>
  <si>
    <t>Top Hashtags in Tweet in G8</t>
  </si>
  <si>
    <t>onlinemarketing</t>
  </si>
  <si>
    <t>socialmediamanager</t>
  </si>
  <si>
    <t>Top Hashtags in Tweet in G9</t>
  </si>
  <si>
    <t>Top Hashtags in Tweet in G10</t>
  </si>
  <si>
    <t>Top Hashtags in Tweet</t>
  </si>
  <si>
    <t>smtlive socialmedia seo smm marketing digitalmarketing socialmediamarketing yyclocal strategy usa</t>
  </si>
  <si>
    <t>smtlive seo smm socialmedia digitalmarketing socialselling socialmediatips</t>
  </si>
  <si>
    <t>smtlive smm seo socialmedia news facebook instagram bethereorbesquare</t>
  </si>
  <si>
    <t>socialmediamanagement smtlive exploredigital audience</t>
  </si>
  <si>
    <t>moniseum smtlive seo smm digitalmarketing socialmedia</t>
  </si>
  <si>
    <t>smtlive kobmaxqueen smm seo digitalmarketing socialmedia</t>
  </si>
  <si>
    <t>Top Words in Tweet in Entire Graph</t>
  </si>
  <si>
    <t>Words in Sentiment List#1: Positive</t>
  </si>
  <si>
    <t>Words in Sentiment List#2: Negative</t>
  </si>
  <si>
    <t>Words in Sentiment List#3: Angry/Violent</t>
  </si>
  <si>
    <t>Non-categorized Words</t>
  </si>
  <si>
    <t>Total Words</t>
  </si>
  <si>
    <t>#smtlive</t>
  </si>
  <si>
    <t>social</t>
  </si>
  <si>
    <t>media</t>
  </si>
  <si>
    <t>recap</t>
  </si>
  <si>
    <t>Top Words in Tweet in G1</t>
  </si>
  <si>
    <t>work</t>
  </si>
  <si>
    <t>together</t>
  </si>
  <si>
    <t>#socialmedia</t>
  </si>
  <si>
    <t>twitter</t>
  </si>
  <si>
    <t>chat</t>
  </si>
  <si>
    <t>Top Words in Tweet in G2</t>
  </si>
  <si>
    <t>#seo</t>
  </si>
  <si>
    <t>re</t>
  </si>
  <si>
    <t>recent</t>
  </si>
  <si>
    <t>here's</t>
  </si>
  <si>
    <t>Top Words in Tweet in G3</t>
  </si>
  <si>
    <t>discussed</t>
  </si>
  <si>
    <t>Top Words in Tweet in G4</t>
  </si>
  <si>
    <t>Top Words in Tweet in G5</t>
  </si>
  <si>
    <t>out</t>
  </si>
  <si>
    <t>#smm</t>
  </si>
  <si>
    <t>Top Words in Tweet in G6</t>
  </si>
  <si>
    <t>monitoreo</t>
  </si>
  <si>
    <t>río</t>
  </si>
  <si>
    <t>tapia</t>
  </si>
  <si>
    <t>acrecentado</t>
  </si>
  <si>
    <t>turbio</t>
  </si>
  <si>
    <t>dentro</t>
  </si>
  <si>
    <t>cauce</t>
  </si>
  <si>
    <t>altura</t>
  </si>
  <si>
    <t>villa</t>
  </si>
  <si>
    <t>catalina</t>
  </si>
  <si>
    <t>Top Words in Tweet in G7</t>
  </si>
  <si>
    <t>Top Words in Tweet in G8</t>
  </si>
  <si>
    <t>#socialmediamarketing</t>
  </si>
  <si>
    <t>Top Words in Tweet in G9</t>
  </si>
  <si>
    <t>message</t>
  </si>
  <si>
    <t>relevant</t>
  </si>
  <si>
    <t>messaging</t>
  </si>
  <si>
    <t>use</t>
  </si>
  <si>
    <t>#socialmediamanagement</t>
  </si>
  <si>
    <t>#exploredigital</t>
  </si>
  <si>
    <t>Top Words in Tweet in G10</t>
  </si>
  <si>
    <t>#moniseum</t>
  </si>
  <si>
    <t>Top Words in Tweet</t>
  </si>
  <si>
    <t>social #smtlive media seo work together recap #socialmedia twitter chat</t>
  </si>
  <si>
    <t>#smtlive social media socialmedia2day twitter chat #seo re recent here's</t>
  </si>
  <si>
    <t>seo #smtlive media social recent twitter chat recap socialmedia2day discussed</t>
  </si>
  <si>
    <t>#smtlive socialmedia2day seo recap social media together out #smm #seo</t>
  </si>
  <si>
    <t>monitoreo río tapia acrecentado turbio dentro cauce altura villa catalina</t>
  </si>
  <si>
    <t>#smtlive recap social media seo work together</t>
  </si>
  <si>
    <t>#smtlive recap social media seo work together #socialmedia #seo #socialmediamarketing</t>
  </si>
  <si>
    <t>social media message relevant ayotadhiambo messaging use #socialmediamanagement #smtlive #exploredigital</t>
  </si>
  <si>
    <t>#moniseum #smtlive twitter chat recent here's discussed social media seo</t>
  </si>
  <si>
    <t>#smtlive #kobmaxqueen twitter chat recent seo here's discussed social media</t>
  </si>
  <si>
    <t>Top Word Pairs in Tweet in Entire Graph</t>
  </si>
  <si>
    <t>social,media</t>
  </si>
  <si>
    <t>work,together</t>
  </si>
  <si>
    <t>media,seo</t>
  </si>
  <si>
    <t>seo,work</t>
  </si>
  <si>
    <t>#smtlive,recap</t>
  </si>
  <si>
    <t>recap,social</t>
  </si>
  <si>
    <t>#smtlive,twitter</t>
  </si>
  <si>
    <t>twitter,chat</t>
  </si>
  <si>
    <t>recent,#smtlive</t>
  </si>
  <si>
    <t>here's,re</t>
  </si>
  <si>
    <t>Top Word Pairs in Tweet in G1</t>
  </si>
  <si>
    <t>together,#socialmedia</t>
  </si>
  <si>
    <t>Top Word Pairs in Tweet in G2</t>
  </si>
  <si>
    <t>media,impact</t>
  </si>
  <si>
    <t>impact,#seo</t>
  </si>
  <si>
    <t>#seo,efforts</t>
  </si>
  <si>
    <t>efforts,discussed</t>
  </si>
  <si>
    <t>discussed,out</t>
  </si>
  <si>
    <t>Top Word Pairs in Tweet in G3</t>
  </si>
  <si>
    <t>socialmedia2day,recent</t>
  </si>
  <si>
    <t>chat,discussed</t>
  </si>
  <si>
    <t>discussed,social</t>
  </si>
  <si>
    <t>Top Word Pairs in Tweet in G4</t>
  </si>
  <si>
    <t>Top Word Pairs in Tweet in G5</t>
  </si>
  <si>
    <t>together,socialmedia2day</t>
  </si>
  <si>
    <t>love,#smm</t>
  </si>
  <si>
    <t>#smm,community</t>
  </si>
  <si>
    <t>community,gets</t>
  </si>
  <si>
    <t>Top Word Pairs in Tweet in G6</t>
  </si>
  <si>
    <t>monitoreo,río</t>
  </si>
  <si>
    <t>río,tapia</t>
  </si>
  <si>
    <t>tapia,acrecentado</t>
  </si>
  <si>
    <t>acrecentado,turbio</t>
  </si>
  <si>
    <t>turbio,dentro</t>
  </si>
  <si>
    <t>dentro,cauce</t>
  </si>
  <si>
    <t>cauce,altura</t>
  </si>
  <si>
    <t>altura,villa</t>
  </si>
  <si>
    <t>villa,catalina</t>
  </si>
  <si>
    <t>catalina,don</t>
  </si>
  <si>
    <t>Top Word Pairs in Tweet in G7</t>
  </si>
  <si>
    <t>Top Word Pairs in Tweet in G8</t>
  </si>
  <si>
    <t>#socialmedia,#seo</t>
  </si>
  <si>
    <t>#seo,#socialmediamarketing</t>
  </si>
  <si>
    <t>Top Word Pairs in Tweet in G9</t>
  </si>
  <si>
    <t>message,relevant</t>
  </si>
  <si>
    <t>making,sure</t>
  </si>
  <si>
    <t>sure,message</t>
  </si>
  <si>
    <t>relevant,topical</t>
  </si>
  <si>
    <t>topical,#audience</t>
  </si>
  <si>
    <t>#audience,important</t>
  </si>
  <si>
    <t>important,think</t>
  </si>
  <si>
    <t>think,message</t>
  </si>
  <si>
    <t>deciding,brand</t>
  </si>
  <si>
    <t>Top Word Pairs in Tweet in G10</t>
  </si>
  <si>
    <t>#moniseum,social</t>
  </si>
  <si>
    <t>Top Word Pairs in Tweet</t>
  </si>
  <si>
    <t>social,media  work,together  #smtlive,recap  media,seo  seo,work  recap,social  together,#socialmedia  #smtlive,twitter  twitter,chat  recent,#smtlive</t>
  </si>
  <si>
    <t>social,media  #smtlive,twitter  twitter,chat  recent,#smtlive  here's,re  media,impact  impact,#seo  #seo,efforts  efforts,discussed  discussed,out</t>
  </si>
  <si>
    <t>recent,#smtlive  #smtlive,twitter  twitter,chat  social,media  socialmedia2day,recent  chat,discussed  discussed,social  media,seo  seo,work  work,together</t>
  </si>
  <si>
    <t>#smtlive,recap  social,media  recap,social  media,seo  seo,work  work,together  together,socialmedia2day  love,#smm  #smm,community  community,gets</t>
  </si>
  <si>
    <t>monitoreo,río  río,tapia  tapia,acrecentado  acrecentado,turbio  turbio,dentro  dentro,cauce  cauce,altura  altura,villa  villa,catalina  catalina,don</t>
  </si>
  <si>
    <t>#smtlive,recap  recap,social  social,media  media,seo  seo,work  work,together</t>
  </si>
  <si>
    <t>#smtlive,recap  recap,social  social,media  media,seo  seo,work  work,together  together,#socialmedia  #socialmedia,#seo  #seo,#socialmediamarketing</t>
  </si>
  <si>
    <t>social,media  message,relevant  making,sure  sure,message  relevant,topical  topical,#audience  #audience,important  important,think  think,message  deciding,brand</t>
  </si>
  <si>
    <t>#smtlive,twitter  twitter,chat  recent,#smtlive  social,media  #moniseum,social  media,impact  impact,#seo  #seo,efforts  efforts,discussed  discussed,out</t>
  </si>
  <si>
    <t>#smtlive,twitter  twitter,chat  recent,#smtlive  social,media  chat,discussed  discussed,social  media,seo  seo,work  work,together  together,w</t>
  </si>
  <si>
    <t>Top Replied-To in Entire Graph</t>
  </si>
  <si>
    <t>Top Mentioned in Entire Graph</t>
  </si>
  <si>
    <t>wp_rocke</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</si>
  <si>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</si>
  <si>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</si>
  <si>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</si>
  <si>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</si>
  <si>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</si>
  <si>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</si>
  <si>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</si>
  <si>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</si>
  <si>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</si>
  <si>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</si>
  <si>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</si>
  <si>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</si>
  <si>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</si>
  <si>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</si>
  <si>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</si>
  <si>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</si>
  <si>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</si>
  <si>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</si>
  <si>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</si>
  <si>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</si>
  <si>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</si>
  <si>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</si>
  <si>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blairallenagen1 stevekrohn willpowerentllc</t>
  </si>
  <si>
    <t>socialmedia2day gcohen85 seo bloggingtop25 noggledotcom businesstop25 jaimeshine</t>
  </si>
  <si>
    <t>seo socialmedia2day wp_rocke wp_rocket siteground kinsta phoebebain</t>
  </si>
  <si>
    <t>vrajshahspeaks hootsuite cmicontent smexaminer madalynsklar meetedgar socialmedia2day semrush</t>
  </si>
  <si>
    <t>socialmedia2day seo samdigitalcomm calocollective prcouncil_acy bphlippo soci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</si>
  <si>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</si>
  <si>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</si>
  <si>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</si>
  <si>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</si>
  <si>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</si>
  <si>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</si>
  <si>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</si>
  <si>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</si>
  <si>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</si>
  <si>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</si>
  <si>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</si>
  <si>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</si>
  <si>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stevekrohn techieappy dewieirig esotericphoenix vipvirtualsols good_to_seo robinyearsley danagarrison willpowerentllc mybizmarketer</t>
  </si>
  <si>
    <t>socialmedia2day viragshah4 prosper_kenn elainebeare jaimeshine seoblissonline askmukesh alexis_robbins noggledotcom testomatocom</t>
  </si>
  <si>
    <t>warriorgrll74 mridulkesharwa mannymarketers naasei siteground mathony seo passivearnings richardbouchez wp_rocket</t>
  </si>
  <si>
    <t>madalynsklar semrush cmicontent hootsuite smexaminer meetedgar sclarkeoville vrajshahspeaks delicatepurvi</t>
  </si>
  <si>
    <t>ammarketing_nl bphlippo soci prcouncil_acy calocollective samdigitalcomm</t>
  </si>
  <si>
    <t>marceladesantam angelodge isaacimper villacar4</t>
  </si>
  <si>
    <t>b2b_smarketing ameyaemarketing</t>
  </si>
  <si>
    <t>bestfin1 loefflercarsten</t>
  </si>
  <si>
    <t>ayotadhiambo remmyonline</t>
  </si>
  <si>
    <t>monisbukhari sourav21maha</t>
  </si>
  <si>
    <t>kobmaxqueen pulnocrawler</t>
  </si>
  <si>
    <t>Top URLs in Tweet by Count</t>
  </si>
  <si>
    <t>https://web.dev/ https://chrome.google.com/webstore/detail/scraper/mbigbapnjcgaffohmbkdlecaccepngjd?hl=en</t>
  </si>
  <si>
    <t>https://t.co/gFGjPZursr https://t.co/Y0LImzPVkI https://twitter.com/socialmedia2day/status/1172174534977425408 https://t.co/09XmpESUti https://t.co/ezdRpRzm3e https://twitter.com/socialmedia2day/status/1172174532871938049 https://twitter.com/socialmedia2day/status/1170717223066984453 https://twitter.com/socialmedia2day/status/1170113225800785921 https://twitter.com/socialmedia2day/status/1169463942378381312 https://twitter.com/socialmedia2day/status/1169328121985810432</t>
  </si>
  <si>
    <t>https://www.socialmediatoday.com/news/smtlive-recap-can-small-business-social-media-difficulties-help-future-go/560296/?utm_source=dlvr.it&amp;utm_medium=twitter https://www.socialmediatoday.com/news/smtlive-recap-how-to-cultivate-small-business-success-on-social/560191/?utm_source=dlvr.it&amp;utm_medium=twitter https://www.socialmediatoday.com/news/smtlive-recap-how-social-media-and-seo-work-together/561911/?utm_source=dlvr.it&amp;utm_medium=twitter</t>
  </si>
  <si>
    <t>https://www.socialmediatoday.com/news/smtlive-recap-using-facebook-and-instagram-audience-targeting/558038/ https://www.socialmediatoday.com/news/smtlive-recap-how-social-media-and-seo-work-together/561911/</t>
  </si>
  <si>
    <t>http://link.divenewsletter.com/join/3qu/smt-twitter-chat&amp;hash=344263583e73d6e9f823e07caef8daec https://www.socialmediatoday.com/news/smtlive-recap-how-social-media-and-seo-work-together/561911/</t>
  </si>
  <si>
    <t>Top URLs in Tweet by Salience</t>
  </si>
  <si>
    <t>https://www.socialmediatoday.com/community/ http://link.divenewsletter.com/join/3qu/smt-twitter-chat&amp;hash=344263583e73d6e9f823e07caef8daec https://www.socialmediatoday.com/news/smtlive-recap-how-social-media-and-seo-work-together/561911/</t>
  </si>
  <si>
    <t>https://t.co/Y0LImzPVkI https://twitter.com/socialmedia2day/status/1172174534977425408 https://t.co/09XmpESUti https://t.co/ezdRpRzm3e https://twitter.com/socialmedia2day/status/1172174532871938049 https://twitter.com/socialmedia2day/status/1170717223066984453 https://twitter.com/socialmedia2day/status/1170113225800785921 https://twitter.com/socialmedia2day/status/1169463942378381312 https://twitter.com/socialmedia2day/status/1169328121985810432 https://twitter.com/socialmedia2day/status/1169207272444243969</t>
  </si>
  <si>
    <t>Top Domains in Tweet by Count</t>
  </si>
  <si>
    <t>web.dev google.com</t>
  </si>
  <si>
    <t>divenewsletter.com socialmediatoday.com</t>
  </si>
  <si>
    <t>Top Domains in Tweet by Salience</t>
  </si>
  <si>
    <t>Top Hashtags in Tweet by Count</t>
  </si>
  <si>
    <t>smtlive kobmaxqueen seo smm digitalmarketing socialmedia</t>
  </si>
  <si>
    <t>smtlive seo smm digitalmarketing socialmedia</t>
  </si>
  <si>
    <t>smtlive seo smm socialmedia news</t>
  </si>
  <si>
    <t>smtlive socialmedia seo smm</t>
  </si>
  <si>
    <t>Top Hashtags in Tweet by Salience</t>
  </si>
  <si>
    <t>seo smm digitalmarketing socialmedia smtlive kobmaxqueen</t>
  </si>
  <si>
    <t>seo smm digitalmarketing socialmedia smtlive</t>
  </si>
  <si>
    <t>seo smm digitalmarketing socialmedia moniseum smtlive</t>
  </si>
  <si>
    <t>audience socialmediamanagement smtlive exploredigital</t>
  </si>
  <si>
    <t>seo smm socialmedia news smtlive</t>
  </si>
  <si>
    <t>socialmedia seo smm smtlive</t>
  </si>
  <si>
    <t>Top Words in Tweet by Count</t>
  </si>
  <si>
    <t>3 #seo page use seo level speed 1 site 2</t>
  </si>
  <si>
    <t>speed use seo improve page 1 find issues site 2</t>
  </si>
  <si>
    <t>recap social media seo work together #socialmedia</t>
  </si>
  <si>
    <t>recap social media seo work together</t>
  </si>
  <si>
    <t>social media seo recap work together relationship between marketing sought</t>
  </si>
  <si>
    <t>recap social media seo work together #socialmedia #marketing #strategy</t>
  </si>
  <si>
    <t>recap social media seo work together #usa #socialmedia #marketing#developement #uk</t>
  </si>
  <si>
    <t>recap social media seo work together #smm #socialmedia</t>
  </si>
  <si>
    <t>social media recap seo work together relationship between marketin</t>
  </si>
  <si>
    <t>social media seo relationship between marketing sought answers recent twitter</t>
  </si>
  <si>
    <t>social media seo work together #socialmedia via</t>
  </si>
  <si>
    <t>recap social media seo work together stevekrohn</t>
  </si>
  <si>
    <t>seo kobmaxqueen recent twitter chat discussed social media work together</t>
  </si>
  <si>
    <t>#kobmaxqueen twitter chat recent here's social media discussed seo #seo</t>
  </si>
  <si>
    <t>social media seo work together #socialmedia</t>
  </si>
  <si>
    <t>recap social media seo work together via socialmedia2day</t>
  </si>
  <si>
    <t>seo socialmedia2day recent twitter chat discussed social media work together</t>
  </si>
  <si>
    <t>twitter chat recent here's re social media discussed seo #seo</t>
  </si>
  <si>
    <t>social media recap seo work together today</t>
  </si>
  <si>
    <t>recap #socialmedia #seo work together #wednesdaywisdom #wednesdaymotivation #smo #smm #searchmarketing</t>
  </si>
  <si>
    <t>recap social media seo work together #socialmedia #smm</t>
  </si>
  <si>
    <t>monisbukhari #moniseum social media impact #seo efforts discussed out recent</t>
  </si>
  <si>
    <t>#moniseum twitter chat recent here's social media discussed seo #seo</t>
  </si>
  <si>
    <t>social seo s attention media marketers recap recent twitter chat</t>
  </si>
  <si>
    <t>social phoebebain attention media marketers recap recent twitter chat makes</t>
  </si>
  <si>
    <t>socialmedia2day social media impact #seo efforts discussed out recent twitter</t>
  </si>
  <si>
    <t>socialmedia2day recent twitter chat discussed social media seo here's work</t>
  </si>
  <si>
    <t>social media recap seo work together today willpowerentllc #wp #newbrooklyn</t>
  </si>
  <si>
    <t>socialmedia2day look connections between #socialmedia #seo here's re cap recent</t>
  </si>
  <si>
    <t>recap #socialmedia #seo work together via socialmedia2day</t>
  </si>
  <si>
    <t>seo use a2 critical tactic questions people ask boxes google</t>
  </si>
  <si>
    <t>recap social media seo work together #growthhacking #searchengineoptimization #digitalmarketing #inboundmarketing</t>
  </si>
  <si>
    <t>recap social media seo work together #smm #seo</t>
  </si>
  <si>
    <t>relationship between social media marketing seo sought answers recent twitter</t>
  </si>
  <si>
    <t>recap social media seo work together via socialmedia2day #socialmediatips #seo</t>
  </si>
  <si>
    <t>jaimeshine recap social media seo work together via socialmedia2day #socialmediatips</t>
  </si>
  <si>
    <t>social media message #socialmediamanagement #exploredigital messaging relevant use deciding brand</t>
  </si>
  <si>
    <t>ayotadhiambo message social media relevant making sure topical #audience important</t>
  </si>
  <si>
    <t>recap social media seo work together #newmediahorizons #socialmedia #seo #marketing</t>
  </si>
  <si>
    <t>recap social media seo work together #socialmedia #yyclocal</t>
  </si>
  <si>
    <t>de angelodge monitoreo del río tapia acrecentado y turbio dentro</t>
  </si>
  <si>
    <t>de monitoreo del río tapia acrecentado y turbio dentro su</t>
  </si>
  <si>
    <t>recap social small business media blairallenagen1 difficulties help future goal</t>
  </si>
  <si>
    <t>recap social media seo work together #socialmedia #seo #socialmediamarketing #onlinemarketing</t>
  </si>
  <si>
    <t>loefflercarsten recap social media seo work together #socialmedia #seo #socialmediamarketing</t>
  </si>
  <si>
    <t>social media impact #seo efforts discussed out recent twitter chat</t>
  </si>
  <si>
    <t>sclarkeoville well joining according suggested vrajshahspeaks #hootchat hootsuite #cmworld cmicontent</t>
  </si>
  <si>
    <t>recap social media seo work together via businesstop25 socialmedia2day</t>
  </si>
  <si>
    <t>recap social media seo work together #socialselling socialmedia2day</t>
  </si>
  <si>
    <t>noggledotcom recap social media seo work together #socialselling socialmedia2day https</t>
  </si>
  <si>
    <t>socialmedia2day really interesting mapping customer journey pharma company re digital</t>
  </si>
  <si>
    <t>recap social media seo work together via bloggingtop25 socialmedia2day</t>
  </si>
  <si>
    <t>ameyaemarketing recap social media seo work together</t>
  </si>
  <si>
    <t>social media #seo work together</t>
  </si>
  <si>
    <t>seo thanks mind blown valuable resources recap social media work</t>
  </si>
  <si>
    <t>socialmedia2day social media out recap seo together via impact #seo</t>
  </si>
  <si>
    <t>recap using facebook instagram audience targeting #socialmedia #news via socialmedia2day</t>
  </si>
  <si>
    <t>love #smm community gets together help each out changing industry</t>
  </si>
  <si>
    <t>socialmedia2day miss next twitter chat 9 17 rsvp here</t>
  </si>
  <si>
    <t>twitter chat miss next 9 17 rsvp here look connections</t>
  </si>
  <si>
    <t>Top Words in Tweet by Salience</t>
  </si>
  <si>
    <t>level 3 speed site relevant earned media citations page use</t>
  </si>
  <si>
    <t>recap work together relationship between marketing sought answers recent twitter</t>
  </si>
  <si>
    <t>stevekrohn recap social media seo work together</t>
  </si>
  <si>
    <t>seo #seo re cap #smm impact efforts out #digitalmarketing work</t>
  </si>
  <si>
    <t>seo #seo cap #smm re social media discussed impact efforts</t>
  </si>
  <si>
    <t>seo work together w recap impact #seo efforts out re</t>
  </si>
  <si>
    <t>relevant earned media speed use a2 critical tactic questions people</t>
  </si>
  <si>
    <t>social media message deciding brand s make strong content making</t>
  </si>
  <si>
    <t>message social media making sure topical #audience important think irrel</t>
  </si>
  <si>
    <t>blairallenagen1 difficulties help future goal setting cultivate success https seo</t>
  </si>
  <si>
    <t>seo together via impact #seo efforts discussed recent twitter chat</t>
  </si>
  <si>
    <t>miss next 9 17 rsvp here look connections between #socialmedia</t>
  </si>
  <si>
    <t>Top Word Pairs in Tweet by Count</t>
  </si>
  <si>
    <t>#smtlive,#seo  a2,critical  critical,seo  seo,tactic  people,ask  ask,boxes  relevant,earned  earned,media  media,citations  page,level</t>
  </si>
  <si>
    <t>seo,improve  improve,page  page,speed  speed,1  1,use  use,find  find,speed  speed,issues  issues,site  site,2</t>
  </si>
  <si>
    <t>#smtlive,recap  recap,social  social,media  media,seo  seo,work  work,together  together,#socialmedia</t>
  </si>
  <si>
    <t>social,media  #smtlive,recap  recap,social  media,seo  seo,work  work,together  together,relationship  relationship,between  between,social  media,marketing</t>
  </si>
  <si>
    <t>#smtlive,recap  recap,social  social,media  media,seo  seo,work  work,together  together,#socialmedia  #socialmedia,#marketing  #marketing,#strategy</t>
  </si>
  <si>
    <t>#smtlive,recap  recap,social  social,media  media,seo  seo,work  work,together  together,#usa  #usa,#socialmedia  #socialmedia,#marketing#developement  #marketing#developement,#uk</t>
  </si>
  <si>
    <t>#smtlive,recap  recap,social  social,media  media,seo  seo,work  work,together  together,#smm  #smm,#socialmedia</t>
  </si>
  <si>
    <t>social,media  #smtlive,recap  recap,social  media,seo  seo,work  work,together  together,relationship  relationship,between  between,social  media,marketin</t>
  </si>
  <si>
    <t>social,media  relationship,between  between,social  media,marketing  marketing,seo  seo,sought  sought,answers  answers,recent  recent,#smtlive  #smtlive,twitter</t>
  </si>
  <si>
    <t>social,media  media,seo  seo,work  work,together  together,#socialmedia  #socialmedia,#smtlive  #smtlive,via</t>
  </si>
  <si>
    <t>#smtlive,recap  recap,social  social,media  media,seo  seo,work  work,together  stevekrohn,#smtlive</t>
  </si>
  <si>
    <t>kobmaxqueen,recent  recent,#smtlive  #smtlive,twitter  twitter,chat  chat,discussed  discussed,social  social,media  media,seo  seo,work  work,together</t>
  </si>
  <si>
    <t>#smtlive,twitter  twitter,chat  recent,#smtlive  social,media  here's,re  re,cap  #smm,#kobmaxqueen  media,impact  impact,#seo  #seo,efforts</t>
  </si>
  <si>
    <t>social,media  media,seo  seo,work  work,together  together,#socialmedia  #socialmedia,#smtlive</t>
  </si>
  <si>
    <t>#smtlive,recap  recap,social  social,media  media,seo  seo,work  work,together  together,via  via,socialmedia2day</t>
  </si>
  <si>
    <t>socialmedia2day,recent  recent,#smtlive  #smtlive,twitter  twitter,chat  chat,discussed  discussed,social  social,media  media,seo  seo,work  work,together</t>
  </si>
  <si>
    <t>#smtlive,twitter  twitter,chat  recent,#smtlive  social,media  here's,re  re,cap  media,impact  impact,#seo  #seo,efforts  efforts,discussed</t>
  </si>
  <si>
    <t>social,media  #smtlive,recap  recap,social  media,seo  seo,work  work,together  together,social  media,today</t>
  </si>
  <si>
    <t>#smtlive,recap  recap,#socialmedia  #socialmedia,#seo  #seo,work  work,together  together,#wednesdaywisdom  #wednesdaywisdom,#wednesdaymotivation  #wednesdaymotivation,#smo  #smo,#smm  #smm,#searchmarketing</t>
  </si>
  <si>
    <t>#smtlive,recap  recap,social  social,media  media,seo  seo,work  work,together  together,#socialmedia  #socialmedia,#smm</t>
  </si>
  <si>
    <t>monisbukhari,#moniseum  #moniseum,social  social,media  media,impact  impact,#seo  #seo,efforts  efforts,discussed  discussed,out  out,recent  recent,#smtlive</t>
  </si>
  <si>
    <t>#smtlive,twitter  twitter,chat  recent,#smtlive  social,media  here's,re  re,cap  #moniseum,social  media,impact  impact,#seo  #seo,efforts</t>
  </si>
  <si>
    <t>seo,s  attention,social  social,media  media,marketers  marketers,recap  recap,recent  recent,#smtlive  #smtlive,twitter  twitter,chat  chat,makes</t>
  </si>
  <si>
    <t>phoebebain,attention  attention,social  social,media  media,marketers  marketers,recap  recap,recent  recent,#smtlive  #smtlive,twitter  twitter,chat  chat,makes</t>
  </si>
  <si>
    <t>socialmedia2day,social  social,media  media,impact  impact,#seo  #seo,efforts  efforts,discussed  discussed,out  out,recent  recent,#smtlive  #smtlive,twitter</t>
  </si>
  <si>
    <t>social,media  #smtlive,recap  recap,social  media,seo  seo,work  work,together  together,social  media,today  today,willpowerentllc  willpowerentllc,#wp</t>
  </si>
  <si>
    <t>socialmedia2day,look  look,connections  connections,between  between,#socialmedia  #socialmedia,#seo  #seo,here's  here's,re  re,cap  cap,recent  recent,#smtlive</t>
  </si>
  <si>
    <t>#smtlive,recap  recap,#socialmedia  #socialmedia,#seo  #seo,work  work,together  together,via  via,socialmedia2day</t>
  </si>
  <si>
    <t>seo,a2  a2,critical  critical,seo  seo,tactic  people,ask  ask,boxes  relevant,earned  earned,media  tactic,#2  #2,create</t>
  </si>
  <si>
    <t>#smtlive,recap  recap,social  social,media  media,seo  seo,work  work,together  together,#growthhacking  #growthhacking,#searchengineoptimization  #searchengineoptimization,#digitalmarketing  #digitalmarketing,#inboundmarketing</t>
  </si>
  <si>
    <t>#smtlive,recap  recap,social  social,media  media,seo  seo,work  work,together  together,#smm  #smm,#seo</t>
  </si>
  <si>
    <t>relationship,between  between,social  social,media  media,marketing  marketing,seo  seo,sought  sought,answers  answers,recent  recent,#smtlive  #smtlive,twitter</t>
  </si>
  <si>
    <t>#smtlive,recap  recap,social  social,media  media,seo  seo,work  work,together  together,via  via,socialmedia2day  socialmedia2day,#socialmediatips  #socialmediatips,#seo</t>
  </si>
  <si>
    <t>jaimeshine,#smtlive  #smtlive,recap  recap,social  social,media  media,seo  seo,work  work,together  together,via  via,socialmedia2day  socialmedia2day,#socialmediatips</t>
  </si>
  <si>
    <t>social,media  message,relevant  #socialmediamanagement,#smtlive  #smtlive,#exploredigital  deciding,brand  brand,s  s,messaging  messaging,social  media,make  make,message</t>
  </si>
  <si>
    <t>social,media  message,relevant  ayotadhiambo,making  making,sure  sure,message  relevant,topical  topical,#audience  #audience,important  important,think  think,message</t>
  </si>
  <si>
    <t>#smtlive,recap  recap,social  social,media  media,seo  seo,work  work,together  together,#newmediahorizons  #newmediahorizons,#socialmedia  #socialmedia,#seo  #seo,#marketing</t>
  </si>
  <si>
    <t>#smtlive,recap  recap,social  social,media  media,seo  seo,work  work,together  together,#socialmedia  #socialmedia,#yyclocal</t>
  </si>
  <si>
    <t>angelodge,monitoreo  monitoreo,del  del,río  río,tapia  tapia,acrecentado  acrecentado,y  y,turbio  turbio,dentro  dentro,de  de,su</t>
  </si>
  <si>
    <t>monitoreo,del  del,río  río,tapia  tapia,acrecentado  acrecentado,y  y,turbio  turbio,dentro  dentro,de  de,su  su,cauce</t>
  </si>
  <si>
    <t>#smtlive,recap  small,business  social,media  blairallenagen1,#smtlive  recap,small  business,social  media,difficulties  difficulties,help  help,future  future,goal</t>
  </si>
  <si>
    <t>#smtlive,recap  recap,social  social,media  media,seo  seo,work  work,together  together,#socialmedia  #socialmedia,#seo  #seo,#socialmediamarketing  #socialmediamarketing,#onlinemarketing</t>
  </si>
  <si>
    <t>loefflercarsten,#smtlive  #smtlive,recap  recap,social  social,media  media,seo  seo,work  work,together  together,#socialmedia  #socialmedia,#seo  #seo,#socialmediamarketing</t>
  </si>
  <si>
    <t>social,media  media,impact  impact,#seo  #seo,efforts  efforts,discussed  discussed,out  out,recent  recent,#smtlive  #smtlive,twitter  twitter,chat</t>
  </si>
  <si>
    <t>sclarkeoville,well  well,joining  joining,according  according,suggested  suggested,vrajshahspeaks  vrajshahspeaks,#hootchat  #hootchat,hootsuite  hootsuite,#cmworld  #cmworld,cmicontent  cmicontent,#smechat</t>
  </si>
  <si>
    <t>#smtlive,recap  recap,social  social,media  media,seo  seo,work  work,together  together,via  via,businesstop25  businesstop25,socialmedia2day</t>
  </si>
  <si>
    <t>#smtlive,recap  recap,social  social,media  media,seo  seo,work  work,together  together,#socialselling  #socialselling,socialmedia2day</t>
  </si>
  <si>
    <t>noggledotcom,#smtlive  #smtlive,recap  recap,social  social,media  media,seo  seo,work  work,together  together,#socialselling  #socialselling,socialmedia2day  socialmedia2day,https</t>
  </si>
  <si>
    <t>socialmedia2day,really  really,interesting  interesting,mapping  mapping,customer  customer,journey  journey,pharma  pharma,company  company,re  re,digital  digital,spaces</t>
  </si>
  <si>
    <t>#smtlive,recap  recap,social  social,media  media,seo  seo,work  work,together  together,via  via,bloggingtop25  bloggingtop25,socialmedia2day</t>
  </si>
  <si>
    <t>ameyaemarketing,#smtlive  #smtlive,recap  recap,social  social,media  media,seo  seo,work  work,together</t>
  </si>
  <si>
    <t>social,media  media,#seo  #seo,work  work,together  together,#smtlive</t>
  </si>
  <si>
    <t>thanks,seo  seo,mind  mind,blown  blown,valuable  valuable,resources  resources,#smtlive  #smtlive,recap  recap,social  social,media  media,seo</t>
  </si>
  <si>
    <t>social,media  #smtlive,recap  recap,social  media,seo  socialmedia2day,social  media,impact  impact,#seo  #seo,efforts  efforts,discussed  discussed,out</t>
  </si>
  <si>
    <t>#smtlive,recap  recap,using  using,facebook  facebook,instagram  instagram,audience  audience,targeting  targeting,#socialmedia  #socialmedia,#news  #news,via  via,socialmedia2day</t>
  </si>
  <si>
    <t>love,#smm  #smm,community  community,gets  gets,together  together,help  help,each  each,out  out,changing  changing,industry  industry,socialmedia2day</t>
  </si>
  <si>
    <t>socialmedia2day,miss  miss,next  next,#smtlive  #smtlive,twitter  twitter,chat  chat,9  9,17  17,rsvp  rsvp,here</t>
  </si>
  <si>
    <t>#smtlive,twitter  twitter,chat  miss,next  next,#smtlive  chat,9  9,17  17,rsvp  rsvp,here  look,connections  connections,between</t>
  </si>
  <si>
    <t>Top Word Pairs in Tweet by Salience</t>
  </si>
  <si>
    <t>relevant,earned  earned,media  media,citations  page,level  a2,critical  critical,seo  seo,tactic  people,ask  ask,boxes  improve,page</t>
  </si>
  <si>
    <t>#smtlive,recap  recap,social  media,seo  seo,work  work,together  relationship,between  between,social  media,marketing  marketing,seo  seo,sought</t>
  </si>
  <si>
    <t>stevekrohn,#smtlive  #smtlive,recap  recap,social  social,media  media,seo  seo,work  work,together</t>
  </si>
  <si>
    <t>here's,re  re,cap  #smm,#kobmaxqueen  media,impact  impact,#seo  #seo,efforts  efforts,discussed  discussed,out  out,recent  chat,here's</t>
  </si>
  <si>
    <t>here's,re  re,cap  social,media  media,impact  impact,#seo  #seo,efforts  efforts,discussed  discussed,out  out,recent  chat,here's</t>
  </si>
  <si>
    <t>here's,re  re,cap  #moniseum,social  media,impact  impact,#seo  #seo,efforts  efforts,discussed  discussed,out  out,recent  chat,here's</t>
  </si>
  <si>
    <t>socialmedia2day,recent  chat,discussed  discussed,social  media,seo  seo,work  work,together  together,w  w,seo  seo,here's  here's,recap</t>
  </si>
  <si>
    <t>relevant,earned  earned,media  seo,a2  a2,critical  critical,seo  seo,tactic  people,ask  ask,boxes  tactic,#2  #2,create</t>
  </si>
  <si>
    <t>social,media  deciding,brand  brand,s  s,messaging  messaging,social  media,make  make,message  relevant,use  use,strong  strong,content</t>
  </si>
  <si>
    <t>social,media  ayotadhiambo,making  making,sure  sure,message  relevant,topical  topical,#audience  #audience,important  important,think  think,message  message,irrel</t>
  </si>
  <si>
    <t>blairallenagen1,#smtlive  recap,small  business,social  media,difficulties  difficulties,help  help,future  future,goal  goal,setting  recap,cultivate  cultivate,small</t>
  </si>
  <si>
    <t>recap,social  media,seo  socialmedia2day,social  media,impact  impact,#seo  #seo,efforts  efforts,discussed  discussed,out  out,recent  recent,#smtlive</t>
  </si>
  <si>
    <t>miss,next  next,#smtlive  chat,9  9,17  17,rsvp  rsvp,here  look,connections  connections,between  between,#socialmedia  #socialmedia,#seo</t>
  </si>
  <si>
    <t>Word</t>
  </si>
  <si>
    <t>impact</t>
  </si>
  <si>
    <t>efforts</t>
  </si>
  <si>
    <t>w</t>
  </si>
  <si>
    <t>c</t>
  </si>
  <si>
    <t>cap</t>
  </si>
  <si>
    <t>between</t>
  </si>
  <si>
    <t>page</t>
  </si>
  <si>
    <t>speed</t>
  </si>
  <si>
    <t>1</t>
  </si>
  <si>
    <t>2</t>
  </si>
  <si>
    <t>#digitalmarketing</t>
  </si>
  <si>
    <t>3</t>
  </si>
  <si>
    <t>#kobmaxqueen</t>
  </si>
  <si>
    <t>next</t>
  </si>
  <si>
    <t>site</t>
  </si>
  <si>
    <t>miss</t>
  </si>
  <si>
    <t>9</t>
  </si>
  <si>
    <t>17</t>
  </si>
  <si>
    <t>rsvp</t>
  </si>
  <si>
    <t>here</t>
  </si>
  <si>
    <t>look</t>
  </si>
  <si>
    <t>connections</t>
  </si>
  <si>
    <t>community</t>
  </si>
  <si>
    <t>help</t>
  </si>
  <si>
    <t>s</t>
  </si>
  <si>
    <t>content</t>
  </si>
  <si>
    <t>relationship</t>
  </si>
  <si>
    <t>improve</t>
  </si>
  <si>
    <t>find</t>
  </si>
  <si>
    <t>issues</t>
  </si>
  <si>
    <t>wp</t>
  </si>
  <si>
    <t>customer</t>
  </si>
  <si>
    <t>journey</t>
  </si>
  <si>
    <t>today</t>
  </si>
  <si>
    <t>don</t>
  </si>
  <si>
    <t>bosco</t>
  </si>
  <si>
    <t>small</t>
  </si>
  <si>
    <t>business</t>
  </si>
  <si>
    <t>sought</t>
  </si>
  <si>
    <t>answers</t>
  </si>
  <si>
    <t>a2</t>
  </si>
  <si>
    <t>critical</t>
  </si>
  <si>
    <t>tactic</t>
  </si>
  <si>
    <t>questions</t>
  </si>
  <si>
    <t>people</t>
  </si>
  <si>
    <t>ask</t>
  </si>
  <si>
    <t>boxes</t>
  </si>
  <si>
    <t>google</t>
  </si>
  <si>
    <t>earned</t>
  </si>
  <si>
    <t>level</t>
  </si>
  <si>
    <t>thanks</t>
  </si>
  <si>
    <t>make</t>
  </si>
  <si>
    <t>create</t>
  </si>
  <si>
    <t>citations</t>
  </si>
  <si>
    <t>remember</t>
  </si>
  <si>
    <t>always</t>
  </si>
  <si>
    <t>see</t>
  </si>
  <si>
    <t>schedule</t>
  </si>
  <si>
    <t>read</t>
  </si>
  <si>
    <t>recaps</t>
  </si>
  <si>
    <t>past</t>
  </si>
  <si>
    <t>chats</t>
  </si>
  <si>
    <t>smt</t>
  </si>
  <si>
    <t>love</t>
  </si>
  <si>
    <t>gets</t>
  </si>
  <si>
    <t>each</t>
  </si>
  <si>
    <t>changing</t>
  </si>
  <si>
    <t>industry</t>
  </si>
  <si>
    <t>using</t>
  </si>
  <si>
    <t>targeting</t>
  </si>
  <si>
    <t>#news</t>
  </si>
  <si>
    <t>mind</t>
  </si>
  <si>
    <t>blown</t>
  </si>
  <si>
    <t>valuable</t>
  </si>
  <si>
    <t>resources</t>
  </si>
  <si>
    <t>really</t>
  </si>
  <si>
    <t>interesting</t>
  </si>
  <si>
    <t>mapping</t>
  </si>
  <si>
    <t>pharma</t>
  </si>
  <si>
    <t>company</t>
  </si>
  <si>
    <t>digital</t>
  </si>
  <si>
    <t>spaces</t>
  </si>
  <si>
    <t>#socialselling</t>
  </si>
  <si>
    <t>https</t>
  </si>
  <si>
    <t>difficulties</t>
  </si>
  <si>
    <t>future</t>
  </si>
  <si>
    <t>goal</t>
  </si>
  <si>
    <t>setting</t>
  </si>
  <si>
    <t>cultivate</t>
  </si>
  <si>
    <t>success</t>
  </si>
  <si>
    <t>#yyclocal</t>
  </si>
  <si>
    <t>#marketing</t>
  </si>
  <si>
    <t>making</t>
  </si>
  <si>
    <t>sure</t>
  </si>
  <si>
    <t>topical</t>
  </si>
  <si>
    <t>#audience</t>
  </si>
  <si>
    <t>important</t>
  </si>
  <si>
    <t>think</t>
  </si>
  <si>
    <t>set</t>
  </si>
  <si>
    <t>objectives</t>
  </si>
  <si>
    <t>choose</t>
  </si>
  <si>
    <t>target</t>
  </si>
  <si>
    <t>select</t>
  </si>
  <si>
    <t>channels</t>
  </si>
  <si>
    <t>deciding</t>
  </si>
  <si>
    <t>brand</t>
  </si>
  <si>
    <t>strong</t>
  </si>
  <si>
    <t>#socialmediatips</t>
  </si>
  <si>
    <t>#2</t>
  </si>
  <si>
    <t>net</t>
  </si>
  <si>
    <t>new</t>
  </si>
  <si>
    <t>fills</t>
  </si>
  <si>
    <t>gaps</t>
  </si>
  <si>
    <t>identified</t>
  </si>
  <si>
    <t>mining</t>
  </si>
  <si>
    <t>#1</t>
  </si>
  <si>
    <t>mine</t>
  </si>
  <si>
    <t>around</t>
  </si>
  <si>
    <t>topic</t>
  </si>
  <si>
    <t>a1</t>
  </si>
  <si>
    <t>main</t>
  </si>
  <si>
    <t>factors</t>
  </si>
  <si>
    <t>rankings</t>
  </si>
  <si>
    <t>domain</t>
  </si>
  <si>
    <t>attention</t>
  </si>
  <si>
    <t>marketers</t>
  </si>
  <si>
    <t>makes</t>
  </si>
  <si>
    <t>relation</t>
  </si>
  <si>
    <t>v</t>
  </si>
  <si>
    <t>simple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</si>
  <si>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</si>
  <si>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</si>
  <si>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</si>
  <si>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</si>
  <si>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</si>
  <si>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</si>
  <si>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</si>
  <si>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</si>
  <si>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</si>
  <si>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</si>
  <si>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</si>
  <si>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</si>
  <si>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</si>
  <si>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</si>
  <si>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</si>
  <si>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</si>
  <si>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</si>
  <si>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</si>
  <si>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</si>
  <si>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</si>
  <si>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</si>
  <si>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</si>
  <si>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</si>
  <si>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</si>
  <si>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</si>
  <si>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</si>
  <si>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</si>
  <si>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</si>
  <si>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</si>
  <si>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</si>
  <si>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</si>
  <si>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</si>
  <si>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</si>
  <si>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</si>
  <si>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</si>
  <si>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</si>
  <si>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</si>
  <si>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</si>
  <si>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</si>
  <si>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</si>
  <si>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</si>
  <si>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</si>
  <si>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</si>
  <si>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</si>
  <si>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</si>
  <si>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</si>
  <si>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</si>
  <si>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</si>
  <si>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</si>
  <si>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</si>
  <si>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2015</t>
  </si>
  <si>
    <t>Aug</t>
  </si>
  <si>
    <t>25-Aug</t>
  </si>
  <si>
    <t>4 PM</t>
  </si>
  <si>
    <t>2019</t>
  </si>
  <si>
    <t>6-Aug</t>
  </si>
  <si>
    <t>6 AM</t>
  </si>
  <si>
    <t>8-Aug</t>
  </si>
  <si>
    <t>8 AM</t>
  </si>
  <si>
    <t>27-Aug</t>
  </si>
  <si>
    <t>Sep</t>
  </si>
  <si>
    <t>3-Sep</t>
  </si>
  <si>
    <t>4-Sep</t>
  </si>
  <si>
    <t>7 AM</t>
  </si>
  <si>
    <t>9 AM</t>
  </si>
  <si>
    <t>10 AM</t>
  </si>
  <si>
    <t>11 AM</t>
  </si>
  <si>
    <t>12 PM</t>
  </si>
  <si>
    <t>2 PM</t>
  </si>
  <si>
    <t>3 PM</t>
  </si>
  <si>
    <t>6 PM</t>
  </si>
  <si>
    <t>7 PM</t>
  </si>
  <si>
    <t>8 PM</t>
  </si>
  <si>
    <t>10 PM</t>
  </si>
  <si>
    <t>5-Sep</t>
  </si>
  <si>
    <t>12 AM</t>
  </si>
  <si>
    <t>1 AM</t>
  </si>
  <si>
    <t>4 AM</t>
  </si>
  <si>
    <t>5 AM</t>
  </si>
  <si>
    <t>5 PM</t>
  </si>
  <si>
    <t>11 PM</t>
  </si>
  <si>
    <t>6-Sep</t>
  </si>
  <si>
    <t>7-Sep</t>
  </si>
  <si>
    <t>2 AM</t>
  </si>
  <si>
    <t>9 PM</t>
  </si>
  <si>
    <t>8-Sep</t>
  </si>
  <si>
    <t>3 AM</t>
  </si>
  <si>
    <t>9-Sep</t>
  </si>
  <si>
    <t>10-Sep</t>
  </si>
  <si>
    <t>11-Sep</t>
  </si>
  <si>
    <t>1 PM</t>
  </si>
  <si>
    <t>12-Sep</t>
  </si>
  <si>
    <t>15-Sep</t>
  </si>
  <si>
    <t>128, 128, 128</t>
  </si>
  <si>
    <t>Red</t>
  </si>
  <si>
    <t>193, 62, 62</t>
  </si>
  <si>
    <t>G1: social #smtlive media seo work together recap #socialmedia twitter chat</t>
  </si>
  <si>
    <t>G2: #smtlive social media socialmedia2day twitter chat #seo re recent here's</t>
  </si>
  <si>
    <t>G3: seo #smtlive media social recent twitter chat recap socialmedia2day discussed</t>
  </si>
  <si>
    <t>G5: #smtlive socialmedia2day seo recap social media together out #smm #seo</t>
  </si>
  <si>
    <t>G6: monitoreo río tapia acrecentado turbio dentro cauce altura villa catalina</t>
  </si>
  <si>
    <t>G7: #smtlive recap social media seo work together</t>
  </si>
  <si>
    <t>G8: #smtlive recap social media seo work together #socialmedia #seo #socialmediamarketing</t>
  </si>
  <si>
    <t>G9: social media message relevant ayotadhiambo messaging use #socialmediamanagement #smtlive #exploredigital</t>
  </si>
  <si>
    <t>G10: #moniseum #smtlive twitter chat recent here's discussed social media seo</t>
  </si>
  <si>
    <t>G11: #smtlive #kobmaxqueen twitter chat recent seo here's discussed social media</t>
  </si>
  <si>
    <t>Autofill Workbook Results</t>
  </si>
  <si>
    <t>Edge Weight▓1▓3▓0▓True▓Gray▓Red▓▓Edge Weight▓1▓3▓0▓3▓10▓False▓Edge Weight▓1▓3▓0▓35▓12▓False▓▓0▓0▓0▓True▓Black▓Black▓▓Followers▓1▓523098▓0▓162▓1000▓False▓▓0▓0▓0▓0▓0▓False▓▓0▓0▓0▓0▓0▓False▓▓0▓0▓0▓0▓0▓False</t>
  </si>
  <si>
    <t>GraphSource░GraphServerTwitterSearch▓GraphTerm░#SMTLive▓ImportDescription░The graph represents a network of 131 Twitter users whose tweets in the requested range contained "#SMTLive", or who were replied to or mentioned in those tweets.  The network was obtained from the NodeXL Graph Server on Tuesday, 17 September 2019 at 07:36 UTC.
The requested start date was Monday, 16 September 2019 at 00:01 UTC and the maximum number of days (going backward) was 14.
The maximum number of tweets collected was 5,000.
The tweets in the network were tweeted over the 12-day, 7-hour, 5-minute period from Tuesday, 03 September 2019 at 06:28 UTC to Sunday, 15 September 2019 at 13:33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</si>
</sst>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42475"/>
        <c:axId val="29182276"/>
      </c:barChart>
      <c:catAx>
        <c:axId val="32424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82276"/>
        <c:crosses val="autoZero"/>
        <c:auto val="1"/>
        <c:lblOffset val="100"/>
        <c:noMultiLvlLbl val="0"/>
      </c:catAx>
      <c:valAx>
        <c:axId val="29182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6"/>
                <c:pt idx="0">
                  <c:v>4 PM
25-Aug
Aug
2015</c:v>
                </c:pt>
                <c:pt idx="1">
                  <c:v>6 AM
6-Aug
Aug
2019</c:v>
                </c:pt>
                <c:pt idx="2">
                  <c:v>8 AM
8-Aug</c:v>
                </c:pt>
                <c:pt idx="3">
                  <c:v>4 PM
27-Aug</c:v>
                </c:pt>
                <c:pt idx="4">
                  <c:v>6 AM
3-Sep
Sep</c:v>
                </c:pt>
                <c:pt idx="5">
                  <c:v>7 AM
4-Sep</c:v>
                </c:pt>
                <c:pt idx="6">
                  <c:v>8 AM</c:v>
                </c:pt>
                <c:pt idx="7">
                  <c:v>9 AM</c:v>
                </c:pt>
                <c:pt idx="8">
                  <c:v>10 AM</c:v>
                </c:pt>
                <c:pt idx="9">
                  <c:v>11 AM</c:v>
                </c:pt>
                <c:pt idx="10">
                  <c:v>12 PM</c:v>
                </c:pt>
                <c:pt idx="11">
                  <c:v>2 PM</c:v>
                </c:pt>
                <c:pt idx="12">
                  <c:v>3 PM</c:v>
                </c:pt>
                <c:pt idx="13">
                  <c:v>4 PM</c:v>
                </c:pt>
                <c:pt idx="14">
                  <c:v>6 PM</c:v>
                </c:pt>
                <c:pt idx="15">
                  <c:v>7 PM</c:v>
                </c:pt>
                <c:pt idx="16">
                  <c:v>8 PM</c:v>
                </c:pt>
                <c:pt idx="17">
                  <c:v>10 PM</c:v>
                </c:pt>
                <c:pt idx="18">
                  <c:v>12 AM
5-Sep</c:v>
                </c:pt>
                <c:pt idx="19">
                  <c:v>1 AM</c:v>
                </c:pt>
                <c:pt idx="20">
                  <c:v>4 AM</c:v>
                </c:pt>
                <c:pt idx="21">
                  <c:v>5 AM</c:v>
                </c:pt>
                <c:pt idx="22">
                  <c:v>6 AM</c:v>
                </c:pt>
                <c:pt idx="23">
                  <c:v>7 AM</c:v>
                </c:pt>
                <c:pt idx="24">
                  <c:v>8 AM</c:v>
                </c:pt>
                <c:pt idx="25">
                  <c:v>9 AM</c:v>
                </c:pt>
                <c:pt idx="26">
                  <c:v>10 AM</c:v>
                </c:pt>
                <c:pt idx="27">
                  <c:v>11 AM</c:v>
                </c:pt>
                <c:pt idx="28">
                  <c:v>5 PM</c:v>
                </c:pt>
                <c:pt idx="29">
                  <c:v>6 PM</c:v>
                </c:pt>
                <c:pt idx="30">
                  <c:v>7 PM</c:v>
                </c:pt>
                <c:pt idx="31">
                  <c:v>11 PM</c:v>
                </c:pt>
                <c:pt idx="32">
                  <c:v>12 AM
6-Sep</c:v>
                </c:pt>
                <c:pt idx="33">
                  <c:v>9 AM</c:v>
                </c:pt>
                <c:pt idx="34">
                  <c:v>5 PM</c:v>
                </c:pt>
                <c:pt idx="35">
                  <c:v>7 PM</c:v>
                </c:pt>
                <c:pt idx="36">
                  <c:v>8 PM</c:v>
                </c:pt>
                <c:pt idx="37">
                  <c:v>11 PM</c:v>
                </c:pt>
                <c:pt idx="38">
                  <c:v>12 AM
7-Sep</c:v>
                </c:pt>
                <c:pt idx="39">
                  <c:v>1 AM</c:v>
                </c:pt>
                <c:pt idx="40">
                  <c:v>2 AM</c:v>
                </c:pt>
                <c:pt idx="41">
                  <c:v>7 AM</c:v>
                </c:pt>
                <c:pt idx="42">
                  <c:v>8 AM</c:v>
                </c:pt>
                <c:pt idx="43">
                  <c:v>7 PM</c:v>
                </c:pt>
                <c:pt idx="44">
                  <c:v>9 PM</c:v>
                </c:pt>
                <c:pt idx="45">
                  <c:v>3 AM
8-Sep</c:v>
                </c:pt>
                <c:pt idx="46">
                  <c:v>12 PM</c:v>
                </c:pt>
                <c:pt idx="47">
                  <c:v>3 PM</c:v>
                </c:pt>
                <c:pt idx="48">
                  <c:v>5 PM</c:v>
                </c:pt>
                <c:pt idx="49">
                  <c:v>6 PM</c:v>
                </c:pt>
                <c:pt idx="50">
                  <c:v>9 PM</c:v>
                </c:pt>
                <c:pt idx="51">
                  <c:v>11 PM</c:v>
                </c:pt>
                <c:pt idx="52">
                  <c:v>3 AM
9-Sep</c:v>
                </c:pt>
                <c:pt idx="53">
                  <c:v>6 AM</c:v>
                </c:pt>
                <c:pt idx="54">
                  <c:v>2 PM</c:v>
                </c:pt>
                <c:pt idx="55">
                  <c:v>10 PM</c:v>
                </c:pt>
                <c:pt idx="56">
                  <c:v>1 AM
10-Sep</c:v>
                </c:pt>
                <c:pt idx="57">
                  <c:v>6 AM</c:v>
                </c:pt>
                <c:pt idx="58">
                  <c:v>2 PM</c:v>
                </c:pt>
                <c:pt idx="59">
                  <c:v>6 PM</c:v>
                </c:pt>
                <c:pt idx="60">
                  <c:v>7 PM</c:v>
                </c:pt>
                <c:pt idx="61">
                  <c:v>1 AM
11-Sep</c:v>
                </c:pt>
                <c:pt idx="62">
                  <c:v>1 PM</c:v>
                </c:pt>
                <c:pt idx="63">
                  <c:v>3 PM</c:v>
                </c:pt>
                <c:pt idx="64">
                  <c:v>3 PM
12-Sep</c:v>
                </c:pt>
                <c:pt idx="65">
                  <c:v>1 PM
15-Sep</c:v>
                </c:pt>
              </c:strCache>
            </c:strRef>
          </c:cat>
          <c:val>
            <c:numRef>
              <c:f>'Time Series'!$B$26:$B$112</c:f>
              <c:numCache>
                <c:formatCode>General</c:formatCode>
                <c:ptCount val="66"/>
                <c:pt idx="0">
                  <c:v>1</c:v>
                </c:pt>
                <c:pt idx="1">
                  <c:v>1</c:v>
                </c:pt>
                <c:pt idx="2">
                  <c:v>1</c:v>
                </c:pt>
                <c:pt idx="3">
                  <c:v>4</c:v>
                </c:pt>
                <c:pt idx="4">
                  <c:v>1</c:v>
                </c:pt>
                <c:pt idx="5">
                  <c:v>17</c:v>
                </c:pt>
                <c:pt idx="6">
                  <c:v>8</c:v>
                </c:pt>
                <c:pt idx="7">
                  <c:v>1</c:v>
                </c:pt>
                <c:pt idx="8">
                  <c:v>5</c:v>
                </c:pt>
                <c:pt idx="9">
                  <c:v>10</c:v>
                </c:pt>
                <c:pt idx="10">
                  <c:v>5</c:v>
                </c:pt>
                <c:pt idx="11">
                  <c:v>2</c:v>
                </c:pt>
                <c:pt idx="12">
                  <c:v>3</c:v>
                </c:pt>
                <c:pt idx="13">
                  <c:v>2</c:v>
                </c:pt>
                <c:pt idx="14">
                  <c:v>1</c:v>
                </c:pt>
                <c:pt idx="15">
                  <c:v>8</c:v>
                </c:pt>
                <c:pt idx="16">
                  <c:v>1</c:v>
                </c:pt>
                <c:pt idx="17">
                  <c:v>1</c:v>
                </c:pt>
                <c:pt idx="18">
                  <c:v>2</c:v>
                </c:pt>
                <c:pt idx="19">
                  <c:v>1</c:v>
                </c:pt>
                <c:pt idx="20">
                  <c:v>3</c:v>
                </c:pt>
                <c:pt idx="21">
                  <c:v>1</c:v>
                </c:pt>
                <c:pt idx="22">
                  <c:v>2</c:v>
                </c:pt>
                <c:pt idx="23">
                  <c:v>1</c:v>
                </c:pt>
                <c:pt idx="24">
                  <c:v>1</c:v>
                </c:pt>
                <c:pt idx="25">
                  <c:v>1</c:v>
                </c:pt>
                <c:pt idx="26">
                  <c:v>5</c:v>
                </c:pt>
                <c:pt idx="27">
                  <c:v>1</c:v>
                </c:pt>
                <c:pt idx="28">
                  <c:v>2</c:v>
                </c:pt>
                <c:pt idx="29">
                  <c:v>1</c:v>
                </c:pt>
                <c:pt idx="30">
                  <c:v>2</c:v>
                </c:pt>
                <c:pt idx="31">
                  <c:v>1</c:v>
                </c:pt>
                <c:pt idx="32">
                  <c:v>3</c:v>
                </c:pt>
                <c:pt idx="33">
                  <c:v>4</c:v>
                </c:pt>
                <c:pt idx="34">
                  <c:v>1</c:v>
                </c:pt>
                <c:pt idx="35">
                  <c:v>1</c:v>
                </c:pt>
                <c:pt idx="36">
                  <c:v>2</c:v>
                </c:pt>
                <c:pt idx="37">
                  <c:v>5</c:v>
                </c:pt>
                <c:pt idx="38">
                  <c:v>2</c:v>
                </c:pt>
                <c:pt idx="39">
                  <c:v>1</c:v>
                </c:pt>
                <c:pt idx="40">
                  <c:v>1</c:v>
                </c:pt>
                <c:pt idx="41">
                  <c:v>1</c:v>
                </c:pt>
                <c:pt idx="42">
                  <c:v>1</c:v>
                </c:pt>
                <c:pt idx="43">
                  <c:v>1</c:v>
                </c:pt>
                <c:pt idx="44">
                  <c:v>1</c:v>
                </c:pt>
                <c:pt idx="45">
                  <c:v>1</c:v>
                </c:pt>
                <c:pt idx="46">
                  <c:v>2</c:v>
                </c:pt>
                <c:pt idx="47">
                  <c:v>9</c:v>
                </c:pt>
                <c:pt idx="48">
                  <c:v>1</c:v>
                </c:pt>
                <c:pt idx="49">
                  <c:v>2</c:v>
                </c:pt>
                <c:pt idx="50">
                  <c:v>1</c:v>
                </c:pt>
                <c:pt idx="51">
                  <c:v>1</c:v>
                </c:pt>
                <c:pt idx="52">
                  <c:v>1</c:v>
                </c:pt>
                <c:pt idx="53">
                  <c:v>1</c:v>
                </c:pt>
                <c:pt idx="54">
                  <c:v>1</c:v>
                </c:pt>
                <c:pt idx="55">
                  <c:v>2</c:v>
                </c:pt>
                <c:pt idx="56">
                  <c:v>1</c:v>
                </c:pt>
                <c:pt idx="57">
                  <c:v>2</c:v>
                </c:pt>
                <c:pt idx="58">
                  <c:v>1</c:v>
                </c:pt>
                <c:pt idx="59">
                  <c:v>2</c:v>
                </c:pt>
                <c:pt idx="60">
                  <c:v>1</c:v>
                </c:pt>
                <c:pt idx="61">
                  <c:v>1</c:v>
                </c:pt>
                <c:pt idx="62">
                  <c:v>1</c:v>
                </c:pt>
                <c:pt idx="63">
                  <c:v>2</c:v>
                </c:pt>
                <c:pt idx="64">
                  <c:v>8</c:v>
                </c:pt>
                <c:pt idx="65">
                  <c:v>1</c:v>
                </c:pt>
              </c:numCache>
            </c:numRef>
          </c:val>
        </c:ser>
        <c:axId val="20808629"/>
        <c:axId val="53059934"/>
      </c:barChart>
      <c:catAx>
        <c:axId val="20808629"/>
        <c:scaling>
          <c:orientation val="minMax"/>
        </c:scaling>
        <c:axPos val="b"/>
        <c:delete val="0"/>
        <c:numFmt formatCode="General" sourceLinked="1"/>
        <c:majorTickMark val="out"/>
        <c:minorTickMark val="none"/>
        <c:tickLblPos val="nextTo"/>
        <c:crossAx val="53059934"/>
        <c:crosses val="autoZero"/>
        <c:auto val="1"/>
        <c:lblOffset val="100"/>
        <c:noMultiLvlLbl val="0"/>
      </c:catAx>
      <c:valAx>
        <c:axId val="53059934"/>
        <c:scaling>
          <c:orientation val="minMax"/>
        </c:scaling>
        <c:axPos val="l"/>
        <c:majorGridlines/>
        <c:delete val="0"/>
        <c:numFmt formatCode="General" sourceLinked="1"/>
        <c:majorTickMark val="out"/>
        <c:minorTickMark val="none"/>
        <c:tickLblPos val="nextTo"/>
        <c:crossAx val="20808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313893"/>
        <c:axId val="14954126"/>
      </c:barChart>
      <c:catAx>
        <c:axId val="613138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54126"/>
        <c:crosses val="autoZero"/>
        <c:auto val="1"/>
        <c:lblOffset val="100"/>
        <c:noMultiLvlLbl val="0"/>
      </c:catAx>
      <c:valAx>
        <c:axId val="14954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3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9407"/>
        <c:axId val="3324664"/>
      </c:barChart>
      <c:catAx>
        <c:axId val="3694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4664"/>
        <c:crosses val="autoZero"/>
        <c:auto val="1"/>
        <c:lblOffset val="100"/>
        <c:noMultiLvlLbl val="0"/>
      </c:catAx>
      <c:valAx>
        <c:axId val="3324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921977"/>
        <c:axId val="862338"/>
      </c:barChart>
      <c:catAx>
        <c:axId val="29921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2338"/>
        <c:crosses val="autoZero"/>
        <c:auto val="1"/>
        <c:lblOffset val="100"/>
        <c:noMultiLvlLbl val="0"/>
      </c:catAx>
      <c:valAx>
        <c:axId val="862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1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761043"/>
        <c:axId val="2740524"/>
      </c:barChart>
      <c:catAx>
        <c:axId val="77610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0524"/>
        <c:crosses val="autoZero"/>
        <c:auto val="1"/>
        <c:lblOffset val="100"/>
        <c:noMultiLvlLbl val="0"/>
      </c:catAx>
      <c:valAx>
        <c:axId val="2740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1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664717"/>
        <c:axId val="20655862"/>
      </c:barChart>
      <c:catAx>
        <c:axId val="24664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55862"/>
        <c:crosses val="autoZero"/>
        <c:auto val="1"/>
        <c:lblOffset val="100"/>
        <c:noMultiLvlLbl val="0"/>
      </c:catAx>
      <c:valAx>
        <c:axId val="2065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4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685031"/>
        <c:axId val="62512096"/>
      </c:barChart>
      <c:catAx>
        <c:axId val="51685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12096"/>
        <c:crosses val="autoZero"/>
        <c:auto val="1"/>
        <c:lblOffset val="100"/>
        <c:noMultiLvlLbl val="0"/>
      </c:catAx>
      <c:valAx>
        <c:axId val="6251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737953"/>
        <c:axId val="30314986"/>
      </c:barChart>
      <c:catAx>
        <c:axId val="25737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14986"/>
        <c:crosses val="autoZero"/>
        <c:auto val="1"/>
        <c:lblOffset val="100"/>
        <c:noMultiLvlLbl val="0"/>
      </c:catAx>
      <c:valAx>
        <c:axId val="3031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7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99419"/>
        <c:axId val="39594772"/>
      </c:barChart>
      <c:catAx>
        <c:axId val="4399419"/>
        <c:scaling>
          <c:orientation val="minMax"/>
        </c:scaling>
        <c:axPos val="b"/>
        <c:delete val="1"/>
        <c:majorTickMark val="out"/>
        <c:minorTickMark val="none"/>
        <c:tickLblPos val="none"/>
        <c:crossAx val="39594772"/>
        <c:crosses val="autoZero"/>
        <c:auto val="1"/>
        <c:lblOffset val="100"/>
        <c:noMultiLvlLbl val="0"/>
      </c:catAx>
      <c:valAx>
        <c:axId val="39594772"/>
        <c:scaling>
          <c:orientation val="minMax"/>
        </c:scaling>
        <c:axPos val="l"/>
        <c:delete val="1"/>
        <c:majorTickMark val="out"/>
        <c:minorTickMark val="none"/>
        <c:tickLblPos val="none"/>
        <c:crossAx val="43994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5">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4">
        <s v="smtlive seo"/>
        <m/>
        <s v="smtlive socialmedia"/>
        <s v="smtlive"/>
        <s v="smtlive smtlive socialmedia"/>
        <s v="smtlive socialmedia marketing strategy"/>
        <s v="smtlive usa socialmedia uk business"/>
        <s v="smtlive smm socialmedia"/>
        <s v="socialmedia smtlive"/>
        <s v="smtlive smm"/>
        <s v="smtlive socialmedia seo wednesdaywisdom wednesdaymotivation smo smm searchmarketing sitetraffic"/>
        <s v="smtlive socialmedia smm"/>
        <s v="moniseum seo smtlive"/>
        <s v="seo smtlive"/>
        <s v="smtlive wp newbrooklyn nyc iaintdoneyet kaya lonely thewolfofflossstreet whatitsgonnabe rollin2x"/>
        <s v="socialmedia seo smtlive"/>
        <s v="smtlive socialmedia seo"/>
        <s v="smtlive growthhacking searchengineoptimization digitalmarketing inboundmarketing socialmediamarketing contentmarketing branding marketingstrategy"/>
        <s v="smtlive smm seo"/>
        <s v="smtlive socialmediamarketing seo queencreek thatsocialgeek"/>
        <s v="smtlive socialmediatips seo"/>
        <s v="socialmediamanagement smtlive exploredigital"/>
        <s v="audience smtlive socialmediamanagement exploredigital"/>
        <s v="audience"/>
        <s v="smtlive newmediahorizons socialmedia seo marketing"/>
        <s v="smtlive socialmedia yyclocal"/>
        <s v="smtlive socialmedia seo socialmediamarketing onlinemarketing socialmediamanager loefflercarsten"/>
        <s v="smtlive socialmedia seo socialmediamarketing"/>
        <s v="seo smtlive digitalmarketing"/>
        <s v="hootchat cmworld smechat twittersmarter solobizchat smtlive semrushchat"/>
        <s v="smtlive socialselling"/>
        <s v="smtlive seo smm"/>
        <s v="smtlive socialmedia news"/>
        <s v="smm smtlive facebook instagram bethereorbesquare"/>
        <s v="smm"/>
        <s v="socialmedia seo smtlive smm"/>
        <s v="smtlive smm kobmaxqueen"/>
        <s v="seo smtlive digitalmarketing kobmaxqueen"/>
        <s v="socialmedia seo smtlive smm kobmaxqueen"/>
        <s v="smtlive kobmaxqueen"/>
        <s v="moniseum smtlive smm"/>
        <s v="moniseum seo smtlive digitalmarketing"/>
        <s v="moniseum socialmedia seo smtlive smm"/>
        <s v="moniseum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19-08-27T16:30:39.000"/>
        <d v="2019-09-03T06:28:10.000"/>
        <d v="2019-09-04T07:25:11.000"/>
        <d v="2019-09-04T07:26:20.000"/>
        <d v="2019-09-04T07:26:42.000"/>
        <d v="2019-09-04T07:27:22.000"/>
        <d v="2019-09-04T07:27:45.000"/>
        <d v="2019-09-04T07:28:28.000"/>
        <d v="2019-09-04T07:29:04.000"/>
        <d v="2019-09-04T07:30:33.000"/>
        <d v="2019-09-04T07:30:34.000"/>
        <d v="2019-09-04T07:31:25.000"/>
        <d v="2019-09-04T07:41:33.000"/>
        <d v="2019-09-04T07:47:47.000"/>
        <d v="2019-09-04T07:48:37.000"/>
        <d v="2019-09-04T08:02:34.000"/>
        <d v="2019-09-04T08:10:03.000"/>
        <d v="2019-09-04T08:10:05.000"/>
        <d v="2019-09-04T08:10:27.000"/>
        <d v="2019-09-04T08:28:07.000"/>
        <d v="2019-09-04T08:37:33.000"/>
        <d v="2019-09-04T07:31:27.000"/>
        <d v="2019-09-04T07:32:03.000"/>
        <d v="2019-09-04T08:47:43.000"/>
        <d v="2019-09-04T08:52:34.000"/>
        <d v="2019-09-04T09:06:06.000"/>
        <d v="2019-09-04T10:03:04.000"/>
        <d v="2019-09-04T10:06:33.000"/>
        <d v="2019-09-04T10:10:01.000"/>
        <d v="2019-09-04T10:29:02.000"/>
        <d v="2019-09-04T11:08:07.000"/>
        <d v="2019-09-04T11:11:08.000"/>
        <d v="2019-09-04T10:17:21.000"/>
        <d v="2019-09-04T11:19:01.000"/>
        <d v="2019-09-04T11:32:35.000"/>
        <d v="2019-09-04T11:33:42.000"/>
        <d v="2019-09-04T11:36:27.000"/>
        <d v="2019-09-04T11:55:15.000"/>
        <d v="2019-09-04T12:00:13.000"/>
        <d v="2019-09-04T12:01:11.000"/>
        <d v="2019-09-04T12:42:11.000"/>
        <d v="2019-09-04T12:45:25.000"/>
        <d v="2019-09-04T12:52:44.000"/>
        <d v="2019-09-04T14:01:11.000"/>
        <d v="2019-09-04T15:01:42.000"/>
        <d v="2019-09-04T16:07:01.000"/>
        <d v="2019-09-04T16:30:03.000"/>
        <d v="2019-09-04T18:15:47.000"/>
        <d v="2019-09-04T19:19:19.000"/>
        <d v="2019-09-04T14:42:50.000"/>
        <d v="2019-09-04T19:34:37.000"/>
        <d v="2019-09-04T19:34:54.000"/>
        <d v="2019-09-04T19:56:11.000"/>
        <d v="2019-09-04T20:23:02.000"/>
        <d v="2019-09-05T00:50:43.000"/>
        <d v="2019-09-05T00:51:08.000"/>
        <d v="2019-09-05T01:20:53.000"/>
        <d v="2019-09-05T06:59:06.000"/>
        <d v="2019-09-05T07:24:17.000"/>
        <d v="2019-09-05T08:51:19.000"/>
        <d v="2019-09-05T09:25:01.000"/>
        <d v="2019-09-05T10:00:11.000"/>
        <d v="2019-09-05T10:15:04.000"/>
        <d v="2019-09-05T10:40:59.000"/>
        <d v="2019-09-05T10:41:33.000"/>
        <d v="2019-09-05T10:44:49.000"/>
        <d v="2019-09-05T11:42:00.000"/>
        <d v="2019-09-05T18:10:06.000"/>
        <d v="2019-09-05T19:00:05.000"/>
        <d v="2019-09-05T23:30:27.000"/>
        <d v="2019-09-04T22:06:24.000"/>
        <d v="2019-09-06T09:52:09.000"/>
        <d v="2019-09-06T00:34:58.000"/>
        <d v="2019-09-06T00:36:44.000"/>
        <d v="2019-09-06T00:37:31.000"/>
        <d v="2019-09-06T09:55:08.000"/>
        <d v="2019-09-06T09:57:34.000"/>
        <d v="2019-09-06T09:59:46.000"/>
        <d v="2019-09-06T17:00:58.000"/>
        <d v="2019-09-05T19:12:45.000"/>
        <d v="2019-09-06T19:12:45.000"/>
        <d v="2019-09-06T20:40:25.000"/>
        <d v="2019-09-06T23:22:02.000"/>
        <d v="2019-09-06T23:23:09.000"/>
        <d v="2019-09-06T23:26:39.000"/>
        <d v="2019-09-07T00:32:31.000"/>
        <d v="2019-09-07T00:54:34.000"/>
        <d v="2019-09-07T01:36:03.000"/>
        <d v="2019-09-07T02:43:39.000"/>
        <d v="2019-08-06T06:16:08.000"/>
        <d v="2019-08-08T08:24:08.000"/>
        <d v="2019-09-04T07:30:35.000"/>
        <d v="2019-09-05T06:17:32.000"/>
        <d v="2019-09-07T08:24:33.000"/>
        <d v="2019-09-07T19:28:51.000"/>
        <d v="2019-09-07T21:53:45.000"/>
        <d v="2019-09-06T20:36:16.000"/>
        <d v="2019-09-08T03:40:10.000"/>
        <d v="2019-09-08T12:13:30.000"/>
        <d v="2019-09-08T12:19:45.000"/>
        <d v="2019-09-08T15:17:11.000"/>
        <d v="2019-09-08T15:17:58.000"/>
        <d v="2019-09-08T15:30:44.000"/>
        <d v="2019-09-08T15:34:15.000"/>
        <d v="2019-09-08T15:52:08.000"/>
        <d v="2019-09-08T17:07:46.000"/>
        <d v="2019-09-08T18:19:03.000"/>
        <d v="2019-09-08T18:34:57.000"/>
        <d v="2019-09-08T21:25:52.000"/>
        <d v="2019-09-08T23:16:57.000"/>
        <d v="2019-09-09T03:45:40.000"/>
        <d v="2019-09-09T06:34:22.000"/>
        <d v="2019-09-09T14:03:02.000"/>
        <d v="2019-09-09T22:21:02.000"/>
        <d v="2019-09-09T22:29:06.000"/>
        <d v="2019-09-10T01:33:25.000"/>
        <d v="2019-09-10T06:34:29.000"/>
        <d v="2019-09-10T06:57:03.000"/>
        <d v="2019-09-10T14:03:02.000"/>
        <d v="2019-09-10T19:39:16.000"/>
        <d v="2019-09-11T01:53:10.000"/>
        <d v="2019-09-11T13:00:00.000"/>
        <d v="2019-09-04T15:03:20.000"/>
        <d v="2019-09-04T15:11:33.000"/>
        <d v="2019-09-05T17:40:08.000"/>
        <d v="2019-09-05T17:41:03.000"/>
        <d v="2019-09-10T18:56:21.000"/>
        <d v="2019-09-10T18:54:00.000"/>
        <d v="2019-09-11T15:39:28.000"/>
        <d v="2019-09-11T15:41:02.000"/>
        <d v="2019-09-04T19:41:03.000"/>
        <d v="2019-09-08T15:26:05.000"/>
        <d v="2015-08-25T16:23:04.000"/>
        <d v="2019-09-04T11:15:11.000"/>
        <d v="2019-09-04T19:15:24.000"/>
        <d v="2019-09-05T04:15:06.000"/>
        <d v="2019-09-06T23:15:07.000"/>
        <d v="2019-09-08T15:15:11.000"/>
        <d v="2019-09-12T15:46:01.000"/>
        <d v="2019-09-04T11:28:37.000"/>
        <d v="2019-09-04T19:28:20.000"/>
        <d v="2019-09-05T04:18:37.000"/>
        <d v="2019-09-07T07:01:35.000"/>
        <d v="2019-09-08T15:32:14.000"/>
        <d v="2019-09-12T15:48:22.000"/>
        <d v="2019-09-12T15:48:23.000"/>
        <d v="2019-09-12T15:50:26.000"/>
        <d v="2019-09-05T05:06:19.000"/>
        <d v="2019-09-12T15:53:31.000"/>
        <d v="2019-09-04T11:18:39.000"/>
        <d v="2019-09-04T19:18:36.000"/>
        <d v="2019-09-05T04:18:30.000"/>
        <d v="2019-09-06T23:16:08.000"/>
        <d v="2019-09-08T15:21:10.000"/>
        <d v="2019-09-12T15:55:36.000"/>
        <d v="2019-09-12T15:55:37.000"/>
        <d v="2019-08-27T16:10:00.000"/>
        <d v="2019-08-27T16:12:37.000"/>
        <d v="2019-08-27T16:14:21.000"/>
        <d v="2019-09-15T13:33:27.000"/>
      </sharedItems>
      <fieldGroup par="66" base="22">
        <rangePr groupBy="hours" autoEnd="1" autoStart="1" startDate="2015-08-25T16:23:04.000" endDate="2019-09-15T13:33:27.000"/>
        <groupItems count="26">
          <s v="&lt;8/25/2015"/>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8-25T16:23:04.000" endDate="2019-09-15T13:33:27.000"/>
        <groupItems count="368">
          <s v="&lt;8/25/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5-08-25T16:23:04.000" endDate="2019-09-15T13:33:27.000"/>
        <groupItems count="14">
          <s v="&lt;8/25/2015"/>
          <s v="Jan"/>
          <s v="Feb"/>
          <s v="Mar"/>
          <s v="Apr"/>
          <s v="May"/>
          <s v="Jun"/>
          <s v="Jul"/>
          <s v="Aug"/>
          <s v="Sep"/>
          <s v="Oct"/>
          <s v="Nov"/>
          <s v="Dec"/>
          <s v="&gt;9/15/2019"/>
        </groupItems>
      </fieldGroup>
    </cacheField>
    <cacheField name="Years" databaseField="0">
      <sharedItems containsMixedTypes="0" count="0"/>
      <fieldGroup base="22">
        <rangePr groupBy="years" autoEnd="1" autoStart="1" startDate="2015-08-25T16:23:04.000" endDate="2019-09-15T13:33:27.000"/>
        <groupItems count="7">
          <s v="&lt;8/25/2015"/>
          <s v="2015"/>
          <s v="2016"/>
          <s v="2017"/>
          <s v="2018"/>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seo"/>
    <s v="kinsta"/>
    <m/>
    <m/>
    <m/>
    <m/>
    <m/>
    <m/>
    <m/>
    <m/>
    <s v="No"/>
    <n v="3"/>
    <m/>
    <m/>
    <x v="0"/>
    <d v="2019-08-27T16:30:39.000"/>
    <s v="How to improve page speed?_x000a_1. Use https://t.co/TwFIzR4fSA to find the speed issues your site has_x000a_2. If you are on WP use @wp_rocket to fix them. _x000a_3. Host with @SiteGround or @kinsta. _x000a__x000a_These 3 things will make your site blazing fast! #SMTlive #SEO https://t.co/yQLITfaGXF"/>
    <s v="https://web.dev/"/>
    <s v="web.dev"/>
    <x v="0"/>
    <s v="https://pbs.twimg.com/tweet_video_thumb/EC_XTVBWsAAvO2i.jpg"/>
    <s v="https://pbs.twimg.com/tweet_video_thumb/EC_XTVBWsAAvO2i.jpg"/>
    <x v="0"/>
    <s v="https://twitter.com/#!/seo/status/1166387562497396736"/>
    <m/>
    <m/>
    <s v="1166387562497396736"/>
    <m/>
    <b v="0"/>
    <n v="100"/>
    <s v=""/>
    <b v="0"/>
    <s v="en"/>
    <m/>
    <s v=""/>
    <b v="0"/>
    <n v="39"/>
    <s v=""/>
    <s v="Twitter Web App"/>
    <b v="0"/>
    <s v="1166387562497396736"/>
    <s v="Retweet"/>
    <n v="0"/>
    <n v="0"/>
    <m/>
    <m/>
    <m/>
    <m/>
    <m/>
    <m/>
    <m/>
    <m/>
    <n v="1"/>
    <s v="3"/>
    <s v="3"/>
    <m/>
    <m/>
    <m/>
    <m/>
    <m/>
    <m/>
    <m/>
    <m/>
    <m/>
  </r>
  <r>
    <s v="mannymarketers"/>
    <s v="seo"/>
    <m/>
    <m/>
    <m/>
    <m/>
    <m/>
    <m/>
    <m/>
    <m/>
    <s v="No"/>
    <n v="6"/>
    <m/>
    <m/>
    <x v="0"/>
    <d v="2019-09-03T06:28:10.000"/>
    <s v="RT @SEO: How to improve page speed?_x000a_1. Use https://t.co/TwFIzR4fSA to find the speed issues your site has_x000a_2. If you are on WP use @wp_rocke…"/>
    <s v="https://web.dev/"/>
    <s v="web.dev"/>
    <x v="1"/>
    <m/>
    <s v="http://pbs.twimg.com/profile_images/857939060521873408/weLwBXQ0_normal.jpg"/>
    <x v="1"/>
    <s v="https://twitter.com/#!/mannymarketers/status/1168772653827678208"/>
    <m/>
    <m/>
    <s v="1168772653827678208"/>
    <m/>
    <b v="0"/>
    <n v="0"/>
    <s v=""/>
    <b v="0"/>
    <s v="en"/>
    <m/>
    <s v=""/>
    <b v="0"/>
    <n v="37"/>
    <s v="1166387562497396736"/>
    <s v="Twitter for iPhone"/>
    <b v="0"/>
    <s v="1166387562497396736"/>
    <s v="Tweet"/>
    <n v="0"/>
    <n v="0"/>
    <m/>
    <m/>
    <m/>
    <m/>
    <m/>
    <m/>
    <m/>
    <m/>
    <n v="1"/>
    <s v="3"/>
    <s v="3"/>
    <n v="1"/>
    <n v="4"/>
    <n v="1"/>
    <n v="4"/>
    <n v="0"/>
    <n v="0"/>
    <n v="23"/>
    <n v="92"/>
    <n v="25"/>
  </r>
  <r>
    <s v="dewieirig"/>
    <s v="dewieirig"/>
    <m/>
    <m/>
    <m/>
    <m/>
    <m/>
    <m/>
    <m/>
    <m/>
    <s v="No"/>
    <n v="7"/>
    <m/>
    <m/>
    <x v="1"/>
    <d v="2019-09-04T07:25:11.000"/>
    <s v="#SMTLive Recap: How Social Media and SEO Work Together https://t.co/hmheX1iTcV #socialmedia"/>
    <s v="https://www.socialmediatoday.com/news/smtlive-recap-how-social-media-and-seo-work-together/561911/"/>
    <s v="socialmediatoday.com"/>
    <x v="2"/>
    <m/>
    <s v="http://pbs.twimg.com/profile_images/1165308179808493568/-xcMnvyl_normal.jpg"/>
    <x v="2"/>
    <s v="https://twitter.com/#!/dewieirig/status/1169149393653706758"/>
    <m/>
    <m/>
    <s v="1169149393653706758"/>
    <m/>
    <b v="0"/>
    <n v="0"/>
    <s v=""/>
    <b v="0"/>
    <s v="en"/>
    <m/>
    <s v=""/>
    <b v="0"/>
    <n v="0"/>
    <s v=""/>
    <s v="IFTTT"/>
    <b v="0"/>
    <s v="1169149393653706758"/>
    <s v="Tweet"/>
    <n v="0"/>
    <n v="0"/>
    <m/>
    <m/>
    <m/>
    <m/>
    <m/>
    <m/>
    <m/>
    <m/>
    <n v="1"/>
    <s v="1"/>
    <s v="1"/>
    <n v="1"/>
    <n v="10"/>
    <n v="0"/>
    <n v="0"/>
    <n v="0"/>
    <n v="0"/>
    <n v="9"/>
    <n v="90"/>
    <n v="10"/>
  </r>
  <r>
    <s v="bestclerks"/>
    <s v="bestclerks"/>
    <m/>
    <m/>
    <m/>
    <m/>
    <m/>
    <m/>
    <m/>
    <m/>
    <s v="No"/>
    <n v="8"/>
    <m/>
    <m/>
    <x v="1"/>
    <d v="2019-09-04T07:26:20.000"/>
    <s v="#SMTLive Recap: How Social Media and SEO Work Together https://t.co/IAHRfoO4TU"/>
    <s v="https://www.socialmediatoday.com/news/smtlive-recap-how-social-media-and-seo-work-together/561911/"/>
    <s v="socialmediatoday.com"/>
    <x v="3"/>
    <m/>
    <s v="http://pbs.twimg.com/profile_images/706622262892490753/LB1AjIS-_normal.jpg"/>
    <x v="3"/>
    <s v="https://twitter.com/#!/bestclerks/status/1169149682154647552"/>
    <m/>
    <m/>
    <s v="1169149682154647552"/>
    <m/>
    <b v="0"/>
    <n v="0"/>
    <s v=""/>
    <b v="0"/>
    <s v="en"/>
    <m/>
    <s v=""/>
    <b v="0"/>
    <n v="0"/>
    <s v=""/>
    <s v="IFTTT"/>
    <b v="0"/>
    <s v="1169149682154647552"/>
    <s v="Tweet"/>
    <n v="0"/>
    <n v="0"/>
    <m/>
    <m/>
    <m/>
    <m/>
    <m/>
    <m/>
    <m/>
    <m/>
    <n v="1"/>
    <s v="1"/>
    <s v="1"/>
    <n v="1"/>
    <n v="11.11111111111111"/>
    <n v="0"/>
    <n v="0"/>
    <n v="0"/>
    <n v="0"/>
    <n v="8"/>
    <n v="88.88888888888889"/>
    <n v="9"/>
  </r>
  <r>
    <s v="toco_fr"/>
    <s v="toco_fr"/>
    <m/>
    <m/>
    <m/>
    <m/>
    <m/>
    <m/>
    <m/>
    <m/>
    <s v="No"/>
    <n v="9"/>
    <m/>
    <m/>
    <x v="1"/>
    <d v="2019-09-04T07:26:42.000"/>
    <s v="#SMTLive Recap: How Social Media and SEO Work Together https://t.co/A7oMkASKNz"/>
    <s v="https://www.socialmediatoday.com/news/smtlive-recap-how-social-media-and-seo-work-together/561911/?utm_source=Sociallymap&amp;utm_medium=Sociallymap&amp;utm_campaign=Sociallymap"/>
    <s v="socialmediatoday.com"/>
    <x v="3"/>
    <m/>
    <s v="http://pbs.twimg.com/profile_images/1006920799696060416/06Ggt8PK_normal.jpg"/>
    <x v="4"/>
    <s v="https://twitter.com/#!/toco_fr/status/1169149773208858625"/>
    <m/>
    <m/>
    <s v="1169149773208858625"/>
    <m/>
    <b v="0"/>
    <n v="0"/>
    <s v=""/>
    <b v="0"/>
    <s v="en"/>
    <m/>
    <s v=""/>
    <b v="0"/>
    <n v="0"/>
    <s v=""/>
    <s v="Sociallymap"/>
    <b v="0"/>
    <s v="1169149773208858625"/>
    <s v="Tweet"/>
    <n v="0"/>
    <n v="0"/>
    <m/>
    <m/>
    <m/>
    <m/>
    <m/>
    <m/>
    <m/>
    <m/>
    <n v="1"/>
    <s v="1"/>
    <s v="1"/>
    <n v="1"/>
    <n v="11.11111111111111"/>
    <n v="0"/>
    <n v="0"/>
    <n v="0"/>
    <n v="0"/>
    <n v="8"/>
    <n v="88.88888888888889"/>
    <n v="9"/>
  </r>
  <r>
    <s v="cjscribe"/>
    <s v="cjscribe"/>
    <m/>
    <m/>
    <m/>
    <m/>
    <m/>
    <m/>
    <m/>
    <m/>
    <s v="No"/>
    <n v="10"/>
    <m/>
    <m/>
    <x v="1"/>
    <d v="2019-09-04T07:27:22.000"/>
    <s v="#SMTLive Recap: How Social Media and SEO Work Together https://t.co/qqpszgeCsE_x000a__x000a_What's the relationship between social media marketing and SEO? We sought answers in our most recent #SMTLive Twitter chat._x000a__x000a_#socialmedia"/>
    <s v="https://www.socialmediatoday.com/news/smtlive-recap-how-social-media-and-seo-work-together/561911/"/>
    <s v="socialmediatoday.com"/>
    <x v="4"/>
    <m/>
    <s v="http://pbs.twimg.com/profile_images/846409220832473088/-1Wh0Keo_normal.jpg"/>
    <x v="5"/>
    <s v="https://twitter.com/#!/cjscribe/status/1169149943694733315"/>
    <m/>
    <m/>
    <s v="1169149943694733315"/>
    <m/>
    <b v="0"/>
    <n v="0"/>
    <s v=""/>
    <b v="0"/>
    <s v="en"/>
    <m/>
    <s v=""/>
    <b v="0"/>
    <n v="0"/>
    <s v=""/>
    <s v="IFTTT"/>
    <b v="0"/>
    <s v="1169149943694733315"/>
    <s v="Tweet"/>
    <n v="0"/>
    <n v="0"/>
    <m/>
    <m/>
    <m/>
    <m/>
    <m/>
    <m/>
    <m/>
    <m/>
    <n v="1"/>
    <s v="1"/>
    <s v="1"/>
    <n v="1"/>
    <n v="3.4482758620689653"/>
    <n v="0"/>
    <n v="0"/>
    <n v="0"/>
    <n v="0"/>
    <n v="28"/>
    <n v="96.55172413793103"/>
    <n v="29"/>
  </r>
  <r>
    <s v="micwonderland"/>
    <s v="micwonderland"/>
    <m/>
    <m/>
    <m/>
    <m/>
    <m/>
    <m/>
    <m/>
    <m/>
    <s v="No"/>
    <n v="11"/>
    <m/>
    <m/>
    <x v="1"/>
    <d v="2019-09-04T07:27:45.000"/>
    <s v="#SMTLive Recap: How Social Media and SEO Work Together https://t.co/izLqNtO7C1 #socialmedia #marketing #strategy"/>
    <s v="https://www.socialmediatoday.com/news/smtlive-recap-how-social-media-and-seo-work-together/561911/"/>
    <s v="socialmediatoday.com"/>
    <x v="5"/>
    <m/>
    <s v="http://pbs.twimg.com/profile_images/1117715035411718144/8V_Gkzcx_normal.jpg"/>
    <x v="6"/>
    <s v="https://twitter.com/#!/micwonderland/status/1169150039257694208"/>
    <m/>
    <m/>
    <s v="1169150039257694208"/>
    <m/>
    <b v="0"/>
    <n v="0"/>
    <s v=""/>
    <b v="0"/>
    <s v="en"/>
    <m/>
    <s v=""/>
    <b v="0"/>
    <n v="0"/>
    <s v=""/>
    <s v="IFTTT"/>
    <b v="0"/>
    <s v="1169150039257694208"/>
    <s v="Tweet"/>
    <n v="0"/>
    <n v="0"/>
    <m/>
    <m/>
    <m/>
    <m/>
    <m/>
    <m/>
    <m/>
    <m/>
    <n v="1"/>
    <s v="1"/>
    <s v="1"/>
    <n v="1"/>
    <n v="8.333333333333334"/>
    <n v="0"/>
    <n v="0"/>
    <n v="0"/>
    <n v="0"/>
    <n v="11"/>
    <n v="91.66666666666667"/>
    <n v="12"/>
  </r>
  <r>
    <s v="smmxagency"/>
    <s v="smmxagency"/>
    <m/>
    <m/>
    <m/>
    <m/>
    <m/>
    <m/>
    <m/>
    <m/>
    <s v="No"/>
    <n v="12"/>
    <m/>
    <m/>
    <x v="1"/>
    <d v="2019-09-04T07:28:28.000"/>
    <s v="#SMTLive Recap: How Social Media and SEO Work Together https://t.co/6Mdu3hPXtt"/>
    <s v="https://www.socialmediatoday.com/news/smtlive-recap-how-social-media-and-seo-work-together/561911/"/>
    <s v="socialmediatoday.com"/>
    <x v="3"/>
    <m/>
    <s v="http://pbs.twimg.com/profile_images/1155059389860122625/kBqiQt7d_normal.png"/>
    <x v="7"/>
    <s v="https://twitter.com/#!/smmxagency/status/1169150217826050049"/>
    <m/>
    <m/>
    <s v="1169150217826050049"/>
    <m/>
    <b v="0"/>
    <n v="0"/>
    <s v=""/>
    <b v="0"/>
    <s v="en"/>
    <m/>
    <s v=""/>
    <b v="0"/>
    <n v="0"/>
    <s v=""/>
    <s v="IFTTT"/>
    <b v="0"/>
    <s v="1169150217826050049"/>
    <s v="Tweet"/>
    <n v="0"/>
    <n v="0"/>
    <m/>
    <m/>
    <m/>
    <m/>
    <m/>
    <m/>
    <m/>
    <m/>
    <n v="1"/>
    <s v="1"/>
    <s v="1"/>
    <n v="1"/>
    <n v="11.11111111111111"/>
    <n v="0"/>
    <n v="0"/>
    <n v="0"/>
    <n v="0"/>
    <n v="8"/>
    <n v="88.88888888888889"/>
    <n v="9"/>
  </r>
  <r>
    <s v="_socialmedia___"/>
    <s v="_socialmedia___"/>
    <m/>
    <m/>
    <m/>
    <m/>
    <m/>
    <m/>
    <m/>
    <m/>
    <s v="No"/>
    <n v="13"/>
    <m/>
    <m/>
    <x v="1"/>
    <d v="2019-09-04T07:29:04.000"/>
    <s v="#SMTLive Recap: How Social Media and SEO Work Together https://t.co/XeggZeD7rw https://t.co/r1ZfQ03XW9"/>
    <s v="https://www.socialmediatoday.com/news/smtlive-recap-how-social-media-and-seo-work-together/561911/?utm_source=dlvr.it&amp;utm_medium=twitter"/>
    <s v="socialmediatoday.com"/>
    <x v="3"/>
    <s v="https://pbs.twimg.com/media/EDmoEIzX4AIFNVh.jpg"/>
    <s v="https://pbs.twimg.com/media/EDmoEIzX4AIFNVh.jpg"/>
    <x v="8"/>
    <s v="https://twitter.com/#!/_socialmedia___/status/1169150369823428608"/>
    <m/>
    <m/>
    <s v="1169150369823428608"/>
    <m/>
    <b v="0"/>
    <n v="0"/>
    <s v=""/>
    <b v="0"/>
    <s v="en"/>
    <m/>
    <s v=""/>
    <b v="0"/>
    <n v="0"/>
    <s v=""/>
    <s v="dlvr.it"/>
    <b v="0"/>
    <s v="1169150369823428608"/>
    <s v="Tweet"/>
    <n v="0"/>
    <n v="0"/>
    <m/>
    <m/>
    <m/>
    <m/>
    <m/>
    <m/>
    <m/>
    <m/>
    <n v="1"/>
    <s v="1"/>
    <s v="1"/>
    <n v="1"/>
    <n v="11.11111111111111"/>
    <n v="0"/>
    <n v="0"/>
    <n v="0"/>
    <n v="0"/>
    <n v="8"/>
    <n v="88.88888888888889"/>
    <n v="9"/>
  </r>
  <r>
    <s v="universwealth"/>
    <s v="universwealth"/>
    <m/>
    <m/>
    <m/>
    <m/>
    <m/>
    <m/>
    <m/>
    <m/>
    <s v="No"/>
    <n v="14"/>
    <m/>
    <m/>
    <x v="1"/>
    <d v="2019-09-04T07:30:33.000"/>
    <s v="#SMTLive Recap: How Social Media and SEO Work Together https://t.co/FWgj660FzI"/>
    <s v="https://www.socialmediatoday.com/news/smtlive-recap-how-social-media-and-seo-work-together/561911/?utm_source=dlvr.it&amp;utm_medium=twitter"/>
    <s v="socialmediatoday.com"/>
    <x v="3"/>
    <m/>
    <s v="http://pbs.twimg.com/profile_images/1096893505551634439/JJ4uJYDw_normal.png"/>
    <x v="9"/>
    <s v="https://twitter.com/#!/universwealth/status/1169150744806744069"/>
    <m/>
    <m/>
    <s v="1169150744806744069"/>
    <m/>
    <b v="0"/>
    <n v="0"/>
    <s v=""/>
    <b v="0"/>
    <s v="en"/>
    <m/>
    <s v=""/>
    <b v="0"/>
    <n v="0"/>
    <s v=""/>
    <s v="dlvr.it"/>
    <b v="0"/>
    <s v="1169150744806744069"/>
    <s v="Tweet"/>
    <n v="0"/>
    <n v="0"/>
    <m/>
    <m/>
    <m/>
    <m/>
    <m/>
    <m/>
    <m/>
    <m/>
    <n v="1"/>
    <s v="1"/>
    <s v="1"/>
    <n v="1"/>
    <n v="11.11111111111111"/>
    <n v="0"/>
    <n v="0"/>
    <n v="0"/>
    <n v="0"/>
    <n v="8"/>
    <n v="88.88888888888889"/>
    <n v="9"/>
  </r>
  <r>
    <s v="jamesbullock81"/>
    <s v="jamesbullock81"/>
    <m/>
    <m/>
    <m/>
    <m/>
    <m/>
    <m/>
    <m/>
    <m/>
    <s v="No"/>
    <n v="15"/>
    <m/>
    <m/>
    <x v="1"/>
    <d v="2019-09-04T07:30:34.000"/>
    <s v="#SMTLive Recap: How Social Media and SEO Work Together https://t.co/OmV8d28ge6 https://t.co/JCXXxQRmUj"/>
    <s v="https://www.socialmediatoday.com/news/smtlive-recap-how-social-media-and-seo-work-together/561911/?utm_source=dlvr.it&amp;utm_medium=twitter"/>
    <s v="socialmediatoday.com"/>
    <x v="3"/>
    <s v="https://pbs.twimg.com/media/EDmoaJGXsAURYan.jpg"/>
    <s v="https://pbs.twimg.com/media/EDmoaJGXsAURYan.jpg"/>
    <x v="10"/>
    <s v="https://twitter.com/#!/jamesbullock81/status/1169150747906383874"/>
    <m/>
    <m/>
    <s v="1169150747906383874"/>
    <m/>
    <b v="0"/>
    <n v="0"/>
    <s v=""/>
    <b v="0"/>
    <s v="en"/>
    <m/>
    <s v=""/>
    <b v="0"/>
    <n v="0"/>
    <s v=""/>
    <s v="dlvr.it"/>
    <b v="0"/>
    <s v="1169150747906383874"/>
    <s v="Tweet"/>
    <n v="0"/>
    <n v="0"/>
    <m/>
    <m/>
    <m/>
    <m/>
    <m/>
    <m/>
    <m/>
    <m/>
    <n v="1"/>
    <s v="1"/>
    <s v="1"/>
    <n v="1"/>
    <n v="11.11111111111111"/>
    <n v="0"/>
    <n v="0"/>
    <n v="0"/>
    <n v="0"/>
    <n v="8"/>
    <n v="88.88888888888889"/>
    <n v="9"/>
  </r>
  <r>
    <s v="afacebook_group"/>
    <s v="afacebook_group"/>
    <m/>
    <m/>
    <m/>
    <m/>
    <m/>
    <m/>
    <m/>
    <m/>
    <s v="No"/>
    <n v="16"/>
    <m/>
    <m/>
    <x v="1"/>
    <d v="2019-09-04T07:31:25.000"/>
    <s v="#SMTLive Recap: How Social Media and SEO Work Together  https://t.co/5hgRyscdYN #usa #socialmedia #marketing#developement #uk #business"/>
    <s v="https://www.socialmediatoday.com/news/smtlive-recap-how-social-media-and-seo-work-together/561911/#news"/>
    <s v="socialmediatoday.com"/>
    <x v="6"/>
    <m/>
    <s v="http://pbs.twimg.com/profile_images/977548769901215744/I45Gz07v_normal.jpg"/>
    <x v="11"/>
    <s v="https://twitter.com/#!/afacebook_group/status/1169150960683429889"/>
    <m/>
    <m/>
    <s v="1169150960683429889"/>
    <m/>
    <b v="0"/>
    <n v="0"/>
    <s v=""/>
    <b v="0"/>
    <s v="en"/>
    <m/>
    <s v=""/>
    <b v="0"/>
    <n v="0"/>
    <s v=""/>
    <s v="Zapier.com"/>
    <b v="0"/>
    <s v="1169150960683429889"/>
    <s v="Tweet"/>
    <n v="0"/>
    <n v="0"/>
    <m/>
    <m/>
    <m/>
    <m/>
    <m/>
    <m/>
    <m/>
    <m/>
    <n v="1"/>
    <s v="1"/>
    <s v="1"/>
    <n v="1"/>
    <n v="6.666666666666667"/>
    <n v="0"/>
    <n v="0"/>
    <n v="0"/>
    <n v="0"/>
    <n v="14"/>
    <n v="93.33333333333333"/>
    <n v="15"/>
  </r>
  <r>
    <s v="missshandarenee"/>
    <s v="missshandarenee"/>
    <m/>
    <m/>
    <m/>
    <m/>
    <m/>
    <m/>
    <m/>
    <m/>
    <s v="No"/>
    <n v="17"/>
    <m/>
    <m/>
    <x v="1"/>
    <d v="2019-09-04T07:41:33.000"/>
    <s v="#SMTLive Recap: How Social Media and SEO Work Together https://t.co/uCdrTsoA3M https://t.co/PRXLt7Nnnt"/>
    <s v="https://www.socialmediatoday.com/news/smtlive-recap-how-social-media-and-seo-work-together/561911/?utm_source=dlvr.it&amp;utm_medium=twitter"/>
    <s v="socialmediatoday.com"/>
    <x v="3"/>
    <s v="https://pbs.twimg.com/media/EDmq7ElWkAAURhm.jpg"/>
    <s v="https://pbs.twimg.com/media/EDmq7ElWkAAURhm.jpg"/>
    <x v="12"/>
    <s v="https://twitter.com/#!/missshandarenee/status/1169153512741253120"/>
    <m/>
    <m/>
    <s v="1169153512741253120"/>
    <m/>
    <b v="0"/>
    <n v="0"/>
    <s v=""/>
    <b v="0"/>
    <s v="en"/>
    <m/>
    <s v=""/>
    <b v="0"/>
    <n v="0"/>
    <s v=""/>
    <s v="dlvr.it"/>
    <b v="0"/>
    <s v="1169153512741253120"/>
    <s v="Tweet"/>
    <n v="0"/>
    <n v="0"/>
    <m/>
    <m/>
    <m/>
    <m/>
    <m/>
    <m/>
    <m/>
    <m/>
    <n v="1"/>
    <s v="1"/>
    <s v="1"/>
    <n v="1"/>
    <n v="11.11111111111111"/>
    <n v="0"/>
    <n v="0"/>
    <n v="0"/>
    <n v="0"/>
    <n v="8"/>
    <n v="88.88888888888889"/>
    <n v="9"/>
  </r>
  <r>
    <s v="brewervasocial"/>
    <s v="brewervasocial"/>
    <m/>
    <m/>
    <m/>
    <m/>
    <m/>
    <m/>
    <m/>
    <m/>
    <s v="No"/>
    <n v="18"/>
    <m/>
    <m/>
    <x v="1"/>
    <d v="2019-09-04T07:47:47.000"/>
    <s v="#SMTLive Recap: How Social Media and SEO Work Together https://t.co/85PtQYj5Ic #SMM #Socialmedia"/>
    <s v="https://www.socialmediatoday.com/news/smtlive-recap-how-social-media-and-seo-work-together/561911/"/>
    <s v="socialmediatoday.com"/>
    <x v="7"/>
    <m/>
    <s v="http://pbs.twimg.com/profile_images/1024837641177419776/tJFKIyaw_normal.jpg"/>
    <x v="13"/>
    <s v="https://twitter.com/#!/brewervasocial/status/1169155077703196673"/>
    <m/>
    <m/>
    <s v="1169155077703196673"/>
    <m/>
    <b v="0"/>
    <n v="3"/>
    <s v=""/>
    <b v="0"/>
    <s v="en"/>
    <m/>
    <s v=""/>
    <b v="0"/>
    <n v="1"/>
    <s v=""/>
    <s v="Circleboom"/>
    <b v="0"/>
    <s v="1169155077703196673"/>
    <s v="Tweet"/>
    <n v="0"/>
    <n v="0"/>
    <m/>
    <m/>
    <m/>
    <m/>
    <m/>
    <m/>
    <m/>
    <m/>
    <n v="1"/>
    <s v="1"/>
    <s v="1"/>
    <n v="1"/>
    <n v="9.090909090909092"/>
    <n v="0"/>
    <n v="0"/>
    <n v="0"/>
    <n v="0"/>
    <n v="10"/>
    <n v="90.9090909090909"/>
    <n v="11"/>
  </r>
  <r>
    <s v="good_to_seo"/>
    <s v="good_to_seo"/>
    <m/>
    <m/>
    <m/>
    <m/>
    <m/>
    <m/>
    <m/>
    <m/>
    <s v="No"/>
    <n v="19"/>
    <m/>
    <m/>
    <x v="1"/>
    <d v="2019-09-04T07:48:37.000"/>
    <s v="#SMTLive Recap: How Social Media and SEO Work Together_x000a_https://t.co/A8qUvbPr1w_x000a_ _x000a_What's the relationship between social media marketin..."/>
    <s v="https://www.goodtoseo.com/smtlive-recap-how-social-media-and-seo-work-together/"/>
    <s v="goodtoseo.com"/>
    <x v="3"/>
    <m/>
    <s v="http://pbs.twimg.com/profile_images/879599447772188672/pAdBD3qb_normal.jpg"/>
    <x v="14"/>
    <s v="https://twitter.com/#!/good_to_seo/status/1169155288571817985"/>
    <m/>
    <m/>
    <s v="1169155288571817985"/>
    <m/>
    <b v="0"/>
    <n v="0"/>
    <s v=""/>
    <b v="0"/>
    <s v="en"/>
    <m/>
    <s v=""/>
    <b v="0"/>
    <n v="0"/>
    <s v=""/>
    <s v="goodtoseo"/>
    <b v="0"/>
    <s v="1169155288571817985"/>
    <s v="Tweet"/>
    <n v="0"/>
    <n v="0"/>
    <m/>
    <m/>
    <m/>
    <m/>
    <m/>
    <m/>
    <m/>
    <m/>
    <n v="1"/>
    <s v="1"/>
    <s v="1"/>
    <n v="1"/>
    <n v="6.25"/>
    <n v="0"/>
    <n v="0"/>
    <n v="0"/>
    <n v="0"/>
    <n v="15"/>
    <n v="93.75"/>
    <n v="16"/>
  </r>
  <r>
    <s v="socialmedianex"/>
    <s v="socialmedianex"/>
    <m/>
    <m/>
    <m/>
    <m/>
    <m/>
    <m/>
    <m/>
    <m/>
    <s v="No"/>
    <n v="20"/>
    <m/>
    <m/>
    <x v="1"/>
    <d v="2019-09-04T08:02:34.000"/>
    <s v="#SMTLive Recap: How Social Media and SEO Work Together https://t.co/omk1UXugTB https://t.co/skjIwGRFXi"/>
    <s v="https://www.socialmediatoday.com/news/smtlive-recap-how-social-media-and-seo-work-together/561911/?utm_source=dlvr.it&amp;utm_medium=twitter"/>
    <s v="socialmediatoday.com"/>
    <x v="3"/>
    <s v="https://pbs.twimg.com/media/EDmvu8IWsAQ8UYc.jpg"/>
    <s v="https://pbs.twimg.com/media/EDmvu8IWsAQ8UYc.jpg"/>
    <x v="15"/>
    <s v="https://twitter.com/#!/socialmedianex/status/1169158801464930305"/>
    <m/>
    <m/>
    <s v="1169158801464930305"/>
    <m/>
    <b v="0"/>
    <n v="0"/>
    <s v=""/>
    <b v="0"/>
    <s v="en"/>
    <m/>
    <s v=""/>
    <b v="0"/>
    <n v="0"/>
    <s v=""/>
    <s v="dlvr.it"/>
    <b v="0"/>
    <s v="1169158801464930305"/>
    <s v="Tweet"/>
    <n v="0"/>
    <n v="0"/>
    <m/>
    <m/>
    <m/>
    <m/>
    <m/>
    <m/>
    <m/>
    <m/>
    <n v="1"/>
    <s v="1"/>
    <s v="1"/>
    <n v="1"/>
    <n v="11.11111111111111"/>
    <n v="0"/>
    <n v="0"/>
    <n v="0"/>
    <n v="0"/>
    <n v="8"/>
    <n v="88.88888888888889"/>
    <n v="9"/>
  </r>
  <r>
    <s v="webgirltj"/>
    <s v="webgirltj"/>
    <m/>
    <m/>
    <m/>
    <m/>
    <m/>
    <m/>
    <m/>
    <m/>
    <s v="No"/>
    <n v="21"/>
    <m/>
    <m/>
    <x v="1"/>
    <d v="2019-09-04T08:10:03.000"/>
    <s v="#SMTLive Recap: How Social Media and SEO Work Together https://t.co/yQeJHMVqtD https://t.co/JnQHyalKLa"/>
    <s v="http://dlvr.it/RCRQKV"/>
    <s v="dlvr.it"/>
    <x v="3"/>
    <s v="https://pbs.twimg.com/media/EDmxcZ8XoAAoDR4.jpg"/>
    <s v="https://pbs.twimg.com/media/EDmxcZ8XoAAoDR4.jpg"/>
    <x v="16"/>
    <s v="https://twitter.com/#!/webgirltj/status/1169160682065072128"/>
    <m/>
    <m/>
    <s v="1169160682065072128"/>
    <m/>
    <b v="0"/>
    <n v="0"/>
    <s v=""/>
    <b v="0"/>
    <s v="en"/>
    <m/>
    <s v=""/>
    <b v="0"/>
    <n v="0"/>
    <s v=""/>
    <s v="dlvr.it"/>
    <b v="0"/>
    <s v="1169160682065072128"/>
    <s v="Tweet"/>
    <n v="0"/>
    <n v="0"/>
    <m/>
    <m/>
    <m/>
    <m/>
    <m/>
    <m/>
    <m/>
    <m/>
    <n v="1"/>
    <s v="1"/>
    <s v="1"/>
    <n v="1"/>
    <n v="11.11111111111111"/>
    <n v="0"/>
    <n v="0"/>
    <n v="0"/>
    <n v="0"/>
    <n v="8"/>
    <n v="88.88888888888889"/>
    <n v="9"/>
  </r>
  <r>
    <s v="mediabulge"/>
    <s v="mediabulge"/>
    <m/>
    <m/>
    <m/>
    <m/>
    <m/>
    <m/>
    <m/>
    <m/>
    <s v="No"/>
    <n v="22"/>
    <m/>
    <m/>
    <x v="1"/>
    <d v="2019-09-04T08:10:05.000"/>
    <s v="#SMTLive Recap: How Social Media and SEO Work Together https://t.co/0CT2RqeGgK https://t.co/s05Iet17H8"/>
    <s v="https://www.socialmediatoday.com/news/smtlive-recap-how-social-media-and-seo-work-together/561911/?utm_source=dlvr.it&amp;utm_medium=twitter"/>
    <s v="socialmediatoday.com"/>
    <x v="3"/>
    <s v="https://pbs.twimg.com/media/EDmxdAOX4AU5VJk.jpg"/>
    <s v="https://pbs.twimg.com/media/EDmxdAOX4AU5VJk.jpg"/>
    <x v="17"/>
    <s v="https://twitter.com/#!/mediabulge/status/1169160692865388545"/>
    <m/>
    <m/>
    <s v="1169160692865388545"/>
    <m/>
    <b v="0"/>
    <n v="0"/>
    <s v=""/>
    <b v="0"/>
    <s v="en"/>
    <m/>
    <s v=""/>
    <b v="0"/>
    <n v="0"/>
    <s v=""/>
    <s v="dlvr.it"/>
    <b v="0"/>
    <s v="1169160692865388545"/>
    <s v="Tweet"/>
    <n v="0"/>
    <n v="0"/>
    <m/>
    <m/>
    <m/>
    <m/>
    <m/>
    <m/>
    <m/>
    <m/>
    <n v="1"/>
    <s v="1"/>
    <s v="1"/>
    <n v="1"/>
    <n v="11.11111111111111"/>
    <n v="0"/>
    <n v="0"/>
    <n v="0"/>
    <n v="0"/>
    <n v="8"/>
    <n v="88.88888888888889"/>
    <n v="9"/>
  </r>
  <r>
    <s v="socialguru007"/>
    <s v="socialguru007"/>
    <m/>
    <m/>
    <m/>
    <m/>
    <m/>
    <m/>
    <m/>
    <m/>
    <s v="No"/>
    <n v="23"/>
    <m/>
    <m/>
    <x v="1"/>
    <d v="2019-09-04T08:10:27.000"/>
    <s v="#SMTLive Recap: How Social Media and SEO Work Together https://t.co/0bZUhilAqU"/>
    <s v="https://www.socialmediatoday.com/news/smtlive-recap-how-social-media-and-seo-work-together/561911/"/>
    <s v="socialmediatoday.com"/>
    <x v="3"/>
    <m/>
    <s v="http://pbs.twimg.com/profile_images/476707212849467392/I_jVndo-_normal.jpeg"/>
    <x v="18"/>
    <s v="https://twitter.com/#!/socialguru007/status/1169160782342512647"/>
    <m/>
    <m/>
    <s v="1169160782342512647"/>
    <m/>
    <b v="0"/>
    <n v="1"/>
    <s v=""/>
    <b v="0"/>
    <s v="en"/>
    <m/>
    <s v=""/>
    <b v="0"/>
    <n v="0"/>
    <s v=""/>
    <s v="IFTTT"/>
    <b v="0"/>
    <s v="1169160782342512647"/>
    <s v="Tweet"/>
    <n v="0"/>
    <n v="0"/>
    <m/>
    <m/>
    <m/>
    <m/>
    <m/>
    <m/>
    <m/>
    <m/>
    <n v="1"/>
    <s v="1"/>
    <s v="1"/>
    <n v="1"/>
    <n v="11.11111111111111"/>
    <n v="0"/>
    <n v="0"/>
    <n v="0"/>
    <n v="0"/>
    <n v="8"/>
    <n v="88.88888888888889"/>
    <n v="9"/>
  </r>
  <r>
    <s v="keithflynn"/>
    <s v="keithflynn"/>
    <m/>
    <m/>
    <m/>
    <m/>
    <m/>
    <m/>
    <m/>
    <m/>
    <s v="No"/>
    <n v="24"/>
    <m/>
    <m/>
    <x v="1"/>
    <d v="2019-09-04T08:28:07.000"/>
    <s v="#SMTLive Recap: How Social Media and SEO Work Together https://t.co/TiweeCnXlh"/>
    <s v="https://www.socialmediatoday.com/news/smtlive-recap-how-social-media-and-seo-work-together/561911/"/>
    <s v="socialmediatoday.com"/>
    <x v="3"/>
    <m/>
    <s v="http://pbs.twimg.com/profile_images/1042648534317596672/XQW2BGvd_normal.jpg"/>
    <x v="19"/>
    <s v="https://twitter.com/#!/keithflynn/status/1169165229508440064"/>
    <m/>
    <m/>
    <s v="1169165229508440064"/>
    <m/>
    <b v="0"/>
    <n v="0"/>
    <s v=""/>
    <b v="0"/>
    <s v="en"/>
    <m/>
    <s v=""/>
    <b v="0"/>
    <n v="0"/>
    <s v=""/>
    <s v="IFTTT"/>
    <b v="0"/>
    <s v="1169165229508440064"/>
    <s v="Tweet"/>
    <n v="0"/>
    <n v="0"/>
    <m/>
    <m/>
    <m/>
    <m/>
    <m/>
    <m/>
    <m/>
    <m/>
    <n v="1"/>
    <s v="1"/>
    <s v="1"/>
    <n v="1"/>
    <n v="11.11111111111111"/>
    <n v="0"/>
    <n v="0"/>
    <n v="0"/>
    <n v="0"/>
    <n v="8"/>
    <n v="88.88888888888889"/>
    <n v="9"/>
  </r>
  <r>
    <s v="novumarketing"/>
    <s v="novumarketing"/>
    <m/>
    <m/>
    <m/>
    <m/>
    <m/>
    <m/>
    <m/>
    <m/>
    <s v="No"/>
    <n v="25"/>
    <m/>
    <m/>
    <x v="1"/>
    <d v="2019-09-04T08:37:33.000"/>
    <s v="#SMTLive Recap: How Social Media and SEO Work Together https://t.co/9ghO0qwTLO https://t.co/MFpV8estIt"/>
    <s v="https://www.socialmediatoday.com/news/smtlive-recap-how-social-media-and-seo-work-together/561911/?utm_source=dlvr.it&amp;utm_medium=twitter"/>
    <s v="socialmediatoday.com"/>
    <x v="3"/>
    <s v="https://pbs.twimg.com/media/EDm3va1UUAERaOH.jpg"/>
    <s v="https://pbs.twimg.com/media/EDm3va1UUAERaOH.jpg"/>
    <x v="20"/>
    <s v="https://twitter.com/#!/novumarketing/status/1169167605803864064"/>
    <m/>
    <m/>
    <s v="1169167605803864064"/>
    <m/>
    <b v="0"/>
    <n v="0"/>
    <s v=""/>
    <b v="0"/>
    <s v="en"/>
    <m/>
    <s v=""/>
    <b v="0"/>
    <n v="0"/>
    <s v=""/>
    <s v="dlvr.it"/>
    <b v="0"/>
    <s v="1169167605803864064"/>
    <s v="Tweet"/>
    <n v="0"/>
    <n v="0"/>
    <m/>
    <m/>
    <m/>
    <m/>
    <m/>
    <m/>
    <m/>
    <m/>
    <n v="1"/>
    <s v="1"/>
    <s v="1"/>
    <n v="1"/>
    <n v="11.11111111111111"/>
    <n v="0"/>
    <n v="0"/>
    <n v="0"/>
    <n v="0"/>
    <n v="8"/>
    <n v="88.88888888888889"/>
    <n v="9"/>
  </r>
  <r>
    <s v="goodmanjed"/>
    <s v="goodmanjed"/>
    <m/>
    <m/>
    <m/>
    <m/>
    <m/>
    <m/>
    <m/>
    <m/>
    <s v="No"/>
    <n v="26"/>
    <m/>
    <m/>
    <x v="1"/>
    <d v="2019-09-04T07:31:27.000"/>
    <s v="What's the relationship between social media marketing and SEO? We sought answers in our most recent #SMTLive Twitter chat. https://t.co/MiXQo0Enqz https://t.co/mCSZqmE1kR"/>
    <s v="https://www.socialmediatoday.com/news/smtlive-recap-how-social-media-and-seo-work-together/561911/"/>
    <s v="socialmediatoday.com"/>
    <x v="3"/>
    <s v="https://pbs.twimg.com/media/EDmonN6W4AAjhGV.jpg"/>
    <s v="https://pbs.twimg.com/media/EDmonN6W4AAjhGV.jpg"/>
    <x v="21"/>
    <s v="https://twitter.com/#!/goodmanjed/status/1169150971076907008"/>
    <m/>
    <m/>
    <s v="1169150971076907008"/>
    <m/>
    <b v="0"/>
    <n v="0"/>
    <s v=""/>
    <b v="0"/>
    <s v="en"/>
    <m/>
    <s v=""/>
    <b v="0"/>
    <n v="0"/>
    <s v=""/>
    <s v="IFTTT"/>
    <b v="0"/>
    <s v="1169150971076907008"/>
    <s v="Tweet"/>
    <n v="0"/>
    <n v="0"/>
    <m/>
    <m/>
    <m/>
    <m/>
    <m/>
    <m/>
    <m/>
    <m/>
    <n v="3"/>
    <s v="1"/>
    <s v="1"/>
    <n v="0"/>
    <n v="0"/>
    <n v="0"/>
    <n v="0"/>
    <n v="0"/>
    <n v="0"/>
    <n v="19"/>
    <n v="100"/>
    <n v="19"/>
  </r>
  <r>
    <s v="goodmanjed"/>
    <s v="goodmanjed"/>
    <m/>
    <m/>
    <m/>
    <m/>
    <m/>
    <m/>
    <m/>
    <m/>
    <s v="No"/>
    <n v="27"/>
    <m/>
    <m/>
    <x v="1"/>
    <d v="2019-09-04T07:32:03.000"/>
    <s v="What's the relationship between social media marketing and SEO? We sought answers in our most recent #SMTLive Twitter chat. https://t.co/MiXQo0Enqz https://t.co/geOTVPsozJ"/>
    <s v="https://www.socialmediatoday.com/news/smtlive-recap-how-social-media-and-seo-work-together/561911/"/>
    <s v="socialmediatoday.com"/>
    <x v="3"/>
    <s v="https://pbs.twimg.com/media/EDmov9fXYAAsI88.jpg"/>
    <s v="https://pbs.twimg.com/media/EDmov9fXYAAsI88.jpg"/>
    <x v="22"/>
    <s v="https://twitter.com/#!/goodmanjed/status/1169151121283330050"/>
    <m/>
    <m/>
    <s v="1169151121283330050"/>
    <m/>
    <b v="0"/>
    <n v="0"/>
    <s v=""/>
    <b v="0"/>
    <s v="en"/>
    <m/>
    <s v=""/>
    <b v="0"/>
    <n v="0"/>
    <s v=""/>
    <s v="IFTTT"/>
    <b v="0"/>
    <s v="1169151121283330050"/>
    <s v="Tweet"/>
    <n v="0"/>
    <n v="0"/>
    <m/>
    <m/>
    <m/>
    <m/>
    <m/>
    <m/>
    <m/>
    <m/>
    <n v="3"/>
    <s v="1"/>
    <s v="1"/>
    <n v="0"/>
    <n v="0"/>
    <n v="0"/>
    <n v="0"/>
    <n v="0"/>
    <n v="0"/>
    <n v="19"/>
    <n v="100"/>
    <n v="19"/>
  </r>
  <r>
    <s v="goodmanjed"/>
    <s v="goodmanjed"/>
    <m/>
    <m/>
    <m/>
    <m/>
    <m/>
    <m/>
    <m/>
    <m/>
    <s v="No"/>
    <n v="28"/>
    <m/>
    <m/>
    <x v="1"/>
    <d v="2019-09-04T08:47:43.000"/>
    <s v="#SMTLive Recap: How Social Media and SEO Work Together https://t.co/MiXQo0Enqz https://t.co/tC0RvLaQBQ"/>
    <s v="https://www.socialmediatoday.com/news/smtlive-recap-how-social-media-and-seo-work-together/561911/"/>
    <s v="socialmediatoday.com"/>
    <x v="3"/>
    <s v="https://pbs.twimg.com/media/EDm6EWwXkAAxj8J.png"/>
    <s v="https://pbs.twimg.com/media/EDm6EWwXkAAxj8J.png"/>
    <x v="23"/>
    <s v="https://twitter.com/#!/goodmanjed/status/1169170163347968000"/>
    <m/>
    <m/>
    <s v="1169170163347968000"/>
    <m/>
    <b v="0"/>
    <n v="0"/>
    <s v=""/>
    <b v="0"/>
    <s v="en"/>
    <m/>
    <s v=""/>
    <b v="0"/>
    <n v="0"/>
    <s v=""/>
    <s v="IFTTT"/>
    <b v="0"/>
    <s v="1169170163347968000"/>
    <s v="Tweet"/>
    <n v="0"/>
    <n v="0"/>
    <m/>
    <m/>
    <m/>
    <m/>
    <m/>
    <m/>
    <m/>
    <m/>
    <n v="3"/>
    <s v="1"/>
    <s v="1"/>
    <n v="1"/>
    <n v="11.11111111111111"/>
    <n v="0"/>
    <n v="0"/>
    <n v="0"/>
    <n v="0"/>
    <n v="8"/>
    <n v="88.88888888888889"/>
    <n v="9"/>
  </r>
  <r>
    <s v="vipvirtualsols"/>
    <s v="vipvirtualsols"/>
    <m/>
    <m/>
    <m/>
    <m/>
    <m/>
    <m/>
    <m/>
    <m/>
    <s v="No"/>
    <n v="29"/>
    <m/>
    <m/>
    <x v="1"/>
    <d v="2019-09-04T08:52:34.000"/>
    <s v="#SMTLive Recap: How Social Media and SEO Work Together https://t.co/d3w1NTPgol https://t.co/uzQ6CvnzPT"/>
    <s v="https://www.socialmediatoday.com/news/smtlive-recap-how-social-media-and-seo-work-together/561911/?utm_source=dlvr.it&amp;utm_medium=twitter"/>
    <s v="socialmediatoday.com"/>
    <x v="3"/>
    <s v="https://pbs.twimg.com/media/EDm7LLrUEAAp0vG.jpg"/>
    <s v="https://pbs.twimg.com/media/EDm7LLrUEAAp0vG.jpg"/>
    <x v="24"/>
    <s v="https://twitter.com/#!/vipvirtualsols/status/1169171381621100544"/>
    <m/>
    <m/>
    <s v="1169171381621100544"/>
    <m/>
    <b v="0"/>
    <n v="0"/>
    <s v=""/>
    <b v="0"/>
    <s v="en"/>
    <m/>
    <s v=""/>
    <b v="0"/>
    <n v="0"/>
    <s v=""/>
    <s v="dlvr.it"/>
    <b v="0"/>
    <s v="1169171381621100544"/>
    <s v="Tweet"/>
    <n v="0"/>
    <n v="0"/>
    <m/>
    <m/>
    <m/>
    <m/>
    <m/>
    <m/>
    <m/>
    <m/>
    <n v="1"/>
    <s v="1"/>
    <s v="1"/>
    <n v="1"/>
    <n v="11.11111111111111"/>
    <n v="0"/>
    <n v="0"/>
    <n v="0"/>
    <n v="0"/>
    <n v="8"/>
    <n v="88.88888888888889"/>
    <n v="9"/>
  </r>
  <r>
    <s v="planarwhirl"/>
    <s v="planarwhirl"/>
    <m/>
    <m/>
    <m/>
    <m/>
    <m/>
    <m/>
    <m/>
    <m/>
    <s v="No"/>
    <n v="30"/>
    <m/>
    <m/>
    <x v="1"/>
    <d v="2019-09-04T09:06:06.000"/>
    <s v="How Social Media and SEO Work Together #SocialMedia #SMTLive via https://t.co/ZJARusxIKN https://t.co/q2JZhrL86d"/>
    <s v="https://twinybots.ch/ https://www.socialmediatoday.com/news/smtlive-recap-how-social-media-and-seo-work-together/561911/"/>
    <s v="twinybots.ch socialmediatoday.com"/>
    <x v="8"/>
    <m/>
    <s v="http://pbs.twimg.com/profile_images/718877584528814081/Wgiazsvv_normal.jpg"/>
    <x v="25"/>
    <s v="https://twitter.com/#!/planarwhirl/status/1169174789283614721"/>
    <m/>
    <m/>
    <s v="1169174789283614721"/>
    <m/>
    <b v="0"/>
    <n v="0"/>
    <s v=""/>
    <b v="0"/>
    <s v="en"/>
    <m/>
    <s v=""/>
    <b v="0"/>
    <n v="0"/>
    <s v=""/>
    <s v="TwinyBots"/>
    <b v="0"/>
    <s v="1169174789283614721"/>
    <s v="Tweet"/>
    <n v="0"/>
    <n v="0"/>
    <m/>
    <m/>
    <m/>
    <m/>
    <m/>
    <m/>
    <m/>
    <m/>
    <n v="1"/>
    <s v="1"/>
    <s v="1"/>
    <n v="1"/>
    <n v="10"/>
    <n v="0"/>
    <n v="0"/>
    <n v="0"/>
    <n v="0"/>
    <n v="9"/>
    <n v="90"/>
    <n v="10"/>
  </r>
  <r>
    <s v="tastefullyso"/>
    <s v="tastefullyso"/>
    <m/>
    <m/>
    <m/>
    <m/>
    <m/>
    <m/>
    <m/>
    <m/>
    <s v="No"/>
    <n v="31"/>
    <m/>
    <m/>
    <x v="1"/>
    <d v="2019-09-04T10:03:04.000"/>
    <s v="#SMTLive Recap: How Social Media and SEO Work Together https://t.co/OzWeikoAAv https://t.co/zKyjOHRnfW"/>
    <s v="https://www.socialmediatoday.com/news/smtlive-recap-how-social-media-and-seo-work-together/561911/?utm_source=dlvr.it&amp;utm_medium=twitter"/>
    <s v="socialmediatoday.com"/>
    <x v="3"/>
    <s v="https://pbs.twimg.com/media/EDnLUC0U0AAhyqp.jpg"/>
    <s v="https://pbs.twimg.com/media/EDnLUC0U0AAhyqp.jpg"/>
    <x v="26"/>
    <s v="https://twitter.com/#!/tastefullyso/status/1169189125330624512"/>
    <m/>
    <m/>
    <s v="1169189125330624512"/>
    <m/>
    <b v="0"/>
    <n v="0"/>
    <s v=""/>
    <b v="0"/>
    <s v="en"/>
    <m/>
    <s v=""/>
    <b v="0"/>
    <n v="0"/>
    <s v=""/>
    <s v="dlvr.it"/>
    <b v="0"/>
    <s v="1169189125330624512"/>
    <s v="Tweet"/>
    <n v="0"/>
    <n v="0"/>
    <m/>
    <m/>
    <m/>
    <m/>
    <m/>
    <m/>
    <m/>
    <m/>
    <n v="1"/>
    <s v="1"/>
    <s v="1"/>
    <n v="1"/>
    <n v="11.11111111111111"/>
    <n v="0"/>
    <n v="0"/>
    <n v="0"/>
    <n v="0"/>
    <n v="8"/>
    <n v="88.88888888888889"/>
    <n v="9"/>
  </r>
  <r>
    <s v="junelevenco"/>
    <s v="junelevenco"/>
    <m/>
    <m/>
    <m/>
    <m/>
    <m/>
    <m/>
    <m/>
    <m/>
    <s v="No"/>
    <n v="32"/>
    <m/>
    <m/>
    <x v="1"/>
    <d v="2019-09-04T10:06:33.000"/>
    <s v="#SMTLive Recap: How Social Media and SEO Work Together https://t.co/vSS7UzVCPo https://t.co/bNpNjI0OHv"/>
    <s v="https://www.socialmediatoday.com/news/smtlive-recap-how-social-media-and-seo-work-together/561911/?utm_source=dlvr.it&amp;utm_medium=twitter"/>
    <s v="socialmediatoday.com"/>
    <x v="3"/>
    <s v="https://pbs.twimg.com/media/EDnMG8UUwAAz4hx.jpg"/>
    <s v="https://pbs.twimg.com/media/EDnMG8UUwAAz4hx.jpg"/>
    <x v="27"/>
    <s v="https://twitter.com/#!/junelevenco/status/1169189999654256643"/>
    <m/>
    <m/>
    <s v="1169189999654256643"/>
    <m/>
    <b v="0"/>
    <n v="0"/>
    <s v=""/>
    <b v="0"/>
    <s v="en"/>
    <m/>
    <s v=""/>
    <b v="0"/>
    <n v="0"/>
    <s v=""/>
    <s v="dlvr.it"/>
    <b v="0"/>
    <s v="1169189999654256643"/>
    <s v="Tweet"/>
    <n v="0"/>
    <n v="0"/>
    <m/>
    <m/>
    <m/>
    <m/>
    <m/>
    <m/>
    <m/>
    <m/>
    <n v="1"/>
    <s v="1"/>
    <s v="1"/>
    <n v="1"/>
    <n v="11.11111111111111"/>
    <n v="0"/>
    <n v="0"/>
    <n v="0"/>
    <n v="0"/>
    <n v="8"/>
    <n v="88.88888888888889"/>
    <n v="9"/>
  </r>
  <r>
    <s v="danagarrison"/>
    <s v="danagarrison"/>
    <m/>
    <m/>
    <m/>
    <m/>
    <m/>
    <m/>
    <m/>
    <m/>
    <s v="No"/>
    <n v="33"/>
    <m/>
    <m/>
    <x v="1"/>
    <d v="2019-09-04T10:10:01.000"/>
    <s v="#SMTLive Recap: How Social Media and SEO Work Together https://t.co/LLRoFi3xBu"/>
    <s v="https://www.socialmediatoday.com/news/smtlive-recap-how-social-media-and-seo-work-together/561911/"/>
    <s v="socialmediatoday.com"/>
    <x v="3"/>
    <m/>
    <s v="http://pbs.twimg.com/profile_images/918243413228642304/SNxPOiou_normal.jpg"/>
    <x v="28"/>
    <s v="https://twitter.com/#!/danagarrison/status/1169190872325468160"/>
    <m/>
    <m/>
    <s v="1169190872325468160"/>
    <m/>
    <b v="0"/>
    <n v="0"/>
    <s v=""/>
    <b v="0"/>
    <s v="en"/>
    <m/>
    <s v=""/>
    <b v="0"/>
    <n v="0"/>
    <s v=""/>
    <s v="SocialBee.io v2"/>
    <b v="0"/>
    <s v="1169190872325468160"/>
    <s v="Tweet"/>
    <n v="0"/>
    <n v="0"/>
    <m/>
    <m/>
    <m/>
    <m/>
    <m/>
    <m/>
    <m/>
    <m/>
    <n v="1"/>
    <s v="1"/>
    <s v="1"/>
    <n v="1"/>
    <n v="11.11111111111111"/>
    <n v="0"/>
    <n v="0"/>
    <n v="0"/>
    <n v="0"/>
    <n v="8"/>
    <n v="88.88888888888889"/>
    <n v="9"/>
  </r>
  <r>
    <s v="techsolzenastra"/>
    <s v="techsolzenastra"/>
    <m/>
    <m/>
    <m/>
    <m/>
    <m/>
    <m/>
    <m/>
    <m/>
    <s v="No"/>
    <n v="34"/>
    <m/>
    <m/>
    <x v="1"/>
    <d v="2019-09-04T10:29:02.000"/>
    <s v="How Social Media and SEO Work Together #SocialMedia #SMTLive via https://t.co/YRJVTPKreC https://t.co/iUvKYfuKuI"/>
    <s v="https://twinybots.ch/ https://www.socialmediatoday.com/news/smtlive-recap-how-social-media-and-seo-work-together/561911/"/>
    <s v="twinybots.ch socialmediatoday.com"/>
    <x v="8"/>
    <m/>
    <s v="http://pbs.twimg.com/profile_images/1071480273940824064/dJg1h7C4_normal.jpg"/>
    <x v="29"/>
    <s v="https://twitter.com/#!/techsolzenastra/status/1169195658164822016"/>
    <m/>
    <m/>
    <s v="1169195658164822016"/>
    <m/>
    <b v="0"/>
    <n v="0"/>
    <s v=""/>
    <b v="0"/>
    <s v="en"/>
    <m/>
    <s v=""/>
    <b v="0"/>
    <n v="0"/>
    <s v=""/>
    <s v="TwinyBots"/>
    <b v="0"/>
    <s v="1169195658164822016"/>
    <s v="Tweet"/>
    <n v="0"/>
    <n v="0"/>
    <m/>
    <m/>
    <m/>
    <m/>
    <m/>
    <m/>
    <m/>
    <m/>
    <n v="1"/>
    <s v="1"/>
    <s v="1"/>
    <n v="1"/>
    <n v="10"/>
    <n v="0"/>
    <n v="0"/>
    <n v="0"/>
    <n v="0"/>
    <n v="9"/>
    <n v="90"/>
    <n v="10"/>
  </r>
  <r>
    <s v="followermob"/>
    <s v="followermob"/>
    <m/>
    <m/>
    <m/>
    <m/>
    <m/>
    <m/>
    <m/>
    <m/>
    <s v="No"/>
    <n v="35"/>
    <m/>
    <m/>
    <x v="1"/>
    <d v="2019-09-04T11:08:07.000"/>
    <s v="#SMTLive Recap: How Social Media and SEO Work Together https://t.co/JW5EWydhoJ"/>
    <s v="https://www.socialmediatoday.com/news/smtlive-recap-how-social-media-and-seo-work-together/561911/"/>
    <s v="socialmediatoday.com"/>
    <x v="3"/>
    <m/>
    <s v="http://pbs.twimg.com/profile_images/3346866136/44bafe581019fa2603283cbc5e41f3ff_normal.png"/>
    <x v="30"/>
    <s v="https://twitter.com/#!/followermob/status/1169205495221116933"/>
    <m/>
    <m/>
    <s v="1169205495221116933"/>
    <m/>
    <b v="0"/>
    <n v="0"/>
    <s v=""/>
    <b v="0"/>
    <s v="en"/>
    <m/>
    <s v=""/>
    <b v="0"/>
    <n v="0"/>
    <s v=""/>
    <s v="Hootsuite Inc."/>
    <b v="0"/>
    <s v="1169205495221116933"/>
    <s v="Tweet"/>
    <n v="0"/>
    <n v="0"/>
    <m/>
    <m/>
    <m/>
    <m/>
    <m/>
    <m/>
    <m/>
    <m/>
    <n v="1"/>
    <s v="1"/>
    <s v="1"/>
    <n v="1"/>
    <n v="11.11111111111111"/>
    <n v="0"/>
    <n v="0"/>
    <n v="0"/>
    <n v="0"/>
    <n v="8"/>
    <n v="88.88888888888889"/>
    <n v="9"/>
  </r>
  <r>
    <s v="bird7g"/>
    <s v="bird7g"/>
    <m/>
    <m/>
    <m/>
    <m/>
    <m/>
    <m/>
    <m/>
    <m/>
    <s v="No"/>
    <n v="36"/>
    <m/>
    <m/>
    <x v="1"/>
    <d v="2019-09-04T11:11:08.000"/>
    <s v="How Social Media and SEO Work Together #SocialMedia #SMTLive via https://t.co/Rn4bZhbOEE https://t.co/WLhSTuSEUL"/>
    <s v="https://twinybots.ch/ https://www.socialmediatoday.com/news/smtlive-recap-how-social-media-and-seo-work-together/561911/"/>
    <s v="twinybots.ch socialmediatoday.com"/>
    <x v="8"/>
    <m/>
    <s v="http://pbs.twimg.com/profile_images/1110428780445626368/D_zlUqwa_normal.jpg"/>
    <x v="31"/>
    <s v="https://twitter.com/#!/bird7g/status/1169206255572963328"/>
    <m/>
    <m/>
    <s v="1169206255572963328"/>
    <m/>
    <b v="0"/>
    <n v="0"/>
    <s v=""/>
    <b v="0"/>
    <s v="en"/>
    <m/>
    <s v=""/>
    <b v="0"/>
    <n v="0"/>
    <s v=""/>
    <s v="TwinyBots"/>
    <b v="0"/>
    <s v="1169206255572963328"/>
    <s v="Tweet"/>
    <n v="0"/>
    <n v="0"/>
    <m/>
    <m/>
    <m/>
    <m/>
    <m/>
    <m/>
    <m/>
    <m/>
    <n v="1"/>
    <s v="1"/>
    <s v="1"/>
    <n v="1"/>
    <n v="10"/>
    <n v="0"/>
    <n v="0"/>
    <n v="0"/>
    <n v="0"/>
    <n v="9"/>
    <n v="90"/>
    <n v="10"/>
  </r>
  <r>
    <s v="stevekrohn"/>
    <s v="stevekrohn"/>
    <m/>
    <m/>
    <m/>
    <m/>
    <m/>
    <m/>
    <m/>
    <m/>
    <s v="No"/>
    <n v="37"/>
    <m/>
    <m/>
    <x v="1"/>
    <d v="2019-09-04T10:17:21.000"/>
    <s v="#SMTLive Recap: How Social Media and SEO Work Together https://t.co/vZcKBZlgzY https://t.co/3ngauCWDYZ"/>
    <s v="https://www.socialmediatoday.com/news/smtlive-recap-how-social-media-and-seo-work-together/561911/"/>
    <s v="socialmediatoday.com"/>
    <x v="3"/>
    <s v="https://pbs.twimg.com/media/EDnOlX1WwAAt_4R.jpg"/>
    <s v="https://pbs.twimg.com/media/EDnOlX1WwAAt_4R.jpg"/>
    <x v="32"/>
    <s v="https://twitter.com/#!/stevekrohn/status/1169192721392840705"/>
    <m/>
    <m/>
    <s v="1169192721392840705"/>
    <m/>
    <b v="0"/>
    <n v="0"/>
    <s v=""/>
    <b v="0"/>
    <s v="en"/>
    <m/>
    <s v=""/>
    <b v="0"/>
    <n v="1"/>
    <s v=""/>
    <s v="Twibble.io"/>
    <b v="0"/>
    <s v="1169192721392840705"/>
    <s v="Tweet"/>
    <n v="0"/>
    <n v="0"/>
    <m/>
    <m/>
    <m/>
    <m/>
    <m/>
    <m/>
    <m/>
    <m/>
    <n v="2"/>
    <s v="1"/>
    <s v="1"/>
    <n v="1"/>
    <n v="11.11111111111111"/>
    <n v="0"/>
    <n v="0"/>
    <n v="0"/>
    <n v="0"/>
    <n v="8"/>
    <n v="88.88888888888889"/>
    <n v="9"/>
  </r>
  <r>
    <s v="stevekrohn"/>
    <s v="stevekrohn"/>
    <m/>
    <m/>
    <m/>
    <m/>
    <m/>
    <m/>
    <m/>
    <m/>
    <s v="No"/>
    <n v="38"/>
    <m/>
    <m/>
    <x v="1"/>
    <d v="2019-09-04T11:19:01.000"/>
    <s v="RT @stevekrohn: #SMTLive Recap: How Social Media and SEO Work Together https://t.co/vZcKBZlgzY https://t.co/3ngauCWDYZ"/>
    <s v="https://www.socialmediatoday.com/news/smtlive-recap-how-social-media-and-seo-work-together/561911/"/>
    <s v="socialmediatoday.com"/>
    <x v="3"/>
    <s v="https://pbs.twimg.com/media/EDnOlX1WwAAt_4R.jpg"/>
    <s v="https://pbs.twimg.com/media/EDnOlX1WwAAt_4R.jpg"/>
    <x v="33"/>
    <s v="https://twitter.com/#!/stevekrohn/status/1169208239172587523"/>
    <m/>
    <m/>
    <s v="1169208239172587523"/>
    <m/>
    <b v="0"/>
    <n v="0"/>
    <s v=""/>
    <b v="0"/>
    <s v="en"/>
    <m/>
    <s v=""/>
    <b v="0"/>
    <n v="1"/>
    <s v="1169192721392840705"/>
    <s v="Twibble.io"/>
    <b v="0"/>
    <s v="1169192721392840705"/>
    <s v="Tweet"/>
    <n v="0"/>
    <n v="0"/>
    <m/>
    <m/>
    <m/>
    <m/>
    <m/>
    <m/>
    <m/>
    <m/>
    <n v="2"/>
    <s v="1"/>
    <s v="1"/>
    <n v="1"/>
    <n v="9.090909090909092"/>
    <n v="0"/>
    <n v="0"/>
    <n v="0"/>
    <n v="0"/>
    <n v="10"/>
    <n v="90.9090909090909"/>
    <n v="11"/>
  </r>
  <r>
    <s v="ginevraadamoli"/>
    <s v="ginevraadamoli"/>
    <m/>
    <m/>
    <m/>
    <m/>
    <m/>
    <m/>
    <m/>
    <m/>
    <s v="No"/>
    <n v="39"/>
    <m/>
    <m/>
    <x v="1"/>
    <d v="2019-09-04T11:32:35.000"/>
    <s v="#SMTLive Recap: How Social Media and SEO Work Together https://t.co/F4LgQvQDlk https://t.co/2yd14YaE2n"/>
    <s v="https://www.socialmediatoday.com/news/smtlive-recap-how-social-media-and-seo-work-together/561911/?utm_source=dlvr.it&amp;utm_medium=twitter"/>
    <s v="socialmediatoday.com"/>
    <x v="3"/>
    <s v="https://pbs.twimg.com/media/EDnfzOZU8AE29iG.jpg"/>
    <s v="https://pbs.twimg.com/media/EDnfzOZU8AE29iG.jpg"/>
    <x v="34"/>
    <s v="https://twitter.com/#!/ginevraadamoli/status/1169211651226079233"/>
    <m/>
    <m/>
    <s v="1169211651226079233"/>
    <m/>
    <b v="0"/>
    <n v="0"/>
    <s v=""/>
    <b v="0"/>
    <s v="en"/>
    <m/>
    <s v=""/>
    <b v="0"/>
    <n v="0"/>
    <s v=""/>
    <s v="dlvr.it"/>
    <b v="0"/>
    <s v="1169211651226079233"/>
    <s v="Tweet"/>
    <n v="0"/>
    <n v="0"/>
    <m/>
    <m/>
    <m/>
    <m/>
    <m/>
    <m/>
    <m/>
    <m/>
    <n v="1"/>
    <s v="1"/>
    <s v="1"/>
    <n v="1"/>
    <n v="11.11111111111111"/>
    <n v="0"/>
    <n v="0"/>
    <n v="0"/>
    <n v="0"/>
    <n v="8"/>
    <n v="88.88888888888889"/>
    <n v="9"/>
  </r>
  <r>
    <s v="pulnocrawler"/>
    <s v="kobmaxqueen"/>
    <m/>
    <m/>
    <m/>
    <m/>
    <m/>
    <m/>
    <m/>
    <m/>
    <s v="No"/>
    <n v="40"/>
    <m/>
    <m/>
    <x v="0"/>
    <d v="2019-09-04T11:33:42.000"/>
    <s v="RT @KobmaxQueen: In our most recent #SMTLive Twitter chat, we discussed how social media and SEO work together w/SEO - here's a recap: #smm…"/>
    <m/>
    <m/>
    <x v="9"/>
    <m/>
    <s v="http://pbs.twimg.com/profile_images/1113023342154518533/2uGQHL7Y_normal.png"/>
    <x v="35"/>
    <s v="https://twitter.com/#!/pulnocrawler/status/1169211935348416512"/>
    <m/>
    <m/>
    <s v="1169211935348416512"/>
    <m/>
    <b v="0"/>
    <n v="0"/>
    <s v=""/>
    <b v="0"/>
    <s v="en"/>
    <m/>
    <s v=""/>
    <b v="0"/>
    <n v="1"/>
    <s v="1169210653040611328"/>
    <s v="Twitter Web App"/>
    <b v="0"/>
    <s v="1169210653040611328"/>
    <s v="Tweet"/>
    <n v="0"/>
    <n v="0"/>
    <m/>
    <m/>
    <m/>
    <m/>
    <m/>
    <m/>
    <m/>
    <m/>
    <n v="1"/>
    <s v="11"/>
    <s v="11"/>
    <n v="1"/>
    <n v="4.166666666666667"/>
    <n v="0"/>
    <n v="0"/>
    <n v="0"/>
    <n v="0"/>
    <n v="23"/>
    <n v="95.83333333333333"/>
    <n v="24"/>
  </r>
  <r>
    <s v="valorey"/>
    <s v="valorey"/>
    <m/>
    <m/>
    <m/>
    <m/>
    <m/>
    <m/>
    <m/>
    <m/>
    <s v="No"/>
    <n v="41"/>
    <m/>
    <m/>
    <x v="1"/>
    <d v="2019-09-04T11:36:27.000"/>
    <s v="#SMTLive Recap: How Social Media and SEO Work Together https://t.co/B4seUaRtS6"/>
    <s v="https://www.socialmediatoday.com/news/smtlive-recap-how-social-media-and-seo-work-together/561911/"/>
    <s v="socialmediatoday.com"/>
    <x v="3"/>
    <m/>
    <s v="http://pbs.twimg.com/profile_images/1095743669653696513/PtaZZUX4_normal.jpg"/>
    <x v="36"/>
    <s v="https://twitter.com/#!/valorey/status/1169212625508589569"/>
    <m/>
    <m/>
    <s v="1169212625508589569"/>
    <m/>
    <b v="0"/>
    <n v="0"/>
    <s v=""/>
    <b v="0"/>
    <s v="en"/>
    <m/>
    <s v=""/>
    <b v="0"/>
    <n v="0"/>
    <s v=""/>
    <s v="SocialReport.com"/>
    <b v="0"/>
    <s v="1169212625508589569"/>
    <s v="Tweet"/>
    <n v="0"/>
    <n v="0"/>
    <m/>
    <m/>
    <m/>
    <m/>
    <m/>
    <m/>
    <m/>
    <m/>
    <n v="1"/>
    <s v="1"/>
    <s v="1"/>
    <n v="1"/>
    <n v="11.11111111111111"/>
    <n v="0"/>
    <n v="0"/>
    <n v="0"/>
    <n v="0"/>
    <n v="8"/>
    <n v="88.88888888888889"/>
    <n v="9"/>
  </r>
  <r>
    <s v="mediamashsocial"/>
    <s v="mediamashsocial"/>
    <m/>
    <m/>
    <m/>
    <m/>
    <m/>
    <m/>
    <m/>
    <m/>
    <s v="No"/>
    <n v="42"/>
    <m/>
    <m/>
    <x v="1"/>
    <d v="2019-09-04T11:55:15.000"/>
    <s v="#SMTLive Recap: How Social Media and SEO Work Together https://t.co/qjByunKEEf"/>
    <s v="https://www.socialmediatoday.com/news/smtlive-recap-how-social-media-and-seo-work-together/561911/"/>
    <s v="socialmediatoday.com"/>
    <x v="3"/>
    <m/>
    <s v="http://pbs.twimg.com/profile_images/623697160777826305/RFY-hwl__normal.png"/>
    <x v="37"/>
    <s v="https://twitter.com/#!/mediamashsocial/status/1169217357476257793"/>
    <m/>
    <m/>
    <s v="1169217357476257793"/>
    <m/>
    <b v="0"/>
    <n v="0"/>
    <s v=""/>
    <b v="0"/>
    <s v="en"/>
    <m/>
    <s v=""/>
    <b v="0"/>
    <n v="0"/>
    <s v=""/>
    <s v="SocialReport.com"/>
    <b v="0"/>
    <s v="1169217357476257793"/>
    <s v="Tweet"/>
    <n v="0"/>
    <n v="0"/>
    <m/>
    <m/>
    <m/>
    <m/>
    <m/>
    <m/>
    <m/>
    <m/>
    <n v="1"/>
    <s v="1"/>
    <s v="1"/>
    <n v="1"/>
    <n v="11.11111111111111"/>
    <n v="0"/>
    <n v="0"/>
    <n v="0"/>
    <n v="0"/>
    <n v="8"/>
    <n v="88.88888888888889"/>
    <n v="9"/>
  </r>
  <r>
    <s v="jordanhockett"/>
    <s v="jordanhockett"/>
    <m/>
    <m/>
    <m/>
    <m/>
    <m/>
    <m/>
    <m/>
    <m/>
    <s v="No"/>
    <n v="43"/>
    <m/>
    <m/>
    <x v="1"/>
    <d v="2019-09-04T12:00:13.000"/>
    <s v="#SMTLive Recap: How Social Media and SEO Work Together https://t.co/F712x0udRc"/>
    <s v="https://www.socialmediatoday.com/news/smtlive-recap-how-social-media-and-seo-work-together/561911/?utm_medium=social&amp;utm_source=twitter_JordanHockett"/>
    <s v="socialmediatoday.com"/>
    <x v="3"/>
    <m/>
    <s v="http://pbs.twimg.com/profile_images/1166369406018117632/eKEr4O-u_normal.jpg"/>
    <x v="38"/>
    <s v="https://twitter.com/#!/jordanhockett/status/1169218606464405504"/>
    <m/>
    <m/>
    <s v="1169218606464405504"/>
    <m/>
    <b v="0"/>
    <n v="0"/>
    <s v=""/>
    <b v="0"/>
    <s v="en"/>
    <m/>
    <s v=""/>
    <b v="0"/>
    <n v="0"/>
    <s v=""/>
    <s v="SocialNewsDesk"/>
    <b v="0"/>
    <s v="1169218606464405504"/>
    <s v="Tweet"/>
    <n v="0"/>
    <n v="0"/>
    <m/>
    <m/>
    <m/>
    <m/>
    <m/>
    <m/>
    <m/>
    <m/>
    <n v="1"/>
    <s v="1"/>
    <s v="1"/>
    <n v="1"/>
    <n v="11.11111111111111"/>
    <n v="0"/>
    <n v="0"/>
    <n v="0"/>
    <n v="0"/>
    <n v="8"/>
    <n v="88.88888888888889"/>
    <n v="9"/>
  </r>
  <r>
    <s v="techieappy"/>
    <s v="techieappy"/>
    <m/>
    <m/>
    <m/>
    <m/>
    <m/>
    <m/>
    <m/>
    <m/>
    <s v="No"/>
    <n v="44"/>
    <m/>
    <m/>
    <x v="1"/>
    <d v="2019-09-04T12:01:11.000"/>
    <s v="#SMTLive Recap: How Social Media and SEO Work Together https://t.co/mOqu8qib1n"/>
    <s v="https://www.businessfast.co.uk/smtlive-recap-how-social-media-and-seo-work-together/"/>
    <s v="co.uk"/>
    <x v="3"/>
    <m/>
    <s v="http://pbs.twimg.com/profile_images/1035896694469283840/nMLw8WsR_normal.jpg"/>
    <x v="39"/>
    <s v="https://twitter.com/#!/techieappy/status/1169218851101450241"/>
    <m/>
    <m/>
    <s v="1169218851101450241"/>
    <m/>
    <b v="0"/>
    <n v="0"/>
    <s v=""/>
    <b v="0"/>
    <s v="en"/>
    <m/>
    <s v=""/>
    <b v="0"/>
    <n v="0"/>
    <s v=""/>
    <s v="WordPress.com"/>
    <b v="0"/>
    <s v="1169218851101450241"/>
    <s v="Tweet"/>
    <n v="0"/>
    <n v="0"/>
    <m/>
    <m/>
    <m/>
    <m/>
    <m/>
    <m/>
    <m/>
    <m/>
    <n v="1"/>
    <s v="1"/>
    <s v="1"/>
    <n v="1"/>
    <n v="11.11111111111111"/>
    <n v="0"/>
    <n v="0"/>
    <n v="0"/>
    <n v="0"/>
    <n v="8"/>
    <n v="88.88888888888889"/>
    <n v="9"/>
  </r>
  <r>
    <s v="robinyearsley"/>
    <s v="robinyearsley"/>
    <m/>
    <m/>
    <m/>
    <m/>
    <m/>
    <m/>
    <m/>
    <m/>
    <s v="No"/>
    <n v="45"/>
    <m/>
    <m/>
    <x v="1"/>
    <d v="2019-09-04T12:42:11.000"/>
    <s v="How Social Media and SEO Work Together #SocialMedia #SMTLive  https://t.co/YR2J1d84k7"/>
    <s v="https://www.socialmediatoday.com/news/smtlive-recap-how-social-media-and-seo-work-together/561911/"/>
    <s v="socialmediatoday.com"/>
    <x v="8"/>
    <m/>
    <s v="http://pbs.twimg.com/profile_images/3120841902/7276aa9ca2b09cdb1a09fa6029dc8e25_normal.jpeg"/>
    <x v="40"/>
    <s v="https://twitter.com/#!/robinyearsley/status/1169229169038954496"/>
    <m/>
    <m/>
    <s v="1169229169038954496"/>
    <m/>
    <b v="0"/>
    <n v="1"/>
    <s v=""/>
    <b v="0"/>
    <s v="en"/>
    <m/>
    <s v=""/>
    <b v="0"/>
    <n v="0"/>
    <s v=""/>
    <s v="TwinyBots"/>
    <b v="0"/>
    <s v="1169229169038954496"/>
    <s v="Tweet"/>
    <n v="0"/>
    <n v="0"/>
    <m/>
    <m/>
    <m/>
    <m/>
    <m/>
    <m/>
    <m/>
    <m/>
    <n v="1"/>
    <s v="1"/>
    <s v="1"/>
    <n v="1"/>
    <n v="11.11111111111111"/>
    <n v="0"/>
    <n v="0"/>
    <n v="0"/>
    <n v="0"/>
    <n v="8"/>
    <n v="88.88888888888889"/>
    <n v="9"/>
  </r>
  <r>
    <s v="putfadd"/>
    <s v="putfadd"/>
    <m/>
    <m/>
    <m/>
    <m/>
    <m/>
    <m/>
    <m/>
    <m/>
    <s v="No"/>
    <n v="46"/>
    <m/>
    <m/>
    <x v="1"/>
    <d v="2019-09-04T12:45:25.000"/>
    <s v="#SMTLive Recap: How Social Media and SEO Work Together https://t.co/bk3HGLoqxy via socialmedia2day"/>
    <s v="https://www.socialmediatoday.com/news/smtlive-recap-how-social-media-and-seo-work-together/561911/"/>
    <s v="socialmediatoday.com"/>
    <x v="3"/>
    <m/>
    <s v="http://pbs.twimg.com/profile_images/667558392681115648/gkBqKnZD_normal.jpg"/>
    <x v="41"/>
    <s v="https://twitter.com/#!/putfadd/status/1169229982918303745"/>
    <m/>
    <m/>
    <s v="1169229982918303745"/>
    <m/>
    <b v="0"/>
    <n v="1"/>
    <s v=""/>
    <b v="0"/>
    <s v="en"/>
    <m/>
    <s v=""/>
    <b v="0"/>
    <n v="0"/>
    <s v=""/>
    <s v="Twitter Web Client"/>
    <b v="0"/>
    <s v="1169229982918303745"/>
    <s v="Tweet"/>
    <n v="0"/>
    <n v="0"/>
    <m/>
    <m/>
    <m/>
    <m/>
    <m/>
    <m/>
    <m/>
    <m/>
    <n v="1"/>
    <s v="1"/>
    <s v="1"/>
    <n v="1"/>
    <n v="9.090909090909092"/>
    <n v="0"/>
    <n v="0"/>
    <n v="0"/>
    <n v="0"/>
    <n v="10"/>
    <n v="90.9090909090909"/>
    <n v="11"/>
  </r>
  <r>
    <s v="objectivepr"/>
    <s v="seo"/>
    <m/>
    <m/>
    <m/>
    <m/>
    <m/>
    <m/>
    <m/>
    <m/>
    <s v="No"/>
    <n v="47"/>
    <m/>
    <m/>
    <x v="0"/>
    <d v="2019-09-04T12:52:44.000"/>
    <s v="RT @socialmedia2day: In our most recent #SMTLive Twitter chat, we discussed how social media and SEO work together w/@SEO - here's a recap:…"/>
    <m/>
    <m/>
    <x v="3"/>
    <m/>
    <s v="http://pbs.twimg.com/profile_images/472597106427850752/chLqXQ2O_normal.jpeg"/>
    <x v="42"/>
    <s v="https://twitter.com/#!/objectivepr/status/1169231824087732225"/>
    <m/>
    <m/>
    <s v="1169231824087732225"/>
    <m/>
    <b v="0"/>
    <n v="0"/>
    <s v=""/>
    <b v="0"/>
    <s v="en"/>
    <m/>
    <s v=""/>
    <b v="0"/>
    <n v="4"/>
    <s v="1169207272444243969"/>
    <s v="Twitter for Android"/>
    <b v="0"/>
    <s v="1169207272444243969"/>
    <s v="Tweet"/>
    <n v="0"/>
    <n v="0"/>
    <m/>
    <m/>
    <m/>
    <m/>
    <m/>
    <m/>
    <m/>
    <m/>
    <n v="1"/>
    <s v="3"/>
    <s v="3"/>
    <m/>
    <m/>
    <m/>
    <m/>
    <m/>
    <m/>
    <m/>
    <m/>
    <m/>
  </r>
  <r>
    <s v="clicali"/>
    <s v="clicali"/>
    <m/>
    <m/>
    <m/>
    <m/>
    <m/>
    <m/>
    <m/>
    <m/>
    <s v="No"/>
    <n v="49"/>
    <m/>
    <m/>
    <x v="1"/>
    <d v="2019-09-04T14:01:11.000"/>
    <s v="#SMTLive Recap: How Social Media and SEO Work Together https://t.co/45oiTLJiN3"/>
    <s v="https://www.socialmediatoday.com/news/smtlive-recap-how-social-media-and-seo-work-together/561911/"/>
    <s v="socialmediatoday.com"/>
    <x v="3"/>
    <m/>
    <s v="http://pbs.twimg.com/profile_images/784381029180182533/B24kECRz_normal.jpg"/>
    <x v="43"/>
    <s v="https://twitter.com/#!/clicali/status/1169249048957767680"/>
    <m/>
    <m/>
    <s v="1169249048957767680"/>
    <m/>
    <b v="0"/>
    <n v="0"/>
    <s v=""/>
    <b v="0"/>
    <s v="en"/>
    <m/>
    <s v=""/>
    <b v="0"/>
    <n v="0"/>
    <s v=""/>
    <s v="Paper.li"/>
    <b v="0"/>
    <s v="1169249048957767680"/>
    <s v="Tweet"/>
    <n v="0"/>
    <n v="0"/>
    <m/>
    <m/>
    <m/>
    <m/>
    <m/>
    <m/>
    <m/>
    <m/>
    <n v="1"/>
    <s v="1"/>
    <s v="1"/>
    <n v="1"/>
    <n v="11.11111111111111"/>
    <n v="0"/>
    <n v="0"/>
    <n v="0"/>
    <n v="0"/>
    <n v="8"/>
    <n v="88.88888888888889"/>
    <n v="9"/>
  </r>
  <r>
    <s v="jimcorcoran"/>
    <s v="jimcorcoran"/>
    <m/>
    <m/>
    <m/>
    <m/>
    <m/>
    <m/>
    <m/>
    <m/>
    <s v="No"/>
    <n v="50"/>
    <m/>
    <m/>
    <x v="1"/>
    <d v="2019-09-04T15:01:42.000"/>
    <s v="#SMTLive Recap: How Social Media and SEO Work Together | Social Media Today https://t.co/9n53D9lf98"/>
    <s v="https://www.socialmediatoday.com/news/smtlive-recap-how-social-media-and-seo-work-together/561911/"/>
    <s v="socialmediatoday.com"/>
    <x v="3"/>
    <m/>
    <s v="http://pbs.twimg.com/profile_images/855429366418984960/AsjtpwsM_normal.jpg"/>
    <x v="44"/>
    <s v="https://twitter.com/#!/jimcorcoran/status/1169264280216178689"/>
    <m/>
    <m/>
    <s v="1169264280216178689"/>
    <m/>
    <b v="0"/>
    <n v="0"/>
    <s v=""/>
    <b v="0"/>
    <s v="en"/>
    <m/>
    <s v=""/>
    <b v="0"/>
    <n v="0"/>
    <s v=""/>
    <s v="Twitter for iPhone"/>
    <b v="0"/>
    <s v="1169264280216178689"/>
    <s v="Tweet"/>
    <n v="0"/>
    <n v="0"/>
    <m/>
    <m/>
    <m/>
    <m/>
    <m/>
    <m/>
    <m/>
    <m/>
    <n v="1"/>
    <s v="1"/>
    <s v="1"/>
    <n v="1"/>
    <n v="8.333333333333334"/>
    <n v="0"/>
    <n v="0"/>
    <n v="0"/>
    <n v="0"/>
    <n v="11"/>
    <n v="91.66666666666667"/>
    <n v="12"/>
  </r>
  <r>
    <s v="pairnetworks"/>
    <s v="pairnetworks"/>
    <m/>
    <m/>
    <m/>
    <m/>
    <m/>
    <m/>
    <m/>
    <m/>
    <s v="No"/>
    <n v="51"/>
    <m/>
    <m/>
    <x v="1"/>
    <d v="2019-09-04T16:07:01.000"/>
    <s v="#SMTLive Recap: How #SocialMedia and #SEO Work Together https://t.co/sC98z969JK _x000a__x000a_#WednesdayWisdom #WednesdayMotivation #smo #smm #searchmarketing #sitetraffic https://t.co/Av3Z5cGBeA"/>
    <s v="https://www.socialmediatoday.com/news/smtlive-recap-how-social-media-and-seo-work-together/561911/"/>
    <s v="socialmediatoday.com"/>
    <x v="10"/>
    <s v="https://pbs.twimg.com/media/EDoenPNX4AEOL0C.jpg"/>
    <s v="https://pbs.twimg.com/media/EDoenPNX4AEOL0C.jpg"/>
    <x v="45"/>
    <s v="https://twitter.com/#!/pairnetworks/status/1169280714040389632"/>
    <m/>
    <m/>
    <s v="1169280714040389632"/>
    <m/>
    <b v="0"/>
    <n v="1"/>
    <s v=""/>
    <b v="0"/>
    <s v="en"/>
    <m/>
    <s v=""/>
    <b v="0"/>
    <n v="0"/>
    <s v=""/>
    <s v="eClincher"/>
    <b v="0"/>
    <s v="1169280714040389632"/>
    <s v="Tweet"/>
    <n v="0"/>
    <n v="0"/>
    <m/>
    <m/>
    <m/>
    <m/>
    <m/>
    <m/>
    <m/>
    <m/>
    <n v="1"/>
    <s v="1"/>
    <s v="1"/>
    <n v="1"/>
    <n v="7.142857142857143"/>
    <n v="0"/>
    <n v="0"/>
    <n v="0"/>
    <n v="0"/>
    <n v="13"/>
    <n v="92.85714285714286"/>
    <n v="14"/>
  </r>
  <r>
    <s v="samirlahlabat"/>
    <s v="samirlahlabat"/>
    <m/>
    <m/>
    <m/>
    <m/>
    <m/>
    <m/>
    <m/>
    <m/>
    <s v="No"/>
    <n v="52"/>
    <m/>
    <m/>
    <x v="1"/>
    <d v="2019-09-04T16:30:03.000"/>
    <s v="#SMTLive Recap: How Social Media and SEO Work Together #socialmedia #SMM https://t.co/sQgLmuPeiN"/>
    <s v="https://www.socialmediatoday.com/news/smtlive-recap-how-social-media-and-seo-work-together/561911/"/>
    <s v="socialmediatoday.com"/>
    <x v="11"/>
    <m/>
    <s v="http://pbs.twimg.com/profile_images/1116448696642744322/gfixxYfC_normal.jpg"/>
    <x v="46"/>
    <s v="https://twitter.com/#!/samirlahlabat/status/1169286510367125504"/>
    <m/>
    <m/>
    <s v="1169286510367125504"/>
    <m/>
    <b v="0"/>
    <n v="0"/>
    <s v=""/>
    <b v="0"/>
    <s v="en"/>
    <m/>
    <s v=""/>
    <b v="0"/>
    <n v="0"/>
    <s v=""/>
    <s v="SocialBee.io v2"/>
    <b v="0"/>
    <s v="1169286510367125504"/>
    <s v="Tweet"/>
    <n v="0"/>
    <n v="0"/>
    <m/>
    <m/>
    <m/>
    <m/>
    <m/>
    <m/>
    <m/>
    <m/>
    <n v="1"/>
    <s v="1"/>
    <s v="1"/>
    <n v="1"/>
    <n v="9.090909090909092"/>
    <n v="0"/>
    <n v="0"/>
    <n v="0"/>
    <n v="0"/>
    <n v="10"/>
    <n v="90.9090909090909"/>
    <n v="11"/>
  </r>
  <r>
    <s v="uzomaisichei"/>
    <s v="uzomaisichei"/>
    <m/>
    <m/>
    <m/>
    <m/>
    <m/>
    <m/>
    <m/>
    <m/>
    <s v="No"/>
    <n v="53"/>
    <m/>
    <m/>
    <x v="1"/>
    <d v="2019-09-04T18:15:47.000"/>
    <s v="#SMTLive Recap: How Social Media and SEO Work Together https://t.co/bXpOZrVJmW #socialmedia https://t.co/KBpmGRCxV5"/>
    <s v="https://www.socialmediatoday.com/news/smtlive-recap-how-social-media-and-seo-work-together/561911/"/>
    <s v="socialmediatoday.com"/>
    <x v="2"/>
    <s v="https://pbs.twimg.com/media/EDo8FecXkAEv2Mw.jpg"/>
    <s v="https://pbs.twimg.com/media/EDo8FecXkAEv2Mw.jpg"/>
    <x v="47"/>
    <s v="https://twitter.com/#!/uzomaisichei/status/1169313119610556417"/>
    <m/>
    <m/>
    <s v="1169313119610556417"/>
    <m/>
    <b v="0"/>
    <n v="0"/>
    <s v=""/>
    <b v="0"/>
    <s v="en"/>
    <m/>
    <s v=""/>
    <b v="0"/>
    <n v="0"/>
    <s v=""/>
    <s v="Twibble.io"/>
    <b v="0"/>
    <s v="1169313119610556417"/>
    <s v="Tweet"/>
    <n v="0"/>
    <n v="0"/>
    <m/>
    <m/>
    <m/>
    <m/>
    <m/>
    <m/>
    <m/>
    <m/>
    <n v="1"/>
    <s v="1"/>
    <s v="1"/>
    <n v="1"/>
    <n v="10"/>
    <n v="0"/>
    <n v="0"/>
    <n v="0"/>
    <n v="0"/>
    <n v="9"/>
    <n v="90"/>
    <n v="10"/>
  </r>
  <r>
    <s v="sourav21maha"/>
    <s v="monisbukhari"/>
    <m/>
    <m/>
    <m/>
    <m/>
    <m/>
    <m/>
    <m/>
    <m/>
    <s v="No"/>
    <n v="54"/>
    <m/>
    <m/>
    <x v="0"/>
    <d v="2019-09-04T19:19:19.000"/>
    <s v="RT @monisbukhari: #moniseum Does social media impact your #SEO efforts? We discussed this in out most recent #SMTLive Twitter chat - here's…"/>
    <m/>
    <m/>
    <x v="12"/>
    <m/>
    <s v="http://pbs.twimg.com/profile_images/557499655701819393/NUGpDgnM_normal.jpeg"/>
    <x v="48"/>
    <s v="https://twitter.com/#!/sourav21maha/status/1169329110654607361"/>
    <m/>
    <m/>
    <s v="1169329110654607361"/>
    <m/>
    <b v="0"/>
    <n v="0"/>
    <s v=""/>
    <b v="1"/>
    <s v="en"/>
    <m/>
    <s v="1169328121985810432"/>
    <b v="0"/>
    <n v="1"/>
    <s v="1169328931457118209"/>
    <s v="retweetbotsm"/>
    <b v="0"/>
    <s v="1169328931457118209"/>
    <s v="Tweet"/>
    <n v="0"/>
    <n v="0"/>
    <m/>
    <m/>
    <m/>
    <m/>
    <m/>
    <m/>
    <m/>
    <m/>
    <n v="1"/>
    <s v="10"/>
    <s v="10"/>
    <n v="0"/>
    <n v="0"/>
    <n v="0"/>
    <n v="0"/>
    <n v="0"/>
    <n v="0"/>
    <n v="21"/>
    <n v="100"/>
    <n v="21"/>
  </r>
  <r>
    <s v="phoebebain"/>
    <s v="seo"/>
    <m/>
    <m/>
    <m/>
    <m/>
    <m/>
    <m/>
    <m/>
    <m/>
    <s v="No"/>
    <n v="55"/>
    <m/>
    <m/>
    <x v="0"/>
    <d v="2019-09-04T14:42:50.000"/>
    <s v="Attention social media marketers: This recap from our recent #SMTLive Twitter chat makes SEO’s relation to social v simple to understand, thanks to @SEO’s help. Check it out! https://t.co/rn7IG0qC8r"/>
    <s v="https://www.socialmediatoday.com/news/smtlive-recap-how-social-media-and-seo-work-together/561911/"/>
    <s v="socialmediatoday.com"/>
    <x v="3"/>
    <m/>
    <s v="http://pbs.twimg.com/profile_images/1148986276638539776/umIim8jG_normal.jpg"/>
    <x v="49"/>
    <s v="https://twitter.com/#!/phoebebain/status/1169259530418610176"/>
    <m/>
    <m/>
    <s v="1169259530418610176"/>
    <m/>
    <b v="0"/>
    <n v="4"/>
    <s v=""/>
    <b v="0"/>
    <s v="en"/>
    <m/>
    <s v=""/>
    <b v="0"/>
    <n v="2"/>
    <s v=""/>
    <s v="Twitter for iPhone"/>
    <b v="0"/>
    <s v="1169259530418610176"/>
    <s v="Tweet"/>
    <n v="0"/>
    <n v="0"/>
    <m/>
    <m/>
    <m/>
    <m/>
    <m/>
    <m/>
    <m/>
    <m/>
    <n v="1"/>
    <s v="3"/>
    <s v="3"/>
    <n v="0"/>
    <n v="0"/>
    <n v="0"/>
    <n v="0"/>
    <n v="0"/>
    <n v="0"/>
    <n v="30"/>
    <n v="100"/>
    <n v="30"/>
  </r>
  <r>
    <s v="by_kream"/>
    <s v="phoebebain"/>
    <m/>
    <m/>
    <m/>
    <m/>
    <m/>
    <m/>
    <m/>
    <m/>
    <s v="No"/>
    <n v="56"/>
    <m/>
    <m/>
    <x v="0"/>
    <d v="2019-09-04T19:34:37.000"/>
    <s v="RT @phoebebain: Attention social media marketers: This recap from our recent #SMTLive Twitter chat makes SEO’s relation to social v simple…"/>
    <m/>
    <m/>
    <x v="3"/>
    <m/>
    <s v="http://pbs.twimg.com/profile_images/1154321404797624320/PaF21odn_normal.jpg"/>
    <x v="50"/>
    <s v="https://twitter.com/#!/by_kream/status/1169332960757198849"/>
    <m/>
    <m/>
    <s v="1169332960757198849"/>
    <m/>
    <b v="0"/>
    <n v="0"/>
    <s v=""/>
    <b v="0"/>
    <s v="en"/>
    <m/>
    <s v=""/>
    <b v="0"/>
    <n v="2"/>
    <s v="1169259530418610176"/>
    <s v="Twitter for Android"/>
    <b v="0"/>
    <s v="1169259530418610176"/>
    <s v="Tweet"/>
    <n v="0"/>
    <n v="0"/>
    <m/>
    <m/>
    <m/>
    <m/>
    <m/>
    <m/>
    <m/>
    <m/>
    <n v="1"/>
    <s v="3"/>
    <s v="3"/>
    <n v="0"/>
    <n v="0"/>
    <n v="0"/>
    <n v="0"/>
    <n v="0"/>
    <n v="0"/>
    <n v="22"/>
    <n v="100"/>
    <n v="22"/>
  </r>
  <r>
    <s v="seablakely"/>
    <s v="socialmedia2day"/>
    <m/>
    <m/>
    <m/>
    <m/>
    <m/>
    <m/>
    <m/>
    <m/>
    <s v="No"/>
    <n v="57"/>
    <m/>
    <m/>
    <x v="0"/>
    <d v="2019-09-04T19:34:54.000"/>
    <s v="RT @socialmedia2day: Does social media impact your #SEO efforts? We discussed this in out most recent #SMTLive Twitter chat - here's a re-c…"/>
    <m/>
    <m/>
    <x v="13"/>
    <m/>
    <s v="http://pbs.twimg.com/profile_images/1143225736162996226/w_goSqcN_normal.png"/>
    <x v="51"/>
    <s v="https://twitter.com/#!/seablakely/status/1169333030831284224"/>
    <m/>
    <m/>
    <s v="1169333030831284224"/>
    <m/>
    <b v="0"/>
    <n v="0"/>
    <s v=""/>
    <b v="0"/>
    <s v="en"/>
    <m/>
    <s v=""/>
    <b v="0"/>
    <n v="5"/>
    <s v="1169328121985810432"/>
    <s v="Twitter Web App"/>
    <b v="0"/>
    <s v="1169328121985810432"/>
    <s v="Tweet"/>
    <n v="0"/>
    <n v="0"/>
    <m/>
    <m/>
    <m/>
    <m/>
    <m/>
    <m/>
    <m/>
    <m/>
    <n v="1"/>
    <s v="2"/>
    <s v="2"/>
    <n v="0"/>
    <n v="0"/>
    <n v="0"/>
    <n v="0"/>
    <n v="0"/>
    <n v="0"/>
    <n v="23"/>
    <n v="100"/>
    <n v="23"/>
  </r>
  <r>
    <s v="seoblissonline"/>
    <s v="socialmedia2day"/>
    <m/>
    <m/>
    <m/>
    <m/>
    <m/>
    <m/>
    <m/>
    <m/>
    <s v="No"/>
    <n v="58"/>
    <m/>
    <m/>
    <x v="0"/>
    <d v="2019-09-04T19:56:11.000"/>
    <s v="RT @socialmedia2day: Does social media impact your #SEO efforts? We discussed this in out most recent #SMTLive Twitter chat - here's a re-c…"/>
    <m/>
    <m/>
    <x v="13"/>
    <m/>
    <s v="http://pbs.twimg.com/profile_images/874639898065727494/JKGRntr0_normal.jpg"/>
    <x v="52"/>
    <s v="https://twitter.com/#!/seoblissonline/status/1169338387507154945"/>
    <m/>
    <m/>
    <s v="1169338387507154945"/>
    <m/>
    <b v="0"/>
    <n v="0"/>
    <s v=""/>
    <b v="0"/>
    <s v="en"/>
    <m/>
    <s v=""/>
    <b v="0"/>
    <n v="5"/>
    <s v="1169328121985810432"/>
    <s v="SeoBlissMB"/>
    <b v="0"/>
    <s v="1169328121985810432"/>
    <s v="Tweet"/>
    <n v="0"/>
    <n v="0"/>
    <m/>
    <m/>
    <m/>
    <m/>
    <m/>
    <m/>
    <m/>
    <m/>
    <n v="1"/>
    <s v="2"/>
    <s v="2"/>
    <n v="0"/>
    <n v="0"/>
    <n v="0"/>
    <n v="0"/>
    <n v="0"/>
    <n v="0"/>
    <n v="23"/>
    <n v="100"/>
    <n v="23"/>
  </r>
  <r>
    <s v="mslindasim"/>
    <s v="socialmedia2day"/>
    <m/>
    <m/>
    <m/>
    <m/>
    <m/>
    <m/>
    <m/>
    <m/>
    <s v="No"/>
    <n v="59"/>
    <m/>
    <m/>
    <x v="0"/>
    <d v="2019-09-04T20:23:02.000"/>
    <s v="RT @socialmedia2day: Does social media impact your #SEO efforts? We discussed this in out most recent #SMTLive Twitter chat - here's a re-c…"/>
    <m/>
    <m/>
    <x v="13"/>
    <m/>
    <s v="http://pbs.twimg.com/profile_images/721937975441956864/Ue6WcLFT_normal.jpg"/>
    <x v="53"/>
    <s v="https://twitter.com/#!/mslindasim/status/1169345142643249152"/>
    <m/>
    <m/>
    <s v="1169345142643249152"/>
    <m/>
    <b v="0"/>
    <n v="0"/>
    <s v=""/>
    <b v="0"/>
    <s v="en"/>
    <m/>
    <s v=""/>
    <b v="0"/>
    <n v="5"/>
    <s v="1169328121985810432"/>
    <s v="Twitter for iPhone"/>
    <b v="0"/>
    <s v="1169328121985810432"/>
    <s v="Tweet"/>
    <n v="0"/>
    <n v="0"/>
    <m/>
    <m/>
    <m/>
    <m/>
    <m/>
    <m/>
    <m/>
    <m/>
    <n v="1"/>
    <s v="2"/>
    <s v="2"/>
    <n v="0"/>
    <n v="0"/>
    <n v="0"/>
    <n v="0"/>
    <n v="0"/>
    <n v="0"/>
    <n v="23"/>
    <n v="100"/>
    <n v="23"/>
  </r>
  <r>
    <s v="mridulkesharwa"/>
    <s v="socialmedia2day"/>
    <m/>
    <m/>
    <m/>
    <m/>
    <m/>
    <m/>
    <m/>
    <m/>
    <s v="No"/>
    <n v="60"/>
    <m/>
    <m/>
    <x v="0"/>
    <d v="2019-09-05T00:50:43.000"/>
    <s v="RT @socialmedia2day: Does social media impact your #SEO efforts? We discussed this in out most recent #SMTLive Twitter chat - here's a re-c…"/>
    <m/>
    <m/>
    <x v="13"/>
    <m/>
    <s v="http://pbs.twimg.com/profile_images/1160788003561697281/jgYIbUqS_normal.jpg"/>
    <x v="54"/>
    <s v="https://twitter.com/#!/mridulkesharwa/status/1169412508521648128"/>
    <m/>
    <m/>
    <s v="1169412508521648128"/>
    <m/>
    <b v="0"/>
    <n v="0"/>
    <s v=""/>
    <b v="0"/>
    <s v="en"/>
    <m/>
    <s v=""/>
    <b v="0"/>
    <n v="5"/>
    <s v="1169328121985810432"/>
    <s v="Twitter Web App"/>
    <b v="0"/>
    <s v="1169328121985810432"/>
    <s v="Tweet"/>
    <n v="0"/>
    <n v="0"/>
    <m/>
    <m/>
    <m/>
    <m/>
    <m/>
    <m/>
    <m/>
    <m/>
    <n v="2"/>
    <s v="3"/>
    <s v="2"/>
    <n v="0"/>
    <n v="0"/>
    <n v="0"/>
    <n v="0"/>
    <n v="0"/>
    <n v="0"/>
    <n v="23"/>
    <n v="100"/>
    <n v="23"/>
  </r>
  <r>
    <s v="mridulkesharwa"/>
    <s v="seo"/>
    <m/>
    <m/>
    <m/>
    <m/>
    <m/>
    <m/>
    <m/>
    <m/>
    <s v="No"/>
    <n v="61"/>
    <m/>
    <m/>
    <x v="0"/>
    <d v="2019-09-05T00:51:08.000"/>
    <s v="RT @socialmedia2day: In our most recent #SMTLive Twitter chat, we discussed how social media and SEO work together w/@SEO - here's a recap:…"/>
    <m/>
    <m/>
    <x v="3"/>
    <m/>
    <s v="http://pbs.twimg.com/profile_images/1160788003561697281/jgYIbUqS_normal.jpg"/>
    <x v="55"/>
    <s v="https://twitter.com/#!/mridulkesharwa/status/1169412614448807936"/>
    <m/>
    <m/>
    <s v="1169412614448807936"/>
    <m/>
    <b v="0"/>
    <n v="0"/>
    <s v=""/>
    <b v="0"/>
    <s v="en"/>
    <m/>
    <s v=""/>
    <b v="0"/>
    <n v="4"/>
    <s v="1169207272444243969"/>
    <s v="Twitter Web App"/>
    <b v="0"/>
    <s v="1169207272444243969"/>
    <s v="Tweet"/>
    <n v="0"/>
    <n v="0"/>
    <m/>
    <m/>
    <m/>
    <m/>
    <m/>
    <m/>
    <m/>
    <m/>
    <n v="1"/>
    <s v="3"/>
    <s v="3"/>
    <m/>
    <m/>
    <m/>
    <m/>
    <m/>
    <m/>
    <m/>
    <m/>
    <m/>
  </r>
  <r>
    <s v="willpowerentllc"/>
    <s v="willpowerentllc"/>
    <m/>
    <m/>
    <m/>
    <m/>
    <m/>
    <m/>
    <m/>
    <m/>
    <s v="No"/>
    <n v="63"/>
    <m/>
    <m/>
    <x v="1"/>
    <d v="2019-09-05T01:20:53.000"/>
    <s v="#SMTLive Recap: How Social Media and SEO Work Together | Social Media Today https://t.co/r884v4Muud_x000a_@willpowerentllc #WP #NewBROOKLYN #NyC #IAintDoneYet #KAYA  #LONELY #THEWOLFOFFLOSSSTREET #WHATITSGONNABE #ROLLIN2x"/>
    <s v="https://www.socialmediatoday.com/news/smtlive-recap-how-social-media-and-seo-work-together/561911/"/>
    <s v="socialmediatoday.com"/>
    <x v="14"/>
    <m/>
    <s v="http://pbs.twimg.com/profile_images/808723158261846016/CSZzJNzM_normal.jpg"/>
    <x v="56"/>
    <s v="https://twitter.com/#!/willpowerentllc/status/1169420102116282372"/>
    <m/>
    <m/>
    <s v="1169420102116282372"/>
    <m/>
    <b v="0"/>
    <n v="0"/>
    <s v=""/>
    <b v="0"/>
    <s v="en"/>
    <m/>
    <s v=""/>
    <b v="0"/>
    <n v="0"/>
    <s v=""/>
    <s v="Crowdfire App"/>
    <b v="0"/>
    <s v="1169420102116282372"/>
    <s v="Tweet"/>
    <n v="0"/>
    <n v="0"/>
    <m/>
    <m/>
    <m/>
    <m/>
    <m/>
    <m/>
    <m/>
    <m/>
    <n v="1"/>
    <s v="1"/>
    <s v="1"/>
    <n v="1"/>
    <n v="4.545454545454546"/>
    <n v="1"/>
    <n v="4.545454545454546"/>
    <n v="0"/>
    <n v="0"/>
    <n v="20"/>
    <n v="90.9090909090909"/>
    <n v="22"/>
  </r>
  <r>
    <s v="austinnoronha"/>
    <s v="austinnoronha"/>
    <m/>
    <m/>
    <m/>
    <m/>
    <m/>
    <m/>
    <m/>
    <m/>
    <s v="No"/>
    <n v="64"/>
    <m/>
    <m/>
    <x v="1"/>
    <d v="2019-09-05T06:59:06.000"/>
    <s v="#SMTLive Recap: How Social Media and SEO Work Together | Social Media Today https://t.co/BAZ6QKDCm3"/>
    <s v="https://www.socialmediatoday.com/news/smtlive-recap-how-social-media-and-seo-work-together/561911/"/>
    <s v="socialmediatoday.com"/>
    <x v="3"/>
    <m/>
    <s v="http://pbs.twimg.com/profile_images/894438247799115776/hwrqw7eh_normal.jpg"/>
    <x v="57"/>
    <s v="https://twitter.com/#!/austinnoronha/status/1169505218012372992"/>
    <m/>
    <m/>
    <s v="1169505218012372992"/>
    <m/>
    <b v="0"/>
    <n v="0"/>
    <s v=""/>
    <b v="0"/>
    <s v="en"/>
    <m/>
    <s v=""/>
    <b v="0"/>
    <n v="0"/>
    <s v=""/>
    <s v="Crowdfire App"/>
    <b v="0"/>
    <s v="1169505218012372992"/>
    <s v="Tweet"/>
    <n v="0"/>
    <n v="0"/>
    <m/>
    <m/>
    <m/>
    <m/>
    <m/>
    <m/>
    <m/>
    <m/>
    <n v="1"/>
    <s v="1"/>
    <s v="1"/>
    <n v="1"/>
    <n v="8.333333333333334"/>
    <n v="0"/>
    <n v="0"/>
    <n v="0"/>
    <n v="0"/>
    <n v="11"/>
    <n v="91.66666666666667"/>
    <n v="12"/>
  </r>
  <r>
    <s v="the_cow81"/>
    <s v="the_cow81"/>
    <m/>
    <m/>
    <m/>
    <m/>
    <m/>
    <m/>
    <m/>
    <m/>
    <s v="No"/>
    <n v="65"/>
    <m/>
    <m/>
    <x v="1"/>
    <d v="2019-09-05T07:24:17.000"/>
    <s v="#SMTLive Recap: How Social Media and SEO Work Together https://t.co/O4musEucYT via socialmedia2day"/>
    <s v="https://www.socialmediatoday.com/news/smtlive-recap-how-social-media-and-seo-work-together/561911/"/>
    <s v="socialmediatoday.com"/>
    <x v="3"/>
    <m/>
    <s v="http://pbs.twimg.com/profile_images/594180789052530689/d-BTuspO_normal.jpg"/>
    <x v="58"/>
    <s v="https://twitter.com/#!/the_cow81/status/1169511554838093829"/>
    <m/>
    <m/>
    <s v="1169511554838093829"/>
    <m/>
    <b v="0"/>
    <n v="1"/>
    <s v=""/>
    <b v="0"/>
    <s v="en"/>
    <m/>
    <s v=""/>
    <b v="0"/>
    <n v="1"/>
    <s v=""/>
    <s v="Twitter Web Client"/>
    <b v="0"/>
    <s v="1169511554838093829"/>
    <s v="Tweet"/>
    <n v="0"/>
    <n v="0"/>
    <m/>
    <m/>
    <m/>
    <m/>
    <m/>
    <m/>
    <m/>
    <m/>
    <n v="1"/>
    <s v="1"/>
    <s v="1"/>
    <n v="1"/>
    <n v="9.090909090909092"/>
    <n v="0"/>
    <n v="0"/>
    <n v="0"/>
    <n v="0"/>
    <n v="10"/>
    <n v="90.9090909090909"/>
    <n v="11"/>
  </r>
  <r>
    <s v="testomatocom"/>
    <s v="socialmedia2day"/>
    <m/>
    <m/>
    <m/>
    <m/>
    <m/>
    <m/>
    <m/>
    <m/>
    <s v="No"/>
    <n v="66"/>
    <m/>
    <m/>
    <x v="0"/>
    <d v="2019-09-05T08:51:19.000"/>
    <s v="RT @socialmedia2day: A look at the connections between #socialmedia and #SEO - here's a re-cap of our most recent #SMTLive Twitter chat #sm…"/>
    <m/>
    <m/>
    <x v="15"/>
    <m/>
    <s v="http://pbs.twimg.com/profile_images/463940766952222720/_P3HbRxE_normal.png"/>
    <x v="59"/>
    <s v="https://twitter.com/#!/testomatocom/status/1169533456122036224"/>
    <m/>
    <m/>
    <s v="1169533456122036224"/>
    <m/>
    <b v="0"/>
    <n v="0"/>
    <s v=""/>
    <b v="0"/>
    <s v="en"/>
    <m/>
    <s v=""/>
    <b v="0"/>
    <n v="1"/>
    <s v="1169463942378381312"/>
    <s v="Hootsuite Inc."/>
    <b v="0"/>
    <s v="1169463942378381312"/>
    <s v="Tweet"/>
    <n v="0"/>
    <n v="0"/>
    <m/>
    <m/>
    <m/>
    <m/>
    <m/>
    <m/>
    <m/>
    <m/>
    <n v="1"/>
    <s v="2"/>
    <s v="2"/>
    <n v="0"/>
    <n v="0"/>
    <n v="0"/>
    <n v="0"/>
    <n v="0"/>
    <n v="0"/>
    <n v="23"/>
    <n v="100"/>
    <n v="23"/>
  </r>
  <r>
    <s v="elainebeare"/>
    <s v="socialmedia2day"/>
    <m/>
    <m/>
    <m/>
    <m/>
    <m/>
    <m/>
    <m/>
    <m/>
    <s v="No"/>
    <n v="67"/>
    <m/>
    <m/>
    <x v="0"/>
    <d v="2019-09-05T09:25:01.000"/>
    <s v="#SMTLive Recap: How #SocialMedia and #SEO Work Together via @socialmedia2day https://t.co/UZDf2oMCUO https://t.co/Mw7zHiq5Id"/>
    <s v="https://www.socialmediatoday.com/news/smtlive-recap-how-social-media-and-seo-work-together/561911/"/>
    <s v="socialmediatoday.com"/>
    <x v="16"/>
    <s v="https://pbs.twimg.com/media/EDsMMTfX4AA01jU.jpg"/>
    <s v="https://pbs.twimg.com/media/EDsMMTfX4AA01jU.jpg"/>
    <x v="60"/>
    <s v="https://twitter.com/#!/elainebeare/status/1169541935343775744"/>
    <m/>
    <m/>
    <s v="1169541935343775744"/>
    <m/>
    <b v="0"/>
    <n v="0"/>
    <s v=""/>
    <b v="0"/>
    <s v="en"/>
    <m/>
    <s v=""/>
    <b v="0"/>
    <n v="0"/>
    <s v=""/>
    <s v="Buffer"/>
    <b v="0"/>
    <s v="1169541935343775744"/>
    <s v="Tweet"/>
    <n v="0"/>
    <n v="0"/>
    <m/>
    <m/>
    <m/>
    <m/>
    <m/>
    <m/>
    <m/>
    <m/>
    <n v="1"/>
    <s v="2"/>
    <s v="2"/>
    <n v="1"/>
    <n v="10"/>
    <n v="0"/>
    <n v="0"/>
    <n v="0"/>
    <n v="0"/>
    <n v="9"/>
    <n v="90"/>
    <n v="10"/>
  </r>
  <r>
    <s v="mybizmarketer"/>
    <s v="mybizmarketer"/>
    <m/>
    <m/>
    <m/>
    <m/>
    <m/>
    <m/>
    <m/>
    <m/>
    <s v="No"/>
    <n v="68"/>
    <m/>
    <m/>
    <x v="1"/>
    <d v="2019-09-05T10:00:11.000"/>
    <s v="#SMTLive Recap: How Social Media and SEO Work Together https://t.co/ycFr4T8Cws"/>
    <s v="https://www.socialmediatoday.com/news/smtlive-recap-how-social-media-and-seo-work-together/561911/"/>
    <s v="socialmediatoday.com"/>
    <x v="3"/>
    <m/>
    <s v="http://pbs.twimg.com/profile_images/754033245407313920/mG5ysLna_normal.jpg"/>
    <x v="61"/>
    <s v="https://twitter.com/#!/mybizmarketer/status/1169550788441661443"/>
    <m/>
    <m/>
    <s v="1169550788441661443"/>
    <m/>
    <b v="0"/>
    <n v="0"/>
    <s v=""/>
    <b v="0"/>
    <s v="en"/>
    <m/>
    <s v=""/>
    <b v="0"/>
    <n v="0"/>
    <s v=""/>
    <s v="Crowdfire App"/>
    <b v="0"/>
    <s v="1169550788441661443"/>
    <s v="Tweet"/>
    <n v="0"/>
    <n v="0"/>
    <m/>
    <m/>
    <m/>
    <m/>
    <m/>
    <m/>
    <m/>
    <m/>
    <n v="1"/>
    <s v="1"/>
    <s v="1"/>
    <n v="1"/>
    <n v="11.11111111111111"/>
    <n v="0"/>
    <n v="0"/>
    <n v="0"/>
    <n v="0"/>
    <n v="8"/>
    <n v="88.88888888888889"/>
    <n v="9"/>
  </r>
  <r>
    <s v="naasei"/>
    <s v="seo"/>
    <m/>
    <m/>
    <m/>
    <m/>
    <m/>
    <m/>
    <m/>
    <m/>
    <s v="No"/>
    <n v="69"/>
    <m/>
    <m/>
    <x v="0"/>
    <d v="2019-09-05T10:15:04.000"/>
    <s v="RT @SEO: How to improve page speed?_x000a_1. Use https://t.co/TwFIzR4fSA to find the speed issues your site has_x000a_2. If you are on WP use @wp_rocke…"/>
    <s v="https://web.dev/"/>
    <s v="web.dev"/>
    <x v="1"/>
    <m/>
    <s v="http://pbs.twimg.com/profile_images/1147440819428896775/ZpsbUY65_normal.jpg"/>
    <x v="62"/>
    <s v="https://twitter.com/#!/naasei/status/1169554532701020166"/>
    <m/>
    <m/>
    <s v="1169554532701020166"/>
    <m/>
    <b v="0"/>
    <n v="0"/>
    <s v=""/>
    <b v="0"/>
    <s v="en"/>
    <m/>
    <s v=""/>
    <b v="0"/>
    <n v="38"/>
    <s v="1166387562497396736"/>
    <s v="Twitter Web App"/>
    <b v="0"/>
    <s v="1166387562497396736"/>
    <s v="Tweet"/>
    <n v="0"/>
    <n v="0"/>
    <m/>
    <m/>
    <m/>
    <m/>
    <m/>
    <m/>
    <m/>
    <m/>
    <n v="4"/>
    <s v="3"/>
    <s v="3"/>
    <n v="1"/>
    <n v="4"/>
    <n v="1"/>
    <n v="4"/>
    <n v="0"/>
    <n v="0"/>
    <n v="23"/>
    <n v="92"/>
    <n v="25"/>
  </r>
  <r>
    <s v="naasei"/>
    <s v="seo"/>
    <m/>
    <m/>
    <m/>
    <m/>
    <m/>
    <m/>
    <m/>
    <m/>
    <s v="No"/>
    <n v="70"/>
    <m/>
    <m/>
    <x v="0"/>
    <d v="2019-09-05T10:40:59.000"/>
    <s v="RT @SEO: A1: The 3 Main SEO Factors for Rankings on Google _x000a_1. Relevant Earned Media Citations at the Domain-Level_x000a_2. Relevant Earned Media…"/>
    <m/>
    <m/>
    <x v="1"/>
    <m/>
    <s v="http://pbs.twimg.com/profile_images/1147440819428896775/ZpsbUY65_normal.jpg"/>
    <x v="63"/>
    <s v="https://twitter.com/#!/naasei/status/1169561056664018944"/>
    <m/>
    <m/>
    <s v="1169561056664018944"/>
    <m/>
    <b v="0"/>
    <n v="0"/>
    <s v=""/>
    <b v="0"/>
    <s v="en"/>
    <m/>
    <s v=""/>
    <b v="0"/>
    <n v="4"/>
    <s v="1166382364156747776"/>
    <s v="Twitter Web App"/>
    <b v="0"/>
    <s v="1166382364156747776"/>
    <s v="Tweet"/>
    <n v="0"/>
    <n v="0"/>
    <m/>
    <m/>
    <m/>
    <m/>
    <m/>
    <m/>
    <m/>
    <m/>
    <n v="4"/>
    <s v="3"/>
    <s v="3"/>
    <n v="0"/>
    <n v="0"/>
    <n v="0"/>
    <n v="0"/>
    <n v="0"/>
    <n v="0"/>
    <n v="25"/>
    <n v="100"/>
    <n v="25"/>
  </r>
  <r>
    <s v="naasei"/>
    <s v="seo"/>
    <m/>
    <m/>
    <m/>
    <m/>
    <m/>
    <m/>
    <m/>
    <m/>
    <s v="No"/>
    <n v="71"/>
    <m/>
    <m/>
    <x v="0"/>
    <d v="2019-09-05T10:41:33.000"/>
    <s v="RT @SEO: A2: Critical SEO Tactic #1 - Mine Google People Also Ask boxes for all the questions your customer has around your topic.  _x000a__x000a_Use T…"/>
    <m/>
    <m/>
    <x v="1"/>
    <m/>
    <s v="http://pbs.twimg.com/profile_images/1147440819428896775/ZpsbUY65_normal.jpg"/>
    <x v="64"/>
    <s v="https://twitter.com/#!/naasei/status/1169561195436814337"/>
    <m/>
    <m/>
    <s v="1169561195436814337"/>
    <m/>
    <b v="0"/>
    <n v="0"/>
    <s v=""/>
    <b v="0"/>
    <s v="en"/>
    <m/>
    <s v=""/>
    <b v="0"/>
    <n v="4"/>
    <s v="1166383023077691393"/>
    <s v="Twitter Web App"/>
    <b v="0"/>
    <s v="1166383023077691393"/>
    <s v="Tweet"/>
    <n v="0"/>
    <n v="0"/>
    <m/>
    <m/>
    <m/>
    <m/>
    <m/>
    <m/>
    <m/>
    <m/>
    <n v="4"/>
    <s v="3"/>
    <s v="3"/>
    <n v="0"/>
    <n v="0"/>
    <n v="1"/>
    <n v="4"/>
    <n v="0"/>
    <n v="0"/>
    <n v="24"/>
    <n v="96"/>
    <n v="25"/>
  </r>
  <r>
    <s v="naasei"/>
    <s v="seo"/>
    <m/>
    <m/>
    <m/>
    <m/>
    <m/>
    <m/>
    <m/>
    <m/>
    <s v="No"/>
    <n v="72"/>
    <m/>
    <m/>
    <x v="0"/>
    <d v="2019-09-05T10:44:49.000"/>
    <s v="RT @SEO: A2: Critical SEO Tactic #2 - Create Net-New Content That Fills the Gaps Identified by Mining Questions From People Also Ask Boxes.…"/>
    <m/>
    <m/>
    <x v="1"/>
    <m/>
    <s v="http://pbs.twimg.com/profile_images/1147440819428896775/ZpsbUY65_normal.jpg"/>
    <x v="65"/>
    <s v="https://twitter.com/#!/naasei/status/1169562018640224256"/>
    <m/>
    <m/>
    <s v="1169562018640224256"/>
    <m/>
    <b v="0"/>
    <n v="0"/>
    <s v=""/>
    <b v="0"/>
    <s v="en"/>
    <m/>
    <s v=""/>
    <b v="0"/>
    <n v="3"/>
    <s v="1166383457053880320"/>
    <s v="Twitter Web App"/>
    <b v="0"/>
    <s v="1166383457053880320"/>
    <s v="Tweet"/>
    <n v="0"/>
    <n v="0"/>
    <m/>
    <m/>
    <m/>
    <m/>
    <m/>
    <m/>
    <m/>
    <m/>
    <n v="4"/>
    <s v="3"/>
    <s v="3"/>
    <n v="0"/>
    <n v="0"/>
    <n v="1"/>
    <n v="4.166666666666667"/>
    <n v="0"/>
    <n v="0"/>
    <n v="23"/>
    <n v="95.83333333333333"/>
    <n v="24"/>
  </r>
  <r>
    <s v="socio_loca"/>
    <s v="socio_loca"/>
    <m/>
    <m/>
    <m/>
    <m/>
    <m/>
    <m/>
    <m/>
    <m/>
    <s v="No"/>
    <n v="73"/>
    <m/>
    <m/>
    <x v="1"/>
    <d v="2019-09-05T11:42:00.000"/>
    <s v="#SMTLive Recap: How Social Media and SEO Work Together_x000a__x000a_https://t.co/DNXTCRpqo2_x000a__x000a_#GrowthHacking #SearchEngineOptimization #DigitalMarketing #InboundMarketing #SocialMediaMarketing #ContentMarketing #Branding #MarketingStrategy"/>
    <s v="https://www.socialmediatoday.com/news/smtlive-recap-how-social-media-and-seo-work-together/561911/"/>
    <s v="socialmediatoday.com"/>
    <x v="17"/>
    <m/>
    <s v="http://pbs.twimg.com/profile_images/778166795140292609/sDEWrqGc_normal.jpg"/>
    <x v="66"/>
    <s v="https://twitter.com/#!/socio_loca/status/1169576409238405126"/>
    <m/>
    <m/>
    <s v="1169576409238405126"/>
    <m/>
    <b v="0"/>
    <n v="0"/>
    <s v=""/>
    <b v="0"/>
    <s v="en"/>
    <m/>
    <s v=""/>
    <b v="0"/>
    <n v="0"/>
    <s v=""/>
    <s v="TweetDeck"/>
    <b v="0"/>
    <s v="1169576409238405126"/>
    <s v="Tweet"/>
    <n v="0"/>
    <n v="0"/>
    <m/>
    <m/>
    <m/>
    <m/>
    <m/>
    <m/>
    <m/>
    <m/>
    <n v="1"/>
    <s v="1"/>
    <s v="1"/>
    <n v="1"/>
    <n v="5.882352941176471"/>
    <n v="0"/>
    <n v="0"/>
    <n v="0"/>
    <n v="0"/>
    <n v="16"/>
    <n v="94.11764705882354"/>
    <n v="17"/>
  </r>
  <r>
    <s v="rickrockmex"/>
    <s v="rickrockmex"/>
    <m/>
    <m/>
    <m/>
    <m/>
    <m/>
    <m/>
    <m/>
    <m/>
    <s v="No"/>
    <n v="74"/>
    <m/>
    <m/>
    <x v="1"/>
    <d v="2019-09-05T18:10:06.000"/>
    <s v="#SMTLive Recap: How Social Media and SEO Work Together https://t.co/ylNhAH1fzV #SMM #SEO https://t.co/p6jkcR3xnk"/>
    <s v="https://www.socialmediatoday.com/news/smtlive-recap-how-social-media-and-seo-work-together/561911/"/>
    <s v="socialmediatoday.com"/>
    <x v="18"/>
    <s v="https://pbs.twimg.com/media/EDuEX-TXoAE709_.jpg"/>
    <s v="https://pbs.twimg.com/media/EDuEX-TXoAE709_.jpg"/>
    <x v="67"/>
    <s v="https://twitter.com/#!/rickrockmex/status/1169674076970991616"/>
    <m/>
    <m/>
    <s v="1169674076970991616"/>
    <m/>
    <b v="0"/>
    <n v="0"/>
    <s v=""/>
    <b v="0"/>
    <s v="en"/>
    <m/>
    <s v=""/>
    <b v="0"/>
    <n v="0"/>
    <s v=""/>
    <s v="Buffer"/>
    <b v="0"/>
    <s v="1169674076970991616"/>
    <s v="Tweet"/>
    <n v="0"/>
    <n v="0"/>
    <m/>
    <m/>
    <m/>
    <m/>
    <m/>
    <m/>
    <m/>
    <m/>
    <n v="1"/>
    <s v="1"/>
    <s v="1"/>
    <n v="1"/>
    <n v="9.090909090909092"/>
    <n v="0"/>
    <n v="0"/>
    <n v="0"/>
    <n v="0"/>
    <n v="10"/>
    <n v="90.9090909090909"/>
    <n v="11"/>
  </r>
  <r>
    <s v="thatsocialgeek"/>
    <s v="thatsocialgeek"/>
    <m/>
    <m/>
    <m/>
    <m/>
    <m/>
    <m/>
    <m/>
    <m/>
    <s v="No"/>
    <n v="75"/>
    <m/>
    <m/>
    <x v="1"/>
    <d v="2019-09-05T19:00:05.000"/>
    <s v="What's the relationship between social media marketing and SEO? We sought answers in our most recent #SMTLive Twitter chat. #SocialMediaMarketing #SEO #QueenCreek #ThatSocialGeek https://t.co/zZ8eggBiTi"/>
    <s v="http://banner.thatsocialgeek.com/biz/thatsocialgeek/content/5d6fb5d56f0aa"/>
    <s v="thatsocialgeek.com"/>
    <x v="19"/>
    <m/>
    <s v="http://pbs.twimg.com/profile_images/1091835501290479621/Ng4t94uo_normal.jpg"/>
    <x v="68"/>
    <s v="https://twitter.com/#!/thatsocialgeek/status/1169686658549202945"/>
    <m/>
    <m/>
    <s v="1169686658549202945"/>
    <m/>
    <b v="0"/>
    <n v="1"/>
    <s v=""/>
    <b v="0"/>
    <s v="en"/>
    <m/>
    <s v=""/>
    <b v="0"/>
    <n v="0"/>
    <s v=""/>
    <s v="Social Apps Now"/>
    <b v="0"/>
    <s v="1169686658549202945"/>
    <s v="Tweet"/>
    <n v="0"/>
    <n v="0"/>
    <m/>
    <m/>
    <m/>
    <m/>
    <m/>
    <m/>
    <m/>
    <m/>
    <n v="1"/>
    <s v="1"/>
    <s v="1"/>
    <n v="0"/>
    <n v="0"/>
    <n v="0"/>
    <n v="0"/>
    <n v="0"/>
    <n v="0"/>
    <n v="23"/>
    <n v="100"/>
    <n v="23"/>
  </r>
  <r>
    <s v="amybatdell"/>
    <s v="amybatdell"/>
    <m/>
    <m/>
    <m/>
    <m/>
    <m/>
    <m/>
    <m/>
    <m/>
    <s v="No"/>
    <n v="76"/>
    <m/>
    <m/>
    <x v="1"/>
    <d v="2019-09-05T23:30:27.000"/>
    <s v="#SMTLive Recap: How Social Media and SEO Work Together https://t.co/eKX9mvMGir https://t.co/JWSbyNFqC3"/>
    <s v="https://www.socialmediatoday.com/news/smtlive-recap-how-social-media-and-seo-work-together/561911/?es_sh=9eaf0e8a455379816924cbe9628ad806&amp;es_ad=85903"/>
    <s v="socialmediatoday.com"/>
    <x v="3"/>
    <s v="https://pbs.twimg.com/media/EDvNssnWsAMcxGq.jpg"/>
    <s v="https://pbs.twimg.com/media/EDvNssnWsAMcxGq.jpg"/>
    <x v="69"/>
    <s v="https://twitter.com/#!/amybatdell/status/1169754697508503552"/>
    <m/>
    <m/>
    <s v="1169754697508503552"/>
    <m/>
    <b v="0"/>
    <n v="1"/>
    <s v=""/>
    <b v="0"/>
    <s v="en"/>
    <m/>
    <s v=""/>
    <b v="0"/>
    <n v="0"/>
    <s v=""/>
    <s v="EveryoneSocial"/>
    <b v="0"/>
    <s v="1169754697508503552"/>
    <s v="Tweet"/>
    <n v="0"/>
    <n v="0"/>
    <m/>
    <m/>
    <m/>
    <m/>
    <m/>
    <m/>
    <m/>
    <m/>
    <n v="1"/>
    <s v="1"/>
    <s v="1"/>
    <n v="1"/>
    <n v="11.11111111111111"/>
    <n v="0"/>
    <n v="0"/>
    <n v="0"/>
    <n v="0"/>
    <n v="8"/>
    <n v="88.88888888888889"/>
    <n v="9"/>
  </r>
  <r>
    <s v="jaimeshine"/>
    <s v="socialmedia2day"/>
    <m/>
    <m/>
    <m/>
    <m/>
    <m/>
    <m/>
    <m/>
    <m/>
    <s v="No"/>
    <n v="77"/>
    <m/>
    <m/>
    <x v="0"/>
    <d v="2019-09-04T22:06:24.000"/>
    <s v="#SMTLive Recap: How Social Media and SEO Work Together https://t.co/ApvbAyLKYJ via @socialmedia2day #socialmediatips #SEO https://t.co/7mQTY19Mnz"/>
    <s v="https://www.socialmediatoday.com/news/smtlive-recap-how-social-media-and-seo-work-together/561911/"/>
    <s v="socialmediatoday.com"/>
    <x v="20"/>
    <s v="https://pbs.twimg.com/media/EDpw3o3XYAUbRAR.jpg"/>
    <s v="https://pbs.twimg.com/media/EDpw3o3XYAUbRAR.jpg"/>
    <x v="70"/>
    <s v="https://twitter.com/#!/jaimeshine/status/1169371157172240384"/>
    <m/>
    <m/>
    <s v="1169371157172240384"/>
    <m/>
    <b v="0"/>
    <n v="1"/>
    <s v=""/>
    <b v="0"/>
    <s v="en"/>
    <m/>
    <s v=""/>
    <b v="0"/>
    <n v="0"/>
    <s v=""/>
    <s v="SocialPilot.co"/>
    <b v="0"/>
    <s v="1169371157172240384"/>
    <s v="Tweet"/>
    <n v="0"/>
    <n v="0"/>
    <m/>
    <m/>
    <m/>
    <m/>
    <m/>
    <m/>
    <m/>
    <m/>
    <n v="1"/>
    <s v="2"/>
    <s v="2"/>
    <n v="1"/>
    <n v="7.6923076923076925"/>
    <n v="0"/>
    <n v="0"/>
    <n v="0"/>
    <n v="0"/>
    <n v="12"/>
    <n v="92.3076923076923"/>
    <n v="13"/>
  </r>
  <r>
    <s v="viragshah4"/>
    <s v="jaimeshine"/>
    <m/>
    <m/>
    <m/>
    <m/>
    <m/>
    <m/>
    <m/>
    <m/>
    <s v="No"/>
    <n v="78"/>
    <m/>
    <m/>
    <x v="0"/>
    <d v="2019-09-06T09:52:09.000"/>
    <s v="RT @jaimeshine: #SMTLive Recap: How Social Media and SEO Work Together https://t.co/ApvbAyLKYJ via @socialmedia2day #socialmediatips #SEO h…"/>
    <s v="https://www.socialmediatoday.com/news/smtlive-recap-how-social-media-and-seo-work-together/561911/"/>
    <s v="socialmediatoday.com"/>
    <x v="20"/>
    <m/>
    <s v="http://pbs.twimg.com/profile_images/878114086734643200/2zAaZNMh_normal.jpg"/>
    <x v="71"/>
    <s v="https://twitter.com/#!/viragshah4/status/1169911155126493187"/>
    <m/>
    <m/>
    <s v="1169911155126493187"/>
    <m/>
    <b v="0"/>
    <n v="0"/>
    <s v=""/>
    <b v="0"/>
    <s v="en"/>
    <m/>
    <s v=""/>
    <b v="0"/>
    <n v="1"/>
    <s v="1169371157172240384"/>
    <s v="Twitter Web App"/>
    <b v="0"/>
    <s v="1169371157172240384"/>
    <s v="Tweet"/>
    <n v="0"/>
    <n v="0"/>
    <m/>
    <m/>
    <m/>
    <m/>
    <m/>
    <m/>
    <m/>
    <m/>
    <n v="1"/>
    <s v="2"/>
    <s v="2"/>
    <m/>
    <m/>
    <m/>
    <m/>
    <m/>
    <m/>
    <m/>
    <m/>
    <m/>
  </r>
  <r>
    <s v="ayotadhiambo"/>
    <s v="ayotadhiambo"/>
    <m/>
    <m/>
    <m/>
    <m/>
    <m/>
    <m/>
    <m/>
    <m/>
    <s v="No"/>
    <n v="80"/>
    <m/>
    <m/>
    <x v="1"/>
    <d v="2019-09-06T00:34:58.000"/>
    <s v="In the social media journey:_x000a_1.Set your objectives_x000a__x000a_2.Choose your target audience_x000a__x000a_3. Select the social media channels you will use_x000a__x000a_4. Create your messaging_x000a__x000a_5.Manage your social media presence_x000a__x000a_#SocialMediaManagement _x000a_#smtlive_x000a__x000a_ #ExploreDigital"/>
    <m/>
    <m/>
    <x v="21"/>
    <m/>
    <s v="http://pbs.twimg.com/profile_images/833619024688795648/7TUg2sZE_normal.jpg"/>
    <x v="72"/>
    <s v="https://twitter.com/#!/ayotadhiambo/status/1169770932312969222"/>
    <m/>
    <m/>
    <s v="1169770932312969222"/>
    <m/>
    <b v="0"/>
    <n v="0"/>
    <s v=""/>
    <b v="0"/>
    <s v="en"/>
    <m/>
    <s v=""/>
    <b v="0"/>
    <n v="0"/>
    <s v=""/>
    <s v="Twitter Web App"/>
    <b v="0"/>
    <s v="1169770932312969222"/>
    <s v="Tweet"/>
    <n v="0"/>
    <n v="0"/>
    <m/>
    <m/>
    <m/>
    <m/>
    <m/>
    <m/>
    <m/>
    <m/>
    <n v="3"/>
    <s v="9"/>
    <s v="9"/>
    <n v="0"/>
    <n v="0"/>
    <n v="0"/>
    <n v="0"/>
    <n v="0"/>
    <n v="0"/>
    <n v="36"/>
    <n v="100"/>
    <n v="36"/>
  </r>
  <r>
    <s v="ayotadhiambo"/>
    <s v="ayotadhiambo"/>
    <m/>
    <m/>
    <m/>
    <m/>
    <m/>
    <m/>
    <m/>
    <m/>
    <s v="No"/>
    <n v="81"/>
    <m/>
    <m/>
    <x v="1"/>
    <d v="2019-09-06T00:36:44.000"/>
    <s v="Making sure that your message is relevant and topical to your #audience is important. If they think your message is irrelevant to them, they might stop following you._x000a_ #smtlive_x000a_#SocialMediaManagement_x000a__x000a_ #ExploreDigital"/>
    <m/>
    <m/>
    <x v="22"/>
    <m/>
    <s v="http://pbs.twimg.com/profile_images/833619024688795648/7TUg2sZE_normal.jpg"/>
    <x v="73"/>
    <s v="https://twitter.com/#!/ayotadhiambo/status/1169771379404738560"/>
    <m/>
    <m/>
    <s v="1169771379404738560"/>
    <m/>
    <b v="0"/>
    <n v="0"/>
    <s v=""/>
    <b v="0"/>
    <s v="en"/>
    <m/>
    <s v=""/>
    <b v="0"/>
    <n v="0"/>
    <s v=""/>
    <s v="Twitter Web App"/>
    <b v="0"/>
    <s v="1169771379404738560"/>
    <s v="Tweet"/>
    <n v="0"/>
    <n v="0"/>
    <m/>
    <m/>
    <m/>
    <m/>
    <m/>
    <m/>
    <m/>
    <m/>
    <n v="3"/>
    <s v="9"/>
    <s v="9"/>
    <n v="1"/>
    <n v="3.225806451612903"/>
    <n v="1"/>
    <n v="3.225806451612903"/>
    <n v="0"/>
    <n v="0"/>
    <n v="29"/>
    <n v="93.54838709677419"/>
    <n v="31"/>
  </r>
  <r>
    <s v="ayotadhiambo"/>
    <s v="ayotadhiambo"/>
    <m/>
    <m/>
    <m/>
    <m/>
    <m/>
    <m/>
    <m/>
    <m/>
    <s v="No"/>
    <n v="82"/>
    <m/>
    <m/>
    <x v="1"/>
    <d v="2019-09-06T00:37:31.000"/>
    <s v="When deciding what your brand’s messaging should be on social media,make your message relevant and use strong content_x000a_#SocialMediaManagement _x000a_#smtlive_x000a_ #ExploreDigital"/>
    <m/>
    <m/>
    <x v="21"/>
    <m/>
    <s v="http://pbs.twimg.com/profile_images/833619024688795648/7TUg2sZE_normal.jpg"/>
    <x v="74"/>
    <s v="https://twitter.com/#!/ayotadhiambo/status/1169771576256094213"/>
    <m/>
    <m/>
    <s v="1169771576256094213"/>
    <m/>
    <b v="0"/>
    <n v="0"/>
    <s v=""/>
    <b v="0"/>
    <s v="en"/>
    <m/>
    <s v=""/>
    <b v="0"/>
    <n v="0"/>
    <s v=""/>
    <s v="Twitter Web App"/>
    <b v="0"/>
    <s v="1169771576256094213"/>
    <s v="Tweet"/>
    <n v="0"/>
    <n v="0"/>
    <m/>
    <m/>
    <m/>
    <m/>
    <m/>
    <m/>
    <m/>
    <m/>
    <n v="3"/>
    <s v="9"/>
    <s v="9"/>
    <n v="1"/>
    <n v="4.3478260869565215"/>
    <n v="0"/>
    <n v="0"/>
    <n v="0"/>
    <n v="0"/>
    <n v="22"/>
    <n v="95.65217391304348"/>
    <n v="23"/>
  </r>
  <r>
    <s v="remmyonline"/>
    <s v="ayotadhiambo"/>
    <m/>
    <m/>
    <m/>
    <m/>
    <m/>
    <m/>
    <m/>
    <m/>
    <s v="No"/>
    <n v="83"/>
    <m/>
    <m/>
    <x v="0"/>
    <d v="2019-09-06T09:55:08.000"/>
    <s v="RT @AyotAdhiambo: When deciding what your brand’s messaging should be on social media,make your message relevant and use strong content_x000a_#So…"/>
    <m/>
    <m/>
    <x v="1"/>
    <m/>
    <s v="http://pbs.twimg.com/profile_images/1147585728022343680/7z1Ca3Vo_normal.jpg"/>
    <x v="75"/>
    <s v="https://twitter.com/#!/remmyonline/status/1169911902497050624"/>
    <m/>
    <m/>
    <s v="1169911902497050624"/>
    <m/>
    <b v="0"/>
    <n v="0"/>
    <s v=""/>
    <b v="0"/>
    <s v="en"/>
    <m/>
    <s v=""/>
    <b v="0"/>
    <n v="1"/>
    <s v="1169771576256094213"/>
    <s v="Twitter for Android"/>
    <b v="0"/>
    <s v="1169771576256094213"/>
    <s v="Tweet"/>
    <n v="0"/>
    <n v="0"/>
    <m/>
    <m/>
    <m/>
    <m/>
    <m/>
    <m/>
    <m/>
    <m/>
    <n v="3"/>
    <s v="9"/>
    <s v="9"/>
    <n v="1"/>
    <n v="4.3478260869565215"/>
    <n v="0"/>
    <n v="0"/>
    <n v="0"/>
    <n v="0"/>
    <n v="22"/>
    <n v="95.65217391304348"/>
    <n v="23"/>
  </r>
  <r>
    <s v="remmyonline"/>
    <s v="ayotadhiambo"/>
    <m/>
    <m/>
    <m/>
    <m/>
    <m/>
    <m/>
    <m/>
    <m/>
    <s v="No"/>
    <n v="84"/>
    <m/>
    <m/>
    <x v="0"/>
    <d v="2019-09-06T09:57:34.000"/>
    <s v="RT @AyotAdhiambo: In the social media journey:_x000a_1.Set your objectives_x000a__x000a_2.Choose your target audience_x000a__x000a_3. Select the social media channels yo…"/>
    <m/>
    <m/>
    <x v="1"/>
    <m/>
    <s v="http://pbs.twimg.com/profile_images/1147585728022343680/7z1Ca3Vo_normal.jpg"/>
    <x v="76"/>
    <s v="https://twitter.com/#!/remmyonline/status/1169912516769718272"/>
    <m/>
    <m/>
    <s v="1169912516769718272"/>
    <m/>
    <b v="0"/>
    <n v="0"/>
    <s v=""/>
    <b v="0"/>
    <s v="en"/>
    <m/>
    <s v=""/>
    <b v="0"/>
    <n v="1"/>
    <s v="1169770932312969222"/>
    <s v="Twitter for Android"/>
    <b v="0"/>
    <s v="1169770932312969222"/>
    <s v="Tweet"/>
    <n v="0"/>
    <n v="0"/>
    <m/>
    <m/>
    <m/>
    <m/>
    <m/>
    <m/>
    <m/>
    <m/>
    <n v="3"/>
    <s v="9"/>
    <s v="9"/>
    <n v="0"/>
    <n v="0"/>
    <n v="0"/>
    <n v="0"/>
    <n v="0"/>
    <n v="0"/>
    <n v="23"/>
    <n v="100"/>
    <n v="23"/>
  </r>
  <r>
    <s v="remmyonline"/>
    <s v="ayotadhiambo"/>
    <m/>
    <m/>
    <m/>
    <m/>
    <m/>
    <m/>
    <m/>
    <m/>
    <s v="No"/>
    <n v="85"/>
    <m/>
    <m/>
    <x v="0"/>
    <d v="2019-09-06T09:59:46.000"/>
    <s v="RT @AyotAdhiambo: Making sure that your message is relevant and topical to your #audience is important. If they think your message is irrel…"/>
    <m/>
    <m/>
    <x v="23"/>
    <m/>
    <s v="http://pbs.twimg.com/profile_images/1147585728022343680/7z1Ca3Vo_normal.jpg"/>
    <x v="77"/>
    <s v="https://twitter.com/#!/remmyonline/status/1169913068484268032"/>
    <m/>
    <m/>
    <s v="1169913068484268032"/>
    <m/>
    <b v="0"/>
    <n v="0"/>
    <s v=""/>
    <b v="0"/>
    <s v="en"/>
    <m/>
    <s v=""/>
    <b v="0"/>
    <n v="1"/>
    <s v="1169771379404738560"/>
    <s v="Twitter for Android"/>
    <b v="0"/>
    <s v="1169771379404738560"/>
    <s v="Tweet"/>
    <n v="0"/>
    <n v="0"/>
    <m/>
    <m/>
    <m/>
    <m/>
    <m/>
    <m/>
    <m/>
    <m/>
    <n v="3"/>
    <s v="9"/>
    <s v="9"/>
    <n v="1"/>
    <n v="4.3478260869565215"/>
    <n v="0"/>
    <n v="0"/>
    <n v="0"/>
    <n v="0"/>
    <n v="22"/>
    <n v="95.65217391304348"/>
    <n v="23"/>
  </r>
  <r>
    <s v="newmediahorizon"/>
    <s v="newmediahorizon"/>
    <m/>
    <m/>
    <m/>
    <m/>
    <m/>
    <m/>
    <m/>
    <m/>
    <s v="No"/>
    <n v="86"/>
    <m/>
    <m/>
    <x v="1"/>
    <d v="2019-09-06T17:00:58.000"/>
    <s v="#SMTLive Recap: How Social Media and SEO Work Together _x000a_#NewMediaHorizons #SocialMedia #SEO #Marketing_x000a_https://t.co/x4X1thrYHo"/>
    <s v="https://www.socialmediatoday.com/news/smtlive-recap-how-social-media-and-seo-work-together/561911/"/>
    <s v="socialmediatoday.com"/>
    <x v="24"/>
    <m/>
    <s v="http://pbs.twimg.com/profile_images/529728437880389633/Xggj9rV4_normal.jpeg"/>
    <x v="78"/>
    <s v="https://twitter.com/#!/newmediahorizon/status/1170019070055518208"/>
    <m/>
    <m/>
    <s v="1170019070055518208"/>
    <m/>
    <b v="0"/>
    <n v="0"/>
    <s v=""/>
    <b v="0"/>
    <s v="en"/>
    <m/>
    <s v=""/>
    <b v="0"/>
    <n v="0"/>
    <s v=""/>
    <s v="PromoRepublic"/>
    <b v="0"/>
    <s v="1170019070055518208"/>
    <s v="Tweet"/>
    <n v="0"/>
    <n v="0"/>
    <m/>
    <m/>
    <m/>
    <m/>
    <m/>
    <m/>
    <m/>
    <m/>
    <n v="1"/>
    <s v="1"/>
    <s v="1"/>
    <n v="1"/>
    <n v="7.6923076923076925"/>
    <n v="0"/>
    <n v="0"/>
    <n v="0"/>
    <n v="0"/>
    <n v="12"/>
    <n v="92.3076923076923"/>
    <n v="13"/>
  </r>
  <r>
    <s v="vinazol"/>
    <s v="vinazol"/>
    <m/>
    <m/>
    <m/>
    <m/>
    <m/>
    <m/>
    <m/>
    <m/>
    <s v="No"/>
    <n v="87"/>
    <m/>
    <m/>
    <x v="1"/>
    <d v="2019-09-05T19:12:45.000"/>
    <s v="#SMTLive Recap: How Social Media and SEO Work Together https://t.co/STtzCfSojR #socialmedia #yyclocal"/>
    <s v="https://www.socialmediatoday.com/news/smtlive-recap-how-social-media-and-seo-work-together/561911/"/>
    <s v="socialmediatoday.com"/>
    <x v="25"/>
    <m/>
    <s v="http://pbs.twimg.com/profile_images/1149663356459999232/RWpnM0vN_normal.jpg"/>
    <x v="79"/>
    <s v="https://twitter.com/#!/vinazol/status/1169689842999074821"/>
    <m/>
    <m/>
    <s v="1169689842999074821"/>
    <m/>
    <b v="0"/>
    <n v="0"/>
    <s v=""/>
    <b v="0"/>
    <s v="en"/>
    <m/>
    <s v=""/>
    <b v="0"/>
    <n v="0"/>
    <s v=""/>
    <s v="Thre Bot"/>
    <b v="0"/>
    <s v="1169689842999074821"/>
    <s v="Tweet"/>
    <n v="0"/>
    <n v="0"/>
    <m/>
    <m/>
    <m/>
    <m/>
    <m/>
    <m/>
    <m/>
    <m/>
    <n v="2"/>
    <s v="1"/>
    <s v="1"/>
    <n v="1"/>
    <n v="9.090909090909092"/>
    <n v="0"/>
    <n v="0"/>
    <n v="0"/>
    <n v="0"/>
    <n v="10"/>
    <n v="90.9090909090909"/>
    <n v="11"/>
  </r>
  <r>
    <s v="vinazol"/>
    <s v="vinazol"/>
    <m/>
    <m/>
    <m/>
    <m/>
    <m/>
    <m/>
    <m/>
    <m/>
    <s v="No"/>
    <n v="88"/>
    <m/>
    <m/>
    <x v="1"/>
    <d v="2019-09-06T19:12:45.000"/>
    <s v="#SMTLive Recap: How Social Media and SEO Work Together https://t.co/STtzCfSojR #socialmedia #yyclocal"/>
    <s v="https://www.socialmediatoday.com/news/smtlive-recap-how-social-media-and-seo-work-together/561911/"/>
    <s v="socialmediatoday.com"/>
    <x v="25"/>
    <m/>
    <s v="http://pbs.twimg.com/profile_images/1149663356459999232/RWpnM0vN_normal.jpg"/>
    <x v="80"/>
    <s v="https://twitter.com/#!/vinazol/status/1170052234752794624"/>
    <m/>
    <m/>
    <s v="1170052234752794624"/>
    <m/>
    <b v="0"/>
    <n v="0"/>
    <s v=""/>
    <b v="0"/>
    <s v="en"/>
    <m/>
    <s v=""/>
    <b v="0"/>
    <n v="0"/>
    <s v=""/>
    <s v="Thre Bot"/>
    <b v="0"/>
    <s v="1170052234752794624"/>
    <s v="Tweet"/>
    <n v="0"/>
    <n v="0"/>
    <m/>
    <m/>
    <m/>
    <m/>
    <m/>
    <m/>
    <m/>
    <m/>
    <n v="2"/>
    <s v="1"/>
    <s v="1"/>
    <n v="1"/>
    <n v="9.090909090909092"/>
    <n v="0"/>
    <n v="0"/>
    <n v="0"/>
    <n v="0"/>
    <n v="10"/>
    <n v="90.9090909090909"/>
    <n v="11"/>
  </r>
  <r>
    <s v="isaacimper"/>
    <s v="angelodge"/>
    <m/>
    <m/>
    <m/>
    <m/>
    <m/>
    <m/>
    <m/>
    <m/>
    <s v="No"/>
    <n v="89"/>
    <m/>
    <m/>
    <x v="0"/>
    <d v="2019-09-06T20:40:25.000"/>
    <s v="RT @angelodge: Monitoreo del río Tapia  acrecentado y turbio dentro de su cauce a la altura de Villa Catalina Don Bosco._x000a_#SMTLive https://t…"/>
    <m/>
    <m/>
    <x v="3"/>
    <m/>
    <s v="http://pbs.twimg.com/profile_images/939586669531025408/NPFJXHJo_normal.jpg"/>
    <x v="81"/>
    <s v="https://twitter.com/#!/isaacimper/status/1170074296103907328"/>
    <m/>
    <m/>
    <s v="1170074296103907328"/>
    <m/>
    <b v="0"/>
    <n v="0"/>
    <s v=""/>
    <b v="0"/>
    <s v="es"/>
    <m/>
    <s v=""/>
    <b v="0"/>
    <n v="1"/>
    <s v="1170073250770145280"/>
    <s v="Twitter for Android"/>
    <b v="0"/>
    <s v="1170073250770145280"/>
    <s v="Tweet"/>
    <n v="0"/>
    <n v="0"/>
    <m/>
    <m/>
    <m/>
    <m/>
    <m/>
    <m/>
    <m/>
    <m/>
    <n v="1"/>
    <s v="6"/>
    <s v="6"/>
    <n v="0"/>
    <n v="0"/>
    <n v="0"/>
    <n v="0"/>
    <n v="0"/>
    <n v="0"/>
    <n v="22"/>
    <n v="100"/>
    <n v="22"/>
  </r>
  <r>
    <s v="iam_odey"/>
    <s v="seo"/>
    <m/>
    <m/>
    <m/>
    <m/>
    <m/>
    <m/>
    <m/>
    <m/>
    <s v="No"/>
    <n v="90"/>
    <m/>
    <m/>
    <x v="0"/>
    <d v="2019-09-06T23:22:02.000"/>
    <s v="RT @socialmedia2day: In our most recent #SMTLive Twitter chat, we discussed how social media and SEO work together w/@SEO - here's a recap:…"/>
    <m/>
    <m/>
    <x v="3"/>
    <m/>
    <s v="http://pbs.twimg.com/profile_images/1126064693846663168/HpX7ksNj_normal.jpg"/>
    <x v="82"/>
    <s v="https://twitter.com/#!/iam_odey/status/1170114968487903232"/>
    <m/>
    <m/>
    <s v="1170114968487903232"/>
    <m/>
    <b v="0"/>
    <n v="0"/>
    <s v=""/>
    <b v="0"/>
    <s v="en"/>
    <m/>
    <s v=""/>
    <b v="0"/>
    <n v="9"/>
    <s v="1170113225800785921"/>
    <s v="Twitter for Android"/>
    <b v="0"/>
    <s v="1170113225800785921"/>
    <s v="Tweet"/>
    <n v="0"/>
    <n v="0"/>
    <m/>
    <m/>
    <m/>
    <m/>
    <m/>
    <m/>
    <m/>
    <m/>
    <n v="1"/>
    <s v="3"/>
    <s v="3"/>
    <m/>
    <m/>
    <m/>
    <m/>
    <m/>
    <m/>
    <m/>
    <m/>
    <m/>
  </r>
  <r>
    <s v="warriorgrll74"/>
    <s v="seo"/>
    <m/>
    <m/>
    <m/>
    <m/>
    <m/>
    <m/>
    <m/>
    <m/>
    <s v="No"/>
    <n v="92"/>
    <m/>
    <m/>
    <x v="0"/>
    <d v="2019-09-06T23:23:09.000"/>
    <s v="RT @socialmedia2day: In our most recent #SMTLive Twitter chat, we discussed how social media and SEO work together w/@SEO - here's a recap:…"/>
    <m/>
    <m/>
    <x v="3"/>
    <m/>
    <s v="http://pbs.twimg.com/profile_images/963087423323373568/3XcnnCDv_normal.jpg"/>
    <x v="83"/>
    <s v="https://twitter.com/#!/warriorgrll74/status/1170115246846967808"/>
    <m/>
    <m/>
    <s v="1170115246846967808"/>
    <m/>
    <b v="0"/>
    <n v="0"/>
    <s v=""/>
    <b v="0"/>
    <s v="en"/>
    <m/>
    <s v=""/>
    <b v="0"/>
    <n v="9"/>
    <s v="1170113225800785921"/>
    <s v="Twitter for iPhone"/>
    <b v="0"/>
    <s v="1170113225800785921"/>
    <s v="Tweet"/>
    <n v="0"/>
    <n v="0"/>
    <m/>
    <m/>
    <m/>
    <m/>
    <m/>
    <m/>
    <m/>
    <m/>
    <n v="1"/>
    <s v="3"/>
    <s v="3"/>
    <m/>
    <m/>
    <m/>
    <m/>
    <m/>
    <m/>
    <m/>
    <m/>
    <m/>
  </r>
  <r>
    <s v="richardbouchez"/>
    <s v="seo"/>
    <m/>
    <m/>
    <m/>
    <m/>
    <m/>
    <m/>
    <m/>
    <m/>
    <s v="No"/>
    <n v="94"/>
    <m/>
    <m/>
    <x v="0"/>
    <d v="2019-09-06T23:26:39.000"/>
    <s v="RT @socialmedia2day: In our most recent #SMTLive Twitter chat, we discussed how social media and SEO work together w/@SEO - here's a recap:…"/>
    <m/>
    <m/>
    <x v="3"/>
    <m/>
    <s v="http://pbs.twimg.com/profile_images/61932938/08-08-17-08-drawn-600_normal.jpg"/>
    <x v="84"/>
    <s v="https://twitter.com/#!/richardbouchez/status/1170116127520952320"/>
    <m/>
    <m/>
    <s v="1170116127520952320"/>
    <m/>
    <b v="0"/>
    <n v="0"/>
    <s v=""/>
    <b v="0"/>
    <s v="en"/>
    <m/>
    <s v=""/>
    <b v="0"/>
    <n v="9"/>
    <s v="1170113225800785921"/>
    <s v="Twitter for Android"/>
    <b v="0"/>
    <s v="1170113225800785921"/>
    <s v="Tweet"/>
    <n v="0"/>
    <n v="0"/>
    <m/>
    <m/>
    <m/>
    <m/>
    <m/>
    <m/>
    <m/>
    <m/>
    <n v="1"/>
    <s v="3"/>
    <s v="3"/>
    <m/>
    <m/>
    <m/>
    <m/>
    <m/>
    <m/>
    <m/>
    <m/>
    <m/>
  </r>
  <r>
    <s v="angelafresneda"/>
    <s v="seo"/>
    <m/>
    <m/>
    <m/>
    <m/>
    <m/>
    <m/>
    <m/>
    <m/>
    <s v="No"/>
    <n v="96"/>
    <m/>
    <m/>
    <x v="0"/>
    <d v="2019-09-07T00:32:31.000"/>
    <s v="RT @socialmedia2day: In our most recent #SMTLive Twitter chat, we discussed how social media and SEO work together w/@SEO - here's a recap:…"/>
    <m/>
    <m/>
    <x v="3"/>
    <m/>
    <s v="http://pbs.twimg.com/profile_images/617978863726010369/4PJc0LB3_normal.jpg"/>
    <x v="85"/>
    <s v="https://twitter.com/#!/angelafresneda/status/1170132705083887616"/>
    <m/>
    <m/>
    <s v="1170132705083887616"/>
    <m/>
    <b v="0"/>
    <n v="0"/>
    <s v=""/>
    <b v="0"/>
    <s v="en"/>
    <m/>
    <s v=""/>
    <b v="0"/>
    <n v="9"/>
    <s v="1170113225800785921"/>
    <s v="Twitter for iPhone"/>
    <b v="0"/>
    <s v="1170113225800785921"/>
    <s v="Tweet"/>
    <n v="0"/>
    <n v="0"/>
    <m/>
    <m/>
    <m/>
    <m/>
    <m/>
    <m/>
    <m/>
    <m/>
    <n v="1"/>
    <s v="3"/>
    <s v="3"/>
    <m/>
    <m/>
    <m/>
    <m/>
    <m/>
    <m/>
    <m/>
    <m/>
    <m/>
  </r>
  <r>
    <s v="ashleyroche"/>
    <s v="seo"/>
    <m/>
    <m/>
    <m/>
    <m/>
    <m/>
    <m/>
    <m/>
    <m/>
    <s v="No"/>
    <n v="98"/>
    <m/>
    <m/>
    <x v="0"/>
    <d v="2019-09-07T00:54:34.000"/>
    <s v="RT @socialmedia2day: In our most recent #SMTLive Twitter chat, we discussed how social media and SEO work together w/@SEO - here's a recap:…"/>
    <m/>
    <m/>
    <x v="3"/>
    <m/>
    <s v="http://pbs.twimg.com/profile_images/833491840317923328/lEG8Sp5z_normal.jpg"/>
    <x v="86"/>
    <s v="https://twitter.com/#!/ashleyroche/status/1170138252164108288"/>
    <m/>
    <m/>
    <s v="1170138252164108288"/>
    <m/>
    <b v="0"/>
    <n v="0"/>
    <s v=""/>
    <b v="0"/>
    <s v="en"/>
    <m/>
    <s v=""/>
    <b v="0"/>
    <n v="9"/>
    <s v="1170113225800785921"/>
    <s v="Twitter for iPhone"/>
    <b v="0"/>
    <s v="1170113225800785921"/>
    <s v="Tweet"/>
    <n v="0"/>
    <n v="0"/>
    <m/>
    <m/>
    <m/>
    <m/>
    <m/>
    <m/>
    <m/>
    <m/>
    <n v="1"/>
    <s v="3"/>
    <s v="3"/>
    <m/>
    <m/>
    <m/>
    <m/>
    <m/>
    <m/>
    <m/>
    <m/>
    <m/>
  </r>
  <r>
    <s v="mathony"/>
    <s v="seo"/>
    <m/>
    <m/>
    <m/>
    <m/>
    <m/>
    <m/>
    <m/>
    <m/>
    <s v="No"/>
    <n v="100"/>
    <m/>
    <m/>
    <x v="0"/>
    <d v="2019-09-07T01:36:03.000"/>
    <s v="RT @socialmedia2day: In our most recent #SMTLive Twitter chat, we discussed how social media and SEO work together w/@SEO - here's a recap:…"/>
    <m/>
    <m/>
    <x v="3"/>
    <m/>
    <s v="http://pbs.twimg.com/profile_images/1108554708875014145/IsDZVaDj_normal.jpg"/>
    <x v="87"/>
    <s v="https://twitter.com/#!/mathony/status/1170148692357025793"/>
    <m/>
    <m/>
    <s v="1170148692357025793"/>
    <m/>
    <b v="0"/>
    <n v="0"/>
    <s v=""/>
    <b v="0"/>
    <s v="en"/>
    <m/>
    <s v=""/>
    <b v="0"/>
    <n v="9"/>
    <s v="1170113225800785921"/>
    <s v="Twitter for Android"/>
    <b v="0"/>
    <s v="1170113225800785921"/>
    <s v="Tweet"/>
    <n v="0"/>
    <n v="0"/>
    <m/>
    <m/>
    <m/>
    <m/>
    <m/>
    <m/>
    <m/>
    <m/>
    <n v="1"/>
    <s v="3"/>
    <s v="3"/>
    <m/>
    <m/>
    <m/>
    <m/>
    <m/>
    <m/>
    <m/>
    <m/>
    <m/>
  </r>
  <r>
    <s v="passivearnings"/>
    <s v="seo"/>
    <m/>
    <m/>
    <m/>
    <m/>
    <m/>
    <m/>
    <m/>
    <m/>
    <s v="No"/>
    <n v="102"/>
    <m/>
    <m/>
    <x v="0"/>
    <d v="2019-09-07T02:43:39.000"/>
    <s v="RT @socialmedia2day: In our most recent #SMTLive Twitter chat, we discussed how social media and SEO work together w/@SEO - here's a recap:…"/>
    <m/>
    <m/>
    <x v="3"/>
    <m/>
    <s v="http://pbs.twimg.com/profile_images/1113088413547130880/RfpzvcVu_normal.png"/>
    <x v="88"/>
    <s v="https://twitter.com/#!/passivearnings/status/1170165706790277120"/>
    <m/>
    <m/>
    <s v="1170165706790277120"/>
    <m/>
    <b v="0"/>
    <n v="0"/>
    <s v=""/>
    <b v="0"/>
    <s v="en"/>
    <m/>
    <s v=""/>
    <b v="0"/>
    <n v="9"/>
    <s v="1170113225800785921"/>
    <s v="Twitter for Android"/>
    <b v="0"/>
    <s v="1170113225800785921"/>
    <s v="Tweet"/>
    <n v="0"/>
    <n v="0"/>
    <m/>
    <m/>
    <m/>
    <m/>
    <m/>
    <m/>
    <m/>
    <m/>
    <n v="1"/>
    <s v="3"/>
    <s v="3"/>
    <m/>
    <m/>
    <m/>
    <m/>
    <m/>
    <m/>
    <m/>
    <m/>
    <m/>
  </r>
  <r>
    <s v="blairallenagen1"/>
    <s v="blairallenagen1"/>
    <m/>
    <m/>
    <m/>
    <m/>
    <m/>
    <m/>
    <m/>
    <m/>
    <s v="No"/>
    <n v="104"/>
    <m/>
    <m/>
    <x v="1"/>
    <d v="2019-08-06T06:16:08.000"/>
    <s v="#SMTLive Recap: How to Cultivate Small Business Success on Social https://t.co/QhJRnvzCQJ https://t.co/JKMXTSlr7n"/>
    <s v="https://www.socialmediatoday.com/news/smtlive-recap-how-to-cultivate-small-business-success-on-social/560191/?utm_source=dlvr.it&amp;utm_medium=twitter"/>
    <s v="socialmediatoday.com"/>
    <x v="3"/>
    <s v="https://pbs.twimg.com/media/EBRBQ-wUIAEOjUk.jpg"/>
    <s v="https://pbs.twimg.com/media/EBRBQ-wUIAEOjUk.jpg"/>
    <x v="89"/>
    <s v="https://twitter.com/#!/blairallenagen1/status/1158622765663961089"/>
    <m/>
    <m/>
    <s v="1158622765663961089"/>
    <m/>
    <b v="0"/>
    <n v="0"/>
    <s v=""/>
    <b v="0"/>
    <s v="en"/>
    <m/>
    <s v=""/>
    <b v="0"/>
    <n v="1"/>
    <s v=""/>
    <s v="dlvr.it"/>
    <b v="0"/>
    <s v="1158622765663961089"/>
    <s v="Retweet"/>
    <n v="0"/>
    <n v="0"/>
    <m/>
    <m/>
    <m/>
    <m/>
    <m/>
    <m/>
    <m/>
    <m/>
    <n v="5"/>
    <s v="1"/>
    <s v="1"/>
    <n v="1"/>
    <n v="10"/>
    <n v="0"/>
    <n v="0"/>
    <n v="0"/>
    <n v="0"/>
    <n v="9"/>
    <n v="90"/>
    <n v="10"/>
  </r>
  <r>
    <s v="blairallenagen1"/>
    <s v="blairallenagen1"/>
    <m/>
    <m/>
    <m/>
    <m/>
    <m/>
    <m/>
    <m/>
    <m/>
    <s v="No"/>
    <n v="105"/>
    <m/>
    <m/>
    <x v="1"/>
    <d v="2019-08-08T08:24:08.000"/>
    <s v="#SMTLive Recap: Can Small Business Social Media Difficulties Help Future Goal-Setting? https://t.co/XX6C3du8vw https://t.co/ZqN5OTzHwq"/>
    <s v="https://www.socialmediatoday.com/news/smtlive-recap-can-small-business-social-media-difficulties-help-future-go/560296/?utm_source=dlvr.it&amp;utm_medium=twitter"/>
    <s v="socialmediatoday.com"/>
    <x v="3"/>
    <s v="https://pbs.twimg.com/media/EBbxvmbUwAAX7JV.jpg"/>
    <s v="https://pbs.twimg.com/media/EBbxvmbUwAAX7JV.jpg"/>
    <x v="90"/>
    <s v="https://twitter.com/#!/blairallenagen1/status/1159379756061622272"/>
    <m/>
    <m/>
    <s v="1159379756061622272"/>
    <m/>
    <b v="0"/>
    <n v="0"/>
    <s v=""/>
    <b v="0"/>
    <s v="en"/>
    <m/>
    <s v=""/>
    <b v="0"/>
    <n v="1"/>
    <s v=""/>
    <s v="dlvr.it"/>
    <b v="0"/>
    <s v="1159379756061622272"/>
    <s v="Retweet"/>
    <n v="0"/>
    <n v="0"/>
    <m/>
    <m/>
    <m/>
    <m/>
    <m/>
    <m/>
    <m/>
    <m/>
    <n v="5"/>
    <s v="1"/>
    <s v="1"/>
    <n v="0"/>
    <n v="0"/>
    <n v="1"/>
    <n v="8.333333333333334"/>
    <n v="0"/>
    <n v="0"/>
    <n v="11"/>
    <n v="91.66666666666667"/>
    <n v="12"/>
  </r>
  <r>
    <s v="blairallenagen1"/>
    <s v="blairallenagen1"/>
    <m/>
    <m/>
    <m/>
    <m/>
    <m/>
    <m/>
    <m/>
    <m/>
    <s v="No"/>
    <n v="106"/>
    <m/>
    <m/>
    <x v="1"/>
    <d v="2019-09-04T07:30:35.000"/>
    <s v="#SMTLive Recap: How Social Media and SEO Work Together https://t.co/oN2YLJ7rgl https://t.co/TW3tfhNccK"/>
    <s v="https://www.socialmediatoday.com/news/smtlive-recap-how-social-media-and-seo-work-together/561911/?utm_source=dlvr.it&amp;utm_medium=twitter"/>
    <s v="socialmediatoday.com"/>
    <x v="3"/>
    <s v="https://pbs.twimg.com/media/EDmoaOvXsAUYGgp.jpg"/>
    <s v="https://pbs.twimg.com/media/EDmoaOvXsAUYGgp.jpg"/>
    <x v="91"/>
    <s v="https://twitter.com/#!/blairallenagen1/status/1169150749466681346"/>
    <m/>
    <m/>
    <s v="1169150749466681346"/>
    <m/>
    <b v="0"/>
    <n v="0"/>
    <s v=""/>
    <b v="0"/>
    <s v="en"/>
    <m/>
    <s v=""/>
    <b v="0"/>
    <n v="0"/>
    <s v=""/>
    <s v="dlvr.it"/>
    <b v="0"/>
    <s v="1169150749466681346"/>
    <s v="Tweet"/>
    <n v="0"/>
    <n v="0"/>
    <m/>
    <m/>
    <m/>
    <m/>
    <m/>
    <m/>
    <m/>
    <m/>
    <n v="5"/>
    <s v="1"/>
    <s v="1"/>
    <n v="1"/>
    <n v="11.11111111111111"/>
    <n v="0"/>
    <n v="0"/>
    <n v="0"/>
    <n v="0"/>
    <n v="8"/>
    <n v="88.88888888888889"/>
    <n v="9"/>
  </r>
  <r>
    <s v="blairallenagen1"/>
    <s v="blairallenagen1"/>
    <m/>
    <m/>
    <m/>
    <m/>
    <m/>
    <m/>
    <m/>
    <m/>
    <s v="No"/>
    <n v="107"/>
    <m/>
    <m/>
    <x v="1"/>
    <d v="2019-09-05T06:17:32.000"/>
    <s v="RT @blairallenagen1: #SMTLive Recap: How to Cultivate Small Business Success on Social https://t.co/QhJRnvzCQJ https://t.co/JKMXTSlr7n"/>
    <s v="https://www.socialmediatoday.com/news/smtlive-recap-how-to-cultivate-small-business-success-on-social/560191/?utm_source=dlvr.it&amp;utm_medium=twitter"/>
    <s v="socialmediatoday.com"/>
    <x v="3"/>
    <s v="https://pbs.twimg.com/media/EBRBQ-wUIAEOjUk.jpg"/>
    <s v="https://pbs.twimg.com/media/EBRBQ-wUIAEOjUk.jpg"/>
    <x v="92"/>
    <s v="https://twitter.com/#!/blairallenagen1/status/1169494756038070272"/>
    <m/>
    <m/>
    <s v="1169494756038070272"/>
    <m/>
    <b v="0"/>
    <n v="0"/>
    <s v=""/>
    <b v="0"/>
    <s v="en"/>
    <m/>
    <s v=""/>
    <b v="0"/>
    <n v="1"/>
    <s v="1158622765663961089"/>
    <s v="dlvr.it"/>
    <b v="0"/>
    <s v="1158622765663961089"/>
    <s v="Tweet"/>
    <n v="0"/>
    <n v="0"/>
    <m/>
    <m/>
    <m/>
    <m/>
    <m/>
    <m/>
    <m/>
    <m/>
    <n v="5"/>
    <s v="1"/>
    <s v="1"/>
    <n v="1"/>
    <n v="8.333333333333334"/>
    <n v="0"/>
    <n v="0"/>
    <n v="0"/>
    <n v="0"/>
    <n v="11"/>
    <n v="91.66666666666667"/>
    <n v="12"/>
  </r>
  <r>
    <s v="blairallenagen1"/>
    <s v="blairallenagen1"/>
    <m/>
    <m/>
    <m/>
    <m/>
    <m/>
    <m/>
    <m/>
    <m/>
    <s v="No"/>
    <n v="108"/>
    <m/>
    <m/>
    <x v="1"/>
    <d v="2019-09-07T08:24:33.000"/>
    <s v="RT @blairallenagen1: #SMTLive Recap: Can Small Business Social Media Difficulties Help Future Goal-Setting? https://t.co/XX6C3du8vw https:/…"/>
    <s v="https://www.socialmediatoday.com/news/smtlive-recap-can-small-business-social-media-difficulties-help-future-go/560296/?utm_source=dlvr.it&amp;utm_medium=twitter"/>
    <s v="socialmediatoday.com"/>
    <x v="3"/>
    <m/>
    <s v="http://pbs.twimg.com/profile_images/1086144356015165440/qp-aDxu8_normal.jpg"/>
    <x v="93"/>
    <s v="https://twitter.com/#!/blairallenagen1/status/1170251495159160833"/>
    <m/>
    <m/>
    <s v="1170251495159160833"/>
    <m/>
    <b v="0"/>
    <n v="0"/>
    <s v=""/>
    <b v="0"/>
    <s v="en"/>
    <m/>
    <s v=""/>
    <b v="0"/>
    <n v="1"/>
    <s v="1159379756061622272"/>
    <s v="dlvr.it"/>
    <b v="0"/>
    <s v="1159379756061622272"/>
    <s v="Tweet"/>
    <n v="0"/>
    <n v="0"/>
    <m/>
    <m/>
    <m/>
    <m/>
    <m/>
    <m/>
    <m/>
    <m/>
    <n v="5"/>
    <s v="1"/>
    <s v="1"/>
    <n v="0"/>
    <n v="0"/>
    <n v="1"/>
    <n v="6.666666666666667"/>
    <n v="0"/>
    <n v="0"/>
    <n v="14"/>
    <n v="93.33333333333333"/>
    <n v="15"/>
  </r>
  <r>
    <s v="marceladesantam"/>
    <s v="angelodge"/>
    <m/>
    <m/>
    <m/>
    <m/>
    <m/>
    <m/>
    <m/>
    <m/>
    <s v="No"/>
    <n v="109"/>
    <m/>
    <m/>
    <x v="0"/>
    <d v="2019-09-07T19:28:51.000"/>
    <s v="RT @angelodge: Monitoreo del río Tapia  acrecentado y turbio dentro de su cauce a la altura de Villa Catalina Don Bosco._x000a_#SMTLive https://t…"/>
    <m/>
    <m/>
    <x v="3"/>
    <m/>
    <s v="http://pbs.twimg.com/profile_images/2664315488/4a884b08d0cd532864ee438c6477c7b7_normal.jpeg"/>
    <x v="94"/>
    <s v="https://twitter.com/#!/marceladesantam/status/1170418674311802881"/>
    <m/>
    <m/>
    <s v="1170418674311802881"/>
    <m/>
    <b v="0"/>
    <n v="0"/>
    <s v=""/>
    <b v="0"/>
    <s v="es"/>
    <m/>
    <s v=""/>
    <b v="0"/>
    <n v="2"/>
    <s v="1170073250770145280"/>
    <s v="Twitter for Android"/>
    <b v="0"/>
    <s v="1170073250770145280"/>
    <s v="Tweet"/>
    <n v="0"/>
    <n v="0"/>
    <m/>
    <m/>
    <m/>
    <m/>
    <m/>
    <m/>
    <m/>
    <m/>
    <n v="1"/>
    <s v="6"/>
    <s v="6"/>
    <n v="0"/>
    <n v="0"/>
    <n v="0"/>
    <n v="0"/>
    <n v="0"/>
    <n v="0"/>
    <n v="22"/>
    <n v="100"/>
    <n v="22"/>
  </r>
  <r>
    <s v="lyneshah"/>
    <s v="seo"/>
    <m/>
    <m/>
    <m/>
    <m/>
    <m/>
    <m/>
    <m/>
    <m/>
    <s v="No"/>
    <n v="110"/>
    <m/>
    <m/>
    <x v="0"/>
    <d v="2019-09-07T21:53:45.000"/>
    <s v="RT @socialmedia2day: In our most recent #SMTLive Twitter chat, we discussed how social media and SEO work together w/@SEO - here's a recap:…"/>
    <m/>
    <m/>
    <x v="3"/>
    <m/>
    <s v="http://pbs.twimg.com/profile_images/1009550793773498368/jEKg6Xg4_normal.jpg"/>
    <x v="95"/>
    <s v="https://twitter.com/#!/lyneshah/status/1170455136218570754"/>
    <m/>
    <m/>
    <s v="1170455136218570754"/>
    <m/>
    <b v="0"/>
    <n v="0"/>
    <s v=""/>
    <b v="0"/>
    <s v="en"/>
    <m/>
    <s v=""/>
    <b v="0"/>
    <n v="10"/>
    <s v="1170113225800785921"/>
    <s v="Twitter for Android"/>
    <b v="0"/>
    <s v="1170113225800785921"/>
    <s v="Tweet"/>
    <n v="0"/>
    <n v="0"/>
    <m/>
    <m/>
    <m/>
    <m/>
    <m/>
    <m/>
    <m/>
    <m/>
    <n v="1"/>
    <s v="3"/>
    <s v="3"/>
    <m/>
    <m/>
    <m/>
    <m/>
    <m/>
    <m/>
    <m/>
    <m/>
    <m/>
  </r>
  <r>
    <s v="angelodge"/>
    <s v="angelodge"/>
    <m/>
    <m/>
    <m/>
    <m/>
    <m/>
    <m/>
    <m/>
    <m/>
    <s v="No"/>
    <n v="112"/>
    <m/>
    <m/>
    <x v="1"/>
    <d v="2019-09-06T20:36:16.000"/>
    <s v="Monitoreo del río Tapia  acrecentado y turbio dentro de su cauce a la altura de Villa Catalina Don Bosco._x000a_#SMTLive https://t.co/Bk9lkkakB0"/>
    <m/>
    <m/>
    <x v="3"/>
    <s v="https://pbs.twimg.com/media/EDzu8hHXUAAtJ7-.jpg"/>
    <s v="https://pbs.twimg.com/media/EDzu8hHXUAAtJ7-.jpg"/>
    <x v="96"/>
    <s v="https://twitter.com/#!/angelodge/status/1170073250770145280"/>
    <m/>
    <m/>
    <s v="1170073250770145280"/>
    <m/>
    <b v="0"/>
    <n v="2"/>
    <s v=""/>
    <b v="0"/>
    <s v="es"/>
    <m/>
    <s v=""/>
    <b v="0"/>
    <n v="1"/>
    <s v=""/>
    <s v="Twitter for Android"/>
    <b v="0"/>
    <s v="1170073250770145280"/>
    <s v="Tweet"/>
    <n v="0"/>
    <n v="0"/>
    <m/>
    <m/>
    <m/>
    <m/>
    <m/>
    <m/>
    <m/>
    <m/>
    <n v="1"/>
    <s v="6"/>
    <s v="6"/>
    <n v="0"/>
    <n v="0"/>
    <n v="0"/>
    <n v="0"/>
    <n v="0"/>
    <n v="0"/>
    <n v="20"/>
    <n v="100"/>
    <n v="20"/>
  </r>
  <r>
    <s v="villacar4"/>
    <s v="angelodge"/>
    <m/>
    <m/>
    <m/>
    <m/>
    <m/>
    <m/>
    <m/>
    <m/>
    <s v="No"/>
    <n v="113"/>
    <m/>
    <m/>
    <x v="0"/>
    <d v="2019-09-08T03:40:10.000"/>
    <s v="RT @angelodge: Monitoreo del río Tapia  acrecentado y turbio dentro de su cauce a la altura de Villa Catalina Don Bosco._x000a_#SMTLive https://t…"/>
    <m/>
    <m/>
    <x v="3"/>
    <m/>
    <s v="http://pbs.twimg.com/profile_images/1103407247080779776/2SNlyjwD_normal.jpg"/>
    <x v="97"/>
    <s v="https://twitter.com/#!/villacar4/status/1170542317490626560"/>
    <m/>
    <m/>
    <s v="1170542317490626560"/>
    <m/>
    <b v="0"/>
    <n v="0"/>
    <s v=""/>
    <b v="0"/>
    <s v="es"/>
    <m/>
    <s v=""/>
    <b v="0"/>
    <n v="3"/>
    <s v="1170073250770145280"/>
    <s v="Twitter for Android"/>
    <b v="0"/>
    <s v="1170073250770145280"/>
    <s v="Tweet"/>
    <n v="0"/>
    <n v="0"/>
    <m/>
    <m/>
    <m/>
    <m/>
    <m/>
    <m/>
    <m/>
    <m/>
    <n v="1"/>
    <s v="6"/>
    <s v="6"/>
    <n v="0"/>
    <n v="0"/>
    <n v="0"/>
    <n v="0"/>
    <n v="0"/>
    <n v="0"/>
    <n v="22"/>
    <n v="100"/>
    <n v="22"/>
  </r>
  <r>
    <s v="loefflercarsten"/>
    <s v="loefflercarsten"/>
    <m/>
    <m/>
    <m/>
    <m/>
    <m/>
    <m/>
    <m/>
    <m/>
    <s v="No"/>
    <n v="114"/>
    <m/>
    <m/>
    <x v="1"/>
    <d v="2019-09-08T12:13:30.000"/>
    <s v="#SMTLive Recap: How Social Media and SEO Work Together https://t.co/dxRbinaKWW #SocialMedia #SEO #SocialMediaMarketing #OnlineMarketing #SocialMediaManager #LoefflerCarsten"/>
    <s v="https://www.socialmediatoday.com/news/smtlive-recap-how-social-media-and-seo-work-together/561911/"/>
    <s v="socialmediatoday.com"/>
    <x v="26"/>
    <m/>
    <s v="http://pbs.twimg.com/profile_images/432258838494846976/n5rx9RHu_normal.jpeg"/>
    <x v="98"/>
    <s v="https://twitter.com/#!/loefflercarsten/status/1170671502838161413"/>
    <m/>
    <m/>
    <s v="1170671502838161413"/>
    <m/>
    <b v="0"/>
    <n v="0"/>
    <s v=""/>
    <b v="0"/>
    <s v="en"/>
    <m/>
    <s v=""/>
    <b v="0"/>
    <n v="1"/>
    <s v=""/>
    <s v="Twitter Web App"/>
    <b v="0"/>
    <s v="1170671502838161413"/>
    <s v="Tweet"/>
    <n v="0"/>
    <n v="0"/>
    <m/>
    <m/>
    <m/>
    <m/>
    <m/>
    <m/>
    <m/>
    <m/>
    <n v="1"/>
    <s v="8"/>
    <s v="8"/>
    <n v="1"/>
    <n v="6.666666666666667"/>
    <n v="0"/>
    <n v="0"/>
    <n v="0"/>
    <n v="0"/>
    <n v="14"/>
    <n v="93.33333333333333"/>
    <n v="15"/>
  </r>
  <r>
    <s v="bestfin1"/>
    <s v="loefflercarsten"/>
    <m/>
    <m/>
    <m/>
    <m/>
    <m/>
    <m/>
    <m/>
    <m/>
    <s v="No"/>
    <n v="115"/>
    <m/>
    <m/>
    <x v="0"/>
    <d v="2019-09-08T12:19:45.000"/>
    <s v="RT @LoefflerCarsten: #SMTLive Recap: How Social Media and SEO Work Together https://t.co/dxRbinaKWW #SocialMedia #SEO #SocialMediaMarketing…"/>
    <s v="https://www.socialmediatoday.com/news/smtlive-recap-how-social-media-and-seo-work-together/561911/"/>
    <s v="socialmediatoday.com"/>
    <x v="27"/>
    <m/>
    <s v="http://pbs.twimg.com/profile_images/351501987/ipodapp_normal.jpg"/>
    <x v="99"/>
    <s v="https://twitter.com/#!/bestfin1/status/1170673073613393920"/>
    <m/>
    <m/>
    <s v="1170673073613393920"/>
    <m/>
    <b v="0"/>
    <n v="0"/>
    <s v=""/>
    <b v="0"/>
    <s v="en"/>
    <m/>
    <s v=""/>
    <b v="0"/>
    <n v="1"/>
    <s v="1170671502838161413"/>
    <s v="socialmediacombo"/>
    <b v="0"/>
    <s v="1170671502838161413"/>
    <s v="Tweet"/>
    <n v="0"/>
    <n v="0"/>
    <m/>
    <m/>
    <m/>
    <m/>
    <m/>
    <m/>
    <m/>
    <m/>
    <n v="1"/>
    <s v="8"/>
    <s v="8"/>
    <n v="1"/>
    <n v="7.142857142857143"/>
    <n v="0"/>
    <n v="0"/>
    <n v="0"/>
    <n v="0"/>
    <n v="13"/>
    <n v="92.85714285714286"/>
    <n v="14"/>
  </r>
  <r>
    <s v="prosper_kenn"/>
    <s v="socialmedia2day"/>
    <m/>
    <m/>
    <m/>
    <m/>
    <m/>
    <m/>
    <m/>
    <m/>
    <s v="No"/>
    <n v="116"/>
    <m/>
    <m/>
    <x v="0"/>
    <d v="2019-09-08T15:17:11.000"/>
    <s v="RT @socialmedia2day: Does social media impact your #SEO efforts? We discussed this in out most recent #SMTLive Twitter chat - here's a re-c…"/>
    <m/>
    <m/>
    <x v="13"/>
    <m/>
    <s v="http://pbs.twimg.com/profile_images/1152599573946359813/Z-RujlXc_normal.jpg"/>
    <x v="100"/>
    <s v="https://twitter.com/#!/prosper_kenn/status/1170717727432032256"/>
    <m/>
    <m/>
    <s v="1170717727432032256"/>
    <m/>
    <b v="0"/>
    <n v="0"/>
    <s v=""/>
    <b v="0"/>
    <s v="en"/>
    <m/>
    <s v=""/>
    <b v="0"/>
    <n v="14"/>
    <s v="1170717223066984453"/>
    <s v="Prosperken bot"/>
    <b v="0"/>
    <s v="1170717223066984453"/>
    <s v="Tweet"/>
    <n v="0"/>
    <n v="0"/>
    <m/>
    <m/>
    <m/>
    <m/>
    <m/>
    <m/>
    <m/>
    <m/>
    <n v="1"/>
    <s v="2"/>
    <s v="2"/>
    <n v="0"/>
    <n v="0"/>
    <n v="0"/>
    <n v="0"/>
    <n v="0"/>
    <n v="0"/>
    <n v="23"/>
    <n v="100"/>
    <n v="23"/>
  </r>
  <r>
    <s v="alexis_robbins"/>
    <s v="socialmedia2day"/>
    <m/>
    <m/>
    <m/>
    <m/>
    <m/>
    <m/>
    <m/>
    <m/>
    <s v="No"/>
    <n v="117"/>
    <m/>
    <m/>
    <x v="0"/>
    <d v="2019-09-08T15:17:58.000"/>
    <s v="RT @socialmedia2day: Does social media impact your #SEO efforts? We discussed this in out most recent #SMTLive Twitter chat - here's a re-c…"/>
    <m/>
    <m/>
    <x v="13"/>
    <m/>
    <s v="http://pbs.twimg.com/profile_images/725814783417540608/DH32dyaL_normal.jpg"/>
    <x v="101"/>
    <s v="https://twitter.com/#!/alexis_robbins/status/1170717922488025088"/>
    <m/>
    <m/>
    <s v="1170717922488025088"/>
    <m/>
    <b v="0"/>
    <n v="0"/>
    <s v=""/>
    <b v="0"/>
    <s v="en"/>
    <m/>
    <s v=""/>
    <b v="0"/>
    <n v="14"/>
    <s v="1170717223066984453"/>
    <s v="Twitter for iPhone"/>
    <b v="0"/>
    <s v="1170717223066984453"/>
    <s v="Tweet"/>
    <n v="0"/>
    <n v="0"/>
    <m/>
    <m/>
    <m/>
    <m/>
    <m/>
    <m/>
    <m/>
    <m/>
    <n v="1"/>
    <s v="2"/>
    <s v="2"/>
    <n v="0"/>
    <n v="0"/>
    <n v="0"/>
    <n v="0"/>
    <n v="0"/>
    <n v="0"/>
    <n v="23"/>
    <n v="100"/>
    <n v="23"/>
  </r>
  <r>
    <s v="marketin_auto"/>
    <s v="socialmedia2day"/>
    <m/>
    <m/>
    <m/>
    <m/>
    <m/>
    <m/>
    <m/>
    <m/>
    <s v="No"/>
    <n v="118"/>
    <m/>
    <m/>
    <x v="0"/>
    <d v="2019-09-08T15:30:44.000"/>
    <s v="RT @socialmedia2day: Does social media impact your #SEO efforts? We discussed this in out most recent #SMTLive Twitter chat - here's a re-c…"/>
    <m/>
    <m/>
    <x v="13"/>
    <m/>
    <s v="http://pbs.twimg.com/profile_images/1082919620032503808/DHISElgY_normal.jpg"/>
    <x v="102"/>
    <s v="https://twitter.com/#!/marketin_auto/status/1170721138047168512"/>
    <m/>
    <m/>
    <s v="1170721138047168512"/>
    <m/>
    <b v="0"/>
    <n v="0"/>
    <s v=""/>
    <b v="0"/>
    <s v="en"/>
    <m/>
    <s v=""/>
    <b v="0"/>
    <n v="14"/>
    <s v="1170717223066984453"/>
    <s v="IncubatorBay_Schnittstelle"/>
    <b v="0"/>
    <s v="1170717223066984453"/>
    <s v="Tweet"/>
    <n v="0"/>
    <n v="0"/>
    <m/>
    <m/>
    <m/>
    <m/>
    <m/>
    <m/>
    <m/>
    <m/>
    <n v="1"/>
    <s v="2"/>
    <s v="2"/>
    <n v="0"/>
    <n v="0"/>
    <n v="0"/>
    <n v="0"/>
    <n v="0"/>
    <n v="0"/>
    <n v="23"/>
    <n v="100"/>
    <n v="23"/>
  </r>
  <r>
    <s v="cognoscentebiz"/>
    <s v="socialmedia2day"/>
    <m/>
    <m/>
    <m/>
    <m/>
    <m/>
    <m/>
    <m/>
    <m/>
    <s v="No"/>
    <n v="119"/>
    <m/>
    <m/>
    <x v="0"/>
    <d v="2019-09-08T15:34:15.000"/>
    <s v="RT @socialmedia2day: Does social media impact your #SEO efforts? We discussed this in out most recent #SMTLive Twitter chat - here's a re-c…"/>
    <m/>
    <m/>
    <x v="13"/>
    <m/>
    <s v="http://pbs.twimg.com/profile_images/955552684425166848/8H99Es2i_normal.jpg"/>
    <x v="103"/>
    <s v="https://twitter.com/#!/cognoscentebiz/status/1170722022109745153"/>
    <m/>
    <m/>
    <s v="1170722022109745153"/>
    <m/>
    <b v="0"/>
    <n v="0"/>
    <s v=""/>
    <b v="0"/>
    <s v="en"/>
    <m/>
    <s v=""/>
    <b v="0"/>
    <n v="14"/>
    <s v="1170717223066984453"/>
    <s v="Twitter for Android"/>
    <b v="0"/>
    <s v="1170717223066984453"/>
    <s v="Tweet"/>
    <n v="0"/>
    <n v="0"/>
    <m/>
    <m/>
    <m/>
    <m/>
    <m/>
    <m/>
    <m/>
    <m/>
    <n v="1"/>
    <s v="2"/>
    <s v="2"/>
    <n v="0"/>
    <n v="0"/>
    <n v="0"/>
    <n v="0"/>
    <n v="0"/>
    <n v="0"/>
    <n v="23"/>
    <n v="100"/>
    <n v="23"/>
  </r>
  <r>
    <s v="fracarabini"/>
    <s v="socialmedia2day"/>
    <m/>
    <m/>
    <m/>
    <m/>
    <m/>
    <m/>
    <m/>
    <m/>
    <s v="No"/>
    <n v="120"/>
    <m/>
    <m/>
    <x v="0"/>
    <d v="2019-09-08T15:52:08.000"/>
    <s v="RT @socialmedia2day: Does social media impact your #SEO efforts? We discussed this in out most recent #SMTLive Twitter chat - here's a re-c…"/>
    <m/>
    <m/>
    <x v="13"/>
    <m/>
    <s v="http://pbs.twimg.com/profile_images/1042327909363535872/CCOinNPj_normal.jpg"/>
    <x v="104"/>
    <s v="https://twitter.com/#!/fracarabini/status/1170726523134971907"/>
    <m/>
    <m/>
    <s v="1170726523134971907"/>
    <m/>
    <b v="0"/>
    <n v="0"/>
    <s v=""/>
    <b v="0"/>
    <s v="en"/>
    <m/>
    <s v=""/>
    <b v="0"/>
    <n v="14"/>
    <s v="1170717223066984453"/>
    <s v="TweetDeck"/>
    <b v="0"/>
    <s v="1170717223066984453"/>
    <s v="Tweet"/>
    <n v="0"/>
    <n v="0"/>
    <m/>
    <m/>
    <m/>
    <m/>
    <m/>
    <m/>
    <m/>
    <m/>
    <n v="1"/>
    <s v="2"/>
    <s v="2"/>
    <n v="0"/>
    <n v="0"/>
    <n v="0"/>
    <n v="0"/>
    <n v="0"/>
    <n v="0"/>
    <n v="23"/>
    <n v="100"/>
    <n v="23"/>
  </r>
  <r>
    <s v="tembhurnepraful"/>
    <s v="socialmedia2day"/>
    <m/>
    <m/>
    <m/>
    <m/>
    <m/>
    <m/>
    <m/>
    <m/>
    <s v="No"/>
    <n v="121"/>
    <m/>
    <m/>
    <x v="0"/>
    <d v="2019-09-08T17:07:46.000"/>
    <s v="RT @socialmedia2day: Does social media impact your #SEO efforts? We discussed this in out most recent #SMTLive Twitter chat - here's a re-c…"/>
    <m/>
    <m/>
    <x v="13"/>
    <m/>
    <s v="http://pbs.twimg.com/profile_images/699165600933777408/tefXPSWb_normal.jpg"/>
    <x v="105"/>
    <s v="https://twitter.com/#!/tembhurnepraful/status/1170745554164441090"/>
    <m/>
    <m/>
    <s v="1170745554164441090"/>
    <m/>
    <b v="0"/>
    <n v="0"/>
    <s v=""/>
    <b v="0"/>
    <s v="en"/>
    <m/>
    <s v=""/>
    <b v="0"/>
    <n v="14"/>
    <s v="1170717223066984453"/>
    <s v="Twitter for Android"/>
    <b v="0"/>
    <s v="1170717223066984453"/>
    <s v="Tweet"/>
    <n v="0"/>
    <n v="0"/>
    <m/>
    <m/>
    <m/>
    <m/>
    <m/>
    <m/>
    <m/>
    <m/>
    <n v="1"/>
    <s v="2"/>
    <s v="2"/>
    <n v="0"/>
    <n v="0"/>
    <n v="0"/>
    <n v="0"/>
    <n v="0"/>
    <n v="0"/>
    <n v="23"/>
    <n v="100"/>
    <n v="23"/>
  </r>
  <r>
    <s v="digimumbai"/>
    <s v="digimumbai"/>
    <m/>
    <m/>
    <m/>
    <m/>
    <m/>
    <m/>
    <m/>
    <m/>
    <s v="No"/>
    <n v="122"/>
    <m/>
    <m/>
    <x v="1"/>
    <d v="2019-09-08T18:19:03.000"/>
    <s v="Does social media impact your #SEO efforts? We discussed this in out most recent #SMTLive Twitter chat - here's a re-cap https://t.co/j4pWDUGT8p #digitalmarketing https://t.co/Ecn5Tg7xZO"/>
    <s v="https://www.socialmediatoday.com/news/smtlive-recap-how-social-media-and-seo-work-together/561911/"/>
    <s v="socialmediatoday.com"/>
    <x v="28"/>
    <s v="https://pbs.twimg.com/media/ED9jL-8UYAAEglt.png"/>
    <s v="https://pbs.twimg.com/media/ED9jL-8UYAAEglt.png"/>
    <x v="106"/>
    <s v="https://twitter.com/#!/digimumbai/status/1170763496062980096"/>
    <m/>
    <m/>
    <s v="1170763496062980096"/>
    <m/>
    <b v="0"/>
    <n v="0"/>
    <s v=""/>
    <b v="0"/>
    <s v="en"/>
    <m/>
    <s v=""/>
    <b v="0"/>
    <n v="0"/>
    <s v=""/>
    <s v="Twitter Web App"/>
    <b v="0"/>
    <s v="1170763496062980096"/>
    <s v="Tweet"/>
    <n v="0"/>
    <n v="0"/>
    <m/>
    <m/>
    <m/>
    <m/>
    <m/>
    <m/>
    <m/>
    <m/>
    <n v="1"/>
    <s v="1"/>
    <s v="1"/>
    <n v="0"/>
    <n v="0"/>
    <n v="0"/>
    <n v="0"/>
    <n v="0"/>
    <n v="0"/>
    <n v="22"/>
    <n v="100"/>
    <n v="22"/>
  </r>
  <r>
    <s v="chetan0037"/>
    <s v="socialmedia2day"/>
    <m/>
    <m/>
    <m/>
    <m/>
    <m/>
    <m/>
    <m/>
    <m/>
    <s v="No"/>
    <n v="123"/>
    <m/>
    <m/>
    <x v="0"/>
    <d v="2019-09-08T18:34:57.000"/>
    <s v="RT @socialmedia2day: Does social media impact your #SEO efforts? We discussed this in out most recent #SMTLive Twitter chat - here's a re-c…"/>
    <m/>
    <m/>
    <x v="13"/>
    <m/>
    <s v="http://pbs.twimg.com/profile_images/635728484648685568/shbB4SyY_normal.jpg"/>
    <x v="107"/>
    <s v="https://twitter.com/#!/chetan0037/status/1170767497555042306"/>
    <m/>
    <m/>
    <s v="1170767497555042306"/>
    <m/>
    <b v="0"/>
    <n v="0"/>
    <s v=""/>
    <b v="0"/>
    <s v="en"/>
    <m/>
    <s v=""/>
    <b v="0"/>
    <n v="14"/>
    <s v="1170717223066984453"/>
    <s v="Twitter for Android"/>
    <b v="0"/>
    <s v="1170717223066984453"/>
    <s v="Tweet"/>
    <n v="0"/>
    <n v="0"/>
    <m/>
    <m/>
    <m/>
    <m/>
    <m/>
    <m/>
    <m/>
    <m/>
    <n v="1"/>
    <s v="2"/>
    <s v="2"/>
    <n v="0"/>
    <n v="0"/>
    <n v="0"/>
    <n v="0"/>
    <n v="0"/>
    <n v="0"/>
    <n v="23"/>
    <n v="100"/>
    <n v="23"/>
  </r>
  <r>
    <s v="stylemediaire"/>
    <s v="socialmedia2day"/>
    <m/>
    <m/>
    <m/>
    <m/>
    <m/>
    <m/>
    <m/>
    <m/>
    <s v="No"/>
    <n v="124"/>
    <m/>
    <m/>
    <x v="0"/>
    <d v="2019-09-08T21:25:52.000"/>
    <s v="RT @socialmedia2day: Does social media impact your #SEO efforts? We discussed this in out most recent #SMTLive Twitter chat - here's a re-c…"/>
    <m/>
    <m/>
    <x v="13"/>
    <m/>
    <s v="http://pbs.twimg.com/profile_images/988368273656999936/0u-W6Y8Q_normal.jpg"/>
    <x v="108"/>
    <s v="https://twitter.com/#!/stylemediaire/status/1170810507881779200"/>
    <m/>
    <m/>
    <s v="1170810507881779200"/>
    <m/>
    <b v="0"/>
    <n v="0"/>
    <s v=""/>
    <b v="0"/>
    <s v="en"/>
    <m/>
    <s v=""/>
    <b v="0"/>
    <n v="14"/>
    <s v="1170717223066984453"/>
    <s v="Twitter for Android"/>
    <b v="0"/>
    <s v="1170717223066984453"/>
    <s v="Tweet"/>
    <n v="0"/>
    <n v="0"/>
    <m/>
    <m/>
    <m/>
    <m/>
    <m/>
    <m/>
    <m/>
    <m/>
    <n v="1"/>
    <s v="2"/>
    <s v="2"/>
    <n v="0"/>
    <n v="0"/>
    <n v="0"/>
    <n v="0"/>
    <n v="0"/>
    <n v="0"/>
    <n v="23"/>
    <n v="100"/>
    <n v="23"/>
  </r>
  <r>
    <s v="derekshankar"/>
    <s v="socialmedia2day"/>
    <m/>
    <m/>
    <m/>
    <m/>
    <m/>
    <m/>
    <m/>
    <m/>
    <s v="No"/>
    <n v="125"/>
    <m/>
    <m/>
    <x v="0"/>
    <d v="2019-09-08T23:16:57.000"/>
    <s v="RT @socialmedia2day: Does social media impact your #SEO efforts? We discussed this in out most recent #SMTLive Twitter chat - here's a re-c…"/>
    <m/>
    <m/>
    <x v="13"/>
    <m/>
    <s v="http://pbs.twimg.com/profile_images/730131721623089154/sSrr6tUj_normal.jpg"/>
    <x v="109"/>
    <s v="https://twitter.com/#!/derekshankar/status/1170838461676425219"/>
    <m/>
    <m/>
    <s v="1170838461676425219"/>
    <m/>
    <b v="0"/>
    <n v="0"/>
    <s v=""/>
    <b v="0"/>
    <s v="en"/>
    <m/>
    <s v=""/>
    <b v="0"/>
    <n v="14"/>
    <s v="1170717223066984453"/>
    <s v="Twitter for Android"/>
    <b v="0"/>
    <s v="1170717223066984453"/>
    <s v="Tweet"/>
    <n v="0"/>
    <n v="0"/>
    <m/>
    <m/>
    <m/>
    <m/>
    <m/>
    <m/>
    <m/>
    <m/>
    <n v="1"/>
    <s v="2"/>
    <s v="2"/>
    <n v="0"/>
    <n v="0"/>
    <n v="0"/>
    <n v="0"/>
    <n v="0"/>
    <n v="0"/>
    <n v="23"/>
    <n v="100"/>
    <n v="23"/>
  </r>
  <r>
    <s v="delicatepurvi"/>
    <s v="semrush"/>
    <m/>
    <m/>
    <m/>
    <m/>
    <m/>
    <m/>
    <m/>
    <m/>
    <s v="No"/>
    <n v="126"/>
    <m/>
    <m/>
    <x v="0"/>
    <d v="2019-09-09T03:45:40.000"/>
    <s v="@sclarkeOville Well, I am not joining them most but according to suggested by @vrajshahspeaks ,_x000a__x000a_#HootChat by @hootsuite _x000a_#CMWorld by @CMIContent _x000a_#smechat by @SMExaminer _x000a_#TwitterSmarter by @MadalynSklar _x000a_#solobizchat by @MeetEdgar _x000a_#SMTLive by @socialmedia2day _x000a_#semrushchat by @semrush _x000a__x000a_🙂"/>
    <m/>
    <m/>
    <x v="29"/>
    <m/>
    <s v="http://pbs.twimg.com/profile_images/1146718205366292481/eWwrQcWy_normal.jpg"/>
    <x v="110"/>
    <s v="https://twitter.com/#!/delicatepurvi/status/1170906090193608704"/>
    <m/>
    <m/>
    <s v="1170906090193608704"/>
    <s v="1170847031390343168"/>
    <b v="0"/>
    <n v="4"/>
    <s v="810172601209393152"/>
    <b v="0"/>
    <s v="en"/>
    <m/>
    <s v=""/>
    <b v="0"/>
    <n v="0"/>
    <s v=""/>
    <s v="Twitter for Android"/>
    <b v="0"/>
    <s v="1170847031390343168"/>
    <s v="Tweet"/>
    <n v="0"/>
    <n v="0"/>
    <m/>
    <m/>
    <m/>
    <m/>
    <m/>
    <m/>
    <m/>
    <m/>
    <n v="1"/>
    <s v="4"/>
    <s v="4"/>
    <m/>
    <m/>
    <m/>
    <m/>
    <m/>
    <m/>
    <m/>
    <m/>
    <m/>
  </r>
  <r>
    <s v="antonisau"/>
    <s v="socialmedia2day"/>
    <m/>
    <m/>
    <m/>
    <m/>
    <m/>
    <m/>
    <m/>
    <m/>
    <s v="No"/>
    <n v="135"/>
    <m/>
    <m/>
    <x v="0"/>
    <d v="2019-09-09T06:34:22.000"/>
    <s v="RT @socialmedia2day: Does social media impact your #SEO efforts? We discussed this in out most recent #SMTLive Twitter chat - here's a re-c…"/>
    <m/>
    <m/>
    <x v="13"/>
    <m/>
    <s v="http://pbs.twimg.com/profile_images/1116389250902167553/wNmaTi2g_normal.png"/>
    <x v="111"/>
    <s v="https://twitter.com/#!/antonisau/status/1170948544708194304"/>
    <m/>
    <m/>
    <s v="1170948544708194304"/>
    <m/>
    <b v="0"/>
    <n v="0"/>
    <s v=""/>
    <b v="0"/>
    <s v="en"/>
    <m/>
    <s v=""/>
    <b v="0"/>
    <n v="15"/>
    <s v="1170717223066984453"/>
    <s v="T7 App"/>
    <b v="0"/>
    <s v="1170717223066984453"/>
    <s v="Tweet"/>
    <n v="0"/>
    <n v="0"/>
    <m/>
    <m/>
    <m/>
    <m/>
    <m/>
    <m/>
    <m/>
    <m/>
    <n v="1"/>
    <s v="2"/>
    <s v="2"/>
    <n v="0"/>
    <n v="0"/>
    <n v="0"/>
    <n v="0"/>
    <n v="0"/>
    <n v="0"/>
    <n v="23"/>
    <n v="100"/>
    <n v="23"/>
  </r>
  <r>
    <s v="businesstop25"/>
    <s v="socialmedia2day"/>
    <m/>
    <m/>
    <m/>
    <m/>
    <m/>
    <m/>
    <m/>
    <m/>
    <s v="No"/>
    <n v="136"/>
    <m/>
    <m/>
    <x v="0"/>
    <d v="2019-09-09T14:03:02.000"/>
    <s v="#SMTLive Recap: How Social Media and SEO Work Together https://t.co/U5E1tUx12v - via @BusinessTop25, by @socialmedia2day https://t.co/1hbk5Wirq3"/>
    <s v="https://www.socialmediatoday.com/news/smtlive-recap-how-social-media-and-seo-work-together/561911/?utm_source=twitter&amp;utm_medium=post&amp;utm_campaign=seokay&amp;utm_term=smallbusiness&amp;utm_content=knowledge&amp;ref=businesstop25&amp;pix=23pb_0_0"/>
    <s v="socialmediatoday.com"/>
    <x v="3"/>
    <s v="https://pbs.twimg.com/media/EEByLtOXkAE6c1M.jpg"/>
    <s v="https://pbs.twimg.com/media/EEByLtOXkAE6c1M.jpg"/>
    <x v="112"/>
    <s v="https://twitter.com/#!/businesstop25/status/1171061451890593798"/>
    <m/>
    <m/>
    <s v="1171061451890593798"/>
    <m/>
    <b v="0"/>
    <n v="0"/>
    <s v=""/>
    <b v="0"/>
    <s v="en"/>
    <m/>
    <s v=""/>
    <b v="0"/>
    <n v="0"/>
    <s v=""/>
    <s v="SocialBee.io v2"/>
    <b v="0"/>
    <s v="1171061451890593798"/>
    <s v="Tweet"/>
    <n v="0"/>
    <n v="0"/>
    <m/>
    <m/>
    <m/>
    <m/>
    <m/>
    <m/>
    <m/>
    <m/>
    <n v="1"/>
    <s v="2"/>
    <s v="2"/>
    <n v="1"/>
    <n v="7.6923076923076925"/>
    <n v="0"/>
    <n v="0"/>
    <n v="0"/>
    <n v="0"/>
    <n v="12"/>
    <n v="92.3076923076923"/>
    <n v="13"/>
  </r>
  <r>
    <s v="noggledotcom"/>
    <s v="socialmedia2day"/>
    <m/>
    <m/>
    <m/>
    <m/>
    <m/>
    <m/>
    <m/>
    <m/>
    <s v="No"/>
    <n v="137"/>
    <m/>
    <m/>
    <x v="0"/>
    <d v="2019-09-09T22:21:02.000"/>
    <s v="#SMTLive Recap: How Social Media and SEO Work Together https://t.co/QwqGPCbtJg #socialselling by @socialmedia2day https://t.co/i8DPSwqq4w"/>
    <s v="https://www.socialmediatoday.com/news/smtlive-recap-how-social-media-and-seo-work-together/561911/?utm_source=twitter&amp;utm_medium=post&amp;utm_campaign=seokay&amp;utm_term=socialselling&amp;utm_content=knowledge&amp;ref=noggledotcom&amp;pix=23ph_0_0"/>
    <s v="socialmediatoday.com"/>
    <x v="30"/>
    <s v="https://pbs.twimg.com/media/EEDkKr3WsAAXYCp.jpg"/>
    <s v="https://pbs.twimg.com/media/EEDkKr3WsAAXYCp.jpg"/>
    <x v="113"/>
    <s v="https://twitter.com/#!/noggledotcom/status/1171186780529446914"/>
    <m/>
    <m/>
    <s v="1171186780529446914"/>
    <m/>
    <b v="0"/>
    <n v="1"/>
    <s v=""/>
    <b v="0"/>
    <s v="en"/>
    <m/>
    <s v=""/>
    <b v="0"/>
    <n v="1"/>
    <s v=""/>
    <s v="SocialBee.io v2"/>
    <b v="0"/>
    <s v="1171186780529446914"/>
    <s v="Tweet"/>
    <n v="0"/>
    <n v="0"/>
    <m/>
    <m/>
    <m/>
    <m/>
    <m/>
    <m/>
    <m/>
    <m/>
    <n v="1"/>
    <s v="2"/>
    <s v="2"/>
    <n v="1"/>
    <n v="8.333333333333334"/>
    <n v="0"/>
    <n v="0"/>
    <n v="0"/>
    <n v="0"/>
    <n v="11"/>
    <n v="91.66666666666667"/>
    <n v="12"/>
  </r>
  <r>
    <s v="reduxstyle"/>
    <s v="noggledotcom"/>
    <m/>
    <m/>
    <m/>
    <m/>
    <m/>
    <m/>
    <m/>
    <m/>
    <s v="No"/>
    <n v="138"/>
    <m/>
    <m/>
    <x v="0"/>
    <d v="2019-09-09T22:29:06.000"/>
    <s v="RT @noggledotcom: #SMTLive Recap: How Social Media and SEO Work Together https://t.co/QwqGPCbtJg #socialselling by @socialmedia2day https:/…"/>
    <s v="https://www.socialmediatoday.com/news/smtlive-recap-how-social-media-and-seo-work-together/561911/?utm_source=twitter&amp;utm_medium=post&amp;utm_campaign=seokay&amp;utm_term=socialselling&amp;utm_content=knowledge&amp;ref=noggledotcom&amp;pix=23ph_0_0"/>
    <s v="socialmediatoday.com"/>
    <x v="30"/>
    <m/>
    <s v="http://pbs.twimg.com/profile_images/840752299819565056/7JKqhNeO_normal.jpg"/>
    <x v="114"/>
    <s v="https://twitter.com/#!/reduxstyle/status/1171188808165023744"/>
    <m/>
    <m/>
    <s v="1171188808165023744"/>
    <m/>
    <b v="0"/>
    <n v="0"/>
    <s v=""/>
    <b v="0"/>
    <s v="en"/>
    <m/>
    <s v=""/>
    <b v="0"/>
    <n v="1"/>
    <s v="1171186780529446914"/>
    <s v="Twitter for iPhone"/>
    <b v="0"/>
    <s v="1171186780529446914"/>
    <s v="Tweet"/>
    <n v="0"/>
    <n v="0"/>
    <m/>
    <m/>
    <m/>
    <m/>
    <m/>
    <m/>
    <m/>
    <m/>
    <n v="1"/>
    <s v="2"/>
    <s v="2"/>
    <m/>
    <m/>
    <m/>
    <m/>
    <m/>
    <m/>
    <m/>
    <m/>
    <m/>
  </r>
  <r>
    <s v="bloggermasud"/>
    <s v="bloggermasud"/>
    <m/>
    <m/>
    <m/>
    <m/>
    <m/>
    <m/>
    <m/>
    <m/>
    <s v="No"/>
    <n v="140"/>
    <m/>
    <m/>
    <x v="1"/>
    <d v="2019-09-10T01:33:25.000"/>
    <s v="#SMTLive Recap: How Social Media and SEO Work Together | Social Media Today https://t.co/hIC0Ol80ON"/>
    <s v="https://rplg.co/0d1cf270"/>
    <s v="rplg.co"/>
    <x v="3"/>
    <m/>
    <s v="http://pbs.twimg.com/profile_images/1095565151879671808/mLvzdj2d_normal.png"/>
    <x v="115"/>
    <s v="https://twitter.com/#!/bloggermasud/status/1171235195585998849"/>
    <m/>
    <m/>
    <s v="1171235195585998849"/>
    <m/>
    <b v="0"/>
    <n v="0"/>
    <s v=""/>
    <b v="0"/>
    <s v="en"/>
    <m/>
    <s v=""/>
    <b v="0"/>
    <n v="0"/>
    <s v=""/>
    <s v="ContentStudio.io"/>
    <b v="0"/>
    <s v="1171235195585998849"/>
    <s v="Tweet"/>
    <n v="0"/>
    <n v="0"/>
    <m/>
    <m/>
    <m/>
    <m/>
    <m/>
    <m/>
    <m/>
    <m/>
    <n v="1"/>
    <s v="1"/>
    <s v="1"/>
    <n v="1"/>
    <n v="8.333333333333334"/>
    <n v="0"/>
    <n v="0"/>
    <n v="0"/>
    <n v="0"/>
    <n v="11"/>
    <n v="91.66666666666667"/>
    <n v="12"/>
  </r>
  <r>
    <s v="esotericphoenix"/>
    <s v="esotericphoenix"/>
    <m/>
    <m/>
    <m/>
    <m/>
    <m/>
    <m/>
    <m/>
    <m/>
    <s v="No"/>
    <n v="141"/>
    <m/>
    <m/>
    <x v="1"/>
    <d v="2019-09-10T06:34:29.000"/>
    <s v="#SMTLive Recap: How Social Media and SEO Work Together https://t.co/EcRIRdfcn7 via socialmedia2day"/>
    <s v="https://www.socialmediatoday.com/news/smtlive-recap-how-social-media-and-seo-work-together/561911/?utm_source=Sailthru&amp;utm_medium=email&amp;utm_campaign=Issue:%202019-09-04%20Social%20Media%20Today%20Newsletter%20%5Bissue:22813%5D&amp;utm_term=Social%20Media%20Today"/>
    <s v="socialmediatoday.com"/>
    <x v="3"/>
    <m/>
    <s v="http://pbs.twimg.com/profile_images/1116649994839371776/3XUoonrV_normal.jpg"/>
    <x v="116"/>
    <s v="https://twitter.com/#!/esotericphoenix/status/1171310960641855489"/>
    <m/>
    <m/>
    <s v="1171310960641855489"/>
    <m/>
    <b v="0"/>
    <n v="0"/>
    <s v=""/>
    <b v="0"/>
    <s v="en"/>
    <m/>
    <s v=""/>
    <b v="0"/>
    <n v="0"/>
    <s v=""/>
    <s v="Twitter Web Client"/>
    <b v="0"/>
    <s v="1171310960641855489"/>
    <s v="Tweet"/>
    <n v="0"/>
    <n v="0"/>
    <m/>
    <m/>
    <m/>
    <m/>
    <m/>
    <m/>
    <m/>
    <m/>
    <n v="1"/>
    <s v="1"/>
    <s v="1"/>
    <n v="1"/>
    <n v="9.090909090909092"/>
    <n v="0"/>
    <n v="0"/>
    <n v="0"/>
    <n v="0"/>
    <n v="10"/>
    <n v="90.9090909090909"/>
    <n v="11"/>
  </r>
  <r>
    <s v="askmukesh"/>
    <s v="gcohen85"/>
    <m/>
    <m/>
    <m/>
    <m/>
    <m/>
    <m/>
    <m/>
    <m/>
    <s v="No"/>
    <n v="142"/>
    <m/>
    <m/>
    <x v="0"/>
    <d v="2019-09-10T06:57:03.000"/>
    <s v="RT @socialmedia2day: Really interesting--mapping the customer journey (for pharma company) re: digital spaces. @gcohen85 #SMTLive http://t.…"/>
    <m/>
    <m/>
    <x v="3"/>
    <m/>
    <s v="http://pbs.twimg.com/profile_images/985540919091965952/xcuXuAQ9_normal.jpg"/>
    <x v="117"/>
    <s v="https://twitter.com/#!/askmukesh/status/1171316640425754624"/>
    <m/>
    <m/>
    <s v="1171316640425754624"/>
    <m/>
    <b v="0"/>
    <n v="0"/>
    <s v=""/>
    <b v="0"/>
    <s v="en"/>
    <m/>
    <s v=""/>
    <b v="0"/>
    <n v="37"/>
    <s v="636212203117391872"/>
    <s v="Twitter Web App"/>
    <b v="0"/>
    <s v="636212203117391872"/>
    <s v="Tweet"/>
    <n v="0"/>
    <n v="0"/>
    <m/>
    <m/>
    <m/>
    <m/>
    <m/>
    <m/>
    <m/>
    <m/>
    <n v="1"/>
    <s v="2"/>
    <s v="2"/>
    <n v="1"/>
    <n v="6.25"/>
    <n v="0"/>
    <n v="0"/>
    <n v="0"/>
    <n v="0"/>
    <n v="15"/>
    <n v="93.75"/>
    <n v="16"/>
  </r>
  <r>
    <s v="bloggingtop25"/>
    <s v="socialmedia2day"/>
    <m/>
    <m/>
    <m/>
    <m/>
    <m/>
    <m/>
    <m/>
    <m/>
    <s v="No"/>
    <n v="144"/>
    <m/>
    <m/>
    <x v="0"/>
    <d v="2019-09-10T14:03:02.000"/>
    <s v="#SMTLive Recap: How Social Media and SEO Work Together https://t.co/Ilc4JBdGol - via @BloggingTop25, by @socialmedia2day https://t.co/A53GDYGKFk"/>
    <s v="https://www.socialmediatoday.com/news/smtlive-recap-how-social-media-and-seo-work-together/561911/?utm_source=twitter&amp;utm_medium=post&amp;utm_campaign=seokay&amp;utm_term=blogging&amp;utm_content=knowledge&amp;ref=bloggingtop25&amp;pix=23p5_0_0"/>
    <s v="socialmediatoday.com"/>
    <x v="3"/>
    <s v="https://pbs.twimg.com/media/EEG7xY5UcAAomlt.jpg"/>
    <s v="https://pbs.twimg.com/media/EEG7xY5UcAAomlt.jpg"/>
    <x v="118"/>
    <s v="https://twitter.com/#!/bloggingtop25/status/1171423840540348417"/>
    <m/>
    <m/>
    <s v="1171423840540348417"/>
    <m/>
    <b v="0"/>
    <n v="0"/>
    <s v=""/>
    <b v="0"/>
    <s v="en"/>
    <m/>
    <s v=""/>
    <b v="0"/>
    <n v="0"/>
    <s v=""/>
    <s v="SocialBee.io v2"/>
    <b v="0"/>
    <s v="1171423840540348417"/>
    <s v="Tweet"/>
    <n v="0"/>
    <n v="0"/>
    <m/>
    <m/>
    <m/>
    <m/>
    <m/>
    <m/>
    <m/>
    <m/>
    <n v="1"/>
    <s v="2"/>
    <s v="2"/>
    <n v="1"/>
    <n v="7.6923076923076925"/>
    <n v="0"/>
    <n v="0"/>
    <n v="0"/>
    <n v="0"/>
    <n v="12"/>
    <n v="92.3076923076923"/>
    <n v="13"/>
  </r>
  <r>
    <s v="harrsocialmedia"/>
    <s v="harrsocialmedia"/>
    <m/>
    <m/>
    <m/>
    <m/>
    <m/>
    <m/>
    <m/>
    <m/>
    <s v="No"/>
    <n v="145"/>
    <m/>
    <m/>
    <x v="1"/>
    <d v="2019-09-10T19:39:16.000"/>
    <s v="#SMTLive Recap: How Social Media and SEO Work Together https://t.co/xlWQhcfOI8"/>
    <s v="https://qoo.ly/zmhte"/>
    <s v="qoo.ly"/>
    <x v="3"/>
    <m/>
    <s v="http://pbs.twimg.com/profile_images/1128717670520586241/1wEn7_oF_normal.png"/>
    <x v="119"/>
    <s v="https://twitter.com/#!/harrsocialmedia/status/1171508458039857158"/>
    <m/>
    <m/>
    <s v="1171508458039857158"/>
    <m/>
    <b v="0"/>
    <n v="1"/>
    <s v=""/>
    <b v="0"/>
    <s v="en"/>
    <m/>
    <s v=""/>
    <b v="0"/>
    <n v="0"/>
    <s v=""/>
    <s v="SocialReport.com"/>
    <b v="0"/>
    <s v="1171508458039857158"/>
    <s v="Tweet"/>
    <n v="0"/>
    <n v="0"/>
    <m/>
    <m/>
    <m/>
    <m/>
    <m/>
    <m/>
    <m/>
    <m/>
    <n v="1"/>
    <s v="1"/>
    <s v="1"/>
    <n v="1"/>
    <n v="11.11111111111111"/>
    <n v="0"/>
    <n v="0"/>
    <n v="0"/>
    <n v="0"/>
    <n v="8"/>
    <n v="88.88888888888889"/>
    <n v="9"/>
  </r>
  <r>
    <s v="ameyaemarketing"/>
    <s v="ameyaemarketing"/>
    <m/>
    <m/>
    <m/>
    <m/>
    <m/>
    <m/>
    <m/>
    <m/>
    <s v="No"/>
    <n v="146"/>
    <m/>
    <m/>
    <x v="1"/>
    <d v="2019-09-04T07:41:33.000"/>
    <s v="#SMTLive Recap: How Social Media and SEO Work Together https://t.co/S8y9gn4qxQ https://t.co/Ie73SMxo9Y"/>
    <s v="https://www.socialmediatoday.com/news/smtlive-recap-how-social-media-and-seo-work-together/561911/?utm_source=dlvr.it&amp;utm_medium=twitter"/>
    <s v="socialmediatoday.com"/>
    <x v="3"/>
    <s v="https://pbs.twimg.com/media/EDmq6-TXUAETKex.jpg"/>
    <s v="https://pbs.twimg.com/media/EDmq6-TXUAETKex.jpg"/>
    <x v="12"/>
    <s v="https://twitter.com/#!/ameyaemarketing/status/1169153511139004416"/>
    <m/>
    <m/>
    <s v="1169153511139004416"/>
    <m/>
    <b v="0"/>
    <n v="0"/>
    <s v=""/>
    <b v="0"/>
    <s v="en"/>
    <m/>
    <s v=""/>
    <b v="0"/>
    <n v="0"/>
    <s v=""/>
    <s v="dlvr.it"/>
    <b v="0"/>
    <s v="1169153511139004416"/>
    <s v="Tweet"/>
    <n v="0"/>
    <n v="0"/>
    <m/>
    <m/>
    <m/>
    <m/>
    <m/>
    <m/>
    <m/>
    <m/>
    <n v="1"/>
    <s v="7"/>
    <s v="7"/>
    <n v="1"/>
    <n v="11.11111111111111"/>
    <n v="0"/>
    <n v="0"/>
    <n v="0"/>
    <n v="0"/>
    <n v="8"/>
    <n v="88.88888888888889"/>
    <n v="9"/>
  </r>
  <r>
    <s v="b2b_smarketing"/>
    <s v="ameyaemarketing"/>
    <m/>
    <m/>
    <m/>
    <m/>
    <m/>
    <m/>
    <m/>
    <m/>
    <s v="No"/>
    <n v="147"/>
    <m/>
    <m/>
    <x v="0"/>
    <d v="2019-09-11T01:53:10.000"/>
    <s v="RT @AmeyaEmarketing: #SMTLive Recap: How Social Media and SEO Work Together https://t.co/S8y9gn4qxQ https://t.co/Ie73SMxo9Y"/>
    <s v="https://www.socialmediatoday.com/news/smtlive-recap-how-social-media-and-seo-work-together/561911/?utm_source=dlvr.it&amp;utm_medium=twitter"/>
    <s v="socialmediatoday.com"/>
    <x v="3"/>
    <s v="https://pbs.twimg.com/media/EDmq6-TXUAETKex.jpg"/>
    <s v="https://pbs.twimg.com/media/EDmq6-TXUAETKex.jpg"/>
    <x v="120"/>
    <s v="https://twitter.com/#!/b2b_smarketing/status/1171602552510713856"/>
    <m/>
    <m/>
    <s v="1171602552510713856"/>
    <m/>
    <b v="0"/>
    <n v="0"/>
    <s v=""/>
    <b v="0"/>
    <s v="en"/>
    <m/>
    <s v=""/>
    <b v="0"/>
    <n v="1"/>
    <s v="1169153511139004416"/>
    <s v="Twitter Web Client"/>
    <b v="0"/>
    <s v="1169153511139004416"/>
    <s v="Tweet"/>
    <n v="0"/>
    <n v="0"/>
    <m/>
    <m/>
    <m/>
    <m/>
    <m/>
    <m/>
    <m/>
    <m/>
    <n v="1"/>
    <s v="7"/>
    <s v="7"/>
    <n v="1"/>
    <n v="9.090909090909092"/>
    <n v="0"/>
    <n v="0"/>
    <n v="0"/>
    <n v="0"/>
    <n v="10"/>
    <n v="90.9090909090909"/>
    <n v="11"/>
  </r>
  <r>
    <s v="gettriplecanopy"/>
    <s v="gettriplecanopy"/>
    <m/>
    <m/>
    <m/>
    <m/>
    <m/>
    <m/>
    <m/>
    <m/>
    <s v="No"/>
    <n v="148"/>
    <m/>
    <m/>
    <x v="1"/>
    <d v="2019-09-11T13:00:00.000"/>
    <s v="How social media and #SEO work together. https://t.co/8iZfeFJMRS #SMTLive https://t.co/qt22qhQLvT"/>
    <s v="https://www.socialmediatoday.com/news/smtlive-recap-how-social-media-and-seo-work-together/561911/"/>
    <s v="socialmediatoday.com"/>
    <x v="13"/>
    <s v="https://pbs.twimg.com/media/EDpMdqmX4AAuQzo.jpg"/>
    <s v="https://pbs.twimg.com/media/EDpMdqmX4AAuQzo.jpg"/>
    <x v="121"/>
    <s v="https://twitter.com/#!/gettriplecanopy/status/1171770367381139456"/>
    <m/>
    <m/>
    <s v="1171770367381139456"/>
    <m/>
    <b v="0"/>
    <n v="1"/>
    <s v=""/>
    <b v="0"/>
    <s v="en"/>
    <m/>
    <s v=""/>
    <b v="0"/>
    <n v="0"/>
    <s v=""/>
    <s v="TweetDeck"/>
    <b v="0"/>
    <s v="1171770367381139456"/>
    <s v="Tweet"/>
    <n v="0"/>
    <n v="0"/>
    <m/>
    <m/>
    <m/>
    <m/>
    <m/>
    <m/>
    <m/>
    <m/>
    <n v="1"/>
    <s v="1"/>
    <s v="1"/>
    <n v="1"/>
    <n v="12.5"/>
    <n v="0"/>
    <n v="0"/>
    <n v="0"/>
    <n v="0"/>
    <n v="7"/>
    <n v="87.5"/>
    <n v="8"/>
  </r>
  <r>
    <s v="calocollective"/>
    <s v="socialmedia2day"/>
    <m/>
    <m/>
    <m/>
    <m/>
    <m/>
    <m/>
    <m/>
    <m/>
    <s v="No"/>
    <n v="149"/>
    <m/>
    <m/>
    <x v="0"/>
    <d v="2019-09-04T15:03:20.000"/>
    <s v="Thanks @SEO — my mind is blown by all of the valuable resources in this #SMTLive recap of “How Social Media and SEO Work Together” https://t.co/M1os84vjui via @socialmedia2day #SEO #smm"/>
    <s v="https://www.socialmediatoday.com/news/smtlive-recap-how-social-media-and-seo-work-together/561911/?utm_source=Sailthru&amp;utm_medium=email&amp;utm_campaign=Issue:%202019-09-04%20Social%20Media%20Today%20Newsletter%20%5Bissue:22813%5D&amp;utm_term=Social%20Media%20Today"/>
    <s v="socialmediatoday.com"/>
    <x v="31"/>
    <m/>
    <s v="http://pbs.twimg.com/profile_images/1059306021296922625/oyxW1qo-_normal.jpg"/>
    <x v="122"/>
    <s v="https://twitter.com/#!/calocollective/status/1169264687839498240"/>
    <m/>
    <m/>
    <s v="1169264687839498240"/>
    <m/>
    <b v="0"/>
    <n v="1"/>
    <s v=""/>
    <b v="0"/>
    <s v="en"/>
    <m/>
    <s v=""/>
    <b v="0"/>
    <n v="1"/>
    <s v=""/>
    <s v="Twitter for iPhone"/>
    <b v="0"/>
    <s v="1169264687839498240"/>
    <s v="Tweet"/>
    <n v="0"/>
    <n v="0"/>
    <m/>
    <m/>
    <m/>
    <m/>
    <m/>
    <m/>
    <m/>
    <m/>
    <n v="1"/>
    <s v="5"/>
    <s v="2"/>
    <m/>
    <m/>
    <m/>
    <m/>
    <m/>
    <m/>
    <m/>
    <m/>
    <m/>
  </r>
  <r>
    <s v="ammarketing_nl"/>
    <s v="calocollective"/>
    <m/>
    <m/>
    <m/>
    <m/>
    <m/>
    <m/>
    <m/>
    <m/>
    <s v="No"/>
    <n v="151"/>
    <m/>
    <m/>
    <x v="0"/>
    <d v="2019-09-04T15:11:33.000"/>
    <s v="RT @CaloCollective: Thanks @SEO — my mind is blown by all of the valuable resources in this #SMTLive recap of “How Social Media and SEO Wor…"/>
    <m/>
    <m/>
    <x v="3"/>
    <m/>
    <s v="http://pbs.twimg.com/profile_images/696143278807375872/_8KOQ7tg_normal.jpg"/>
    <x v="123"/>
    <s v="https://twitter.com/#!/ammarketing_nl/status/1169266755568578563"/>
    <m/>
    <m/>
    <s v="1169266755568578563"/>
    <m/>
    <b v="0"/>
    <n v="0"/>
    <s v=""/>
    <b v="0"/>
    <s v="en"/>
    <m/>
    <s v=""/>
    <b v="0"/>
    <n v="1"/>
    <s v="1169264687839498240"/>
    <s v="Twitter bot first"/>
    <b v="0"/>
    <s v="1169264687839498240"/>
    <s v="Tweet"/>
    <n v="0"/>
    <n v="0"/>
    <m/>
    <m/>
    <m/>
    <m/>
    <m/>
    <m/>
    <m/>
    <m/>
    <n v="1"/>
    <s v="5"/>
    <s v="5"/>
    <m/>
    <m/>
    <m/>
    <m/>
    <m/>
    <m/>
    <m/>
    <m/>
    <m/>
  </r>
  <r>
    <s v="prcouncil_acy"/>
    <s v="socialmedia2day"/>
    <m/>
    <m/>
    <m/>
    <m/>
    <m/>
    <m/>
    <m/>
    <m/>
    <s v="No"/>
    <n v="152"/>
    <m/>
    <m/>
    <x v="0"/>
    <d v="2019-09-05T17:40:08.000"/>
    <s v="#SMTLive Recap: How Social Media and SEO Work Together https://t.co/ravC9NfgqN via @socialmedia2day"/>
    <s v="https://www.socialmediatoday.com/news/smtlive-recap-how-social-media-and-seo-work-together/561911/"/>
    <s v="socialmediatoday.com"/>
    <x v="3"/>
    <m/>
    <s v="http://pbs.twimg.com/profile_images/702948076152098819/bBbJPSGy_normal.jpg"/>
    <x v="124"/>
    <s v="https://twitter.com/#!/prcouncil_acy/status/1169666535977345026"/>
    <m/>
    <m/>
    <s v="1169666535977345026"/>
    <m/>
    <b v="0"/>
    <n v="0"/>
    <s v=""/>
    <b v="0"/>
    <s v="en"/>
    <m/>
    <s v=""/>
    <b v="0"/>
    <n v="1"/>
    <s v=""/>
    <s v="Hootsuite Inc."/>
    <b v="0"/>
    <s v="1169666535977345026"/>
    <s v="Tweet"/>
    <n v="0"/>
    <n v="0"/>
    <m/>
    <m/>
    <m/>
    <m/>
    <m/>
    <m/>
    <m/>
    <m/>
    <n v="1"/>
    <s v="5"/>
    <s v="2"/>
    <n v="1"/>
    <n v="9.090909090909092"/>
    <n v="0"/>
    <n v="0"/>
    <n v="0"/>
    <n v="0"/>
    <n v="10"/>
    <n v="90.9090909090909"/>
    <n v="11"/>
  </r>
  <r>
    <s v="ammarketing_nl"/>
    <s v="prcouncil_acy"/>
    <m/>
    <m/>
    <m/>
    <m/>
    <m/>
    <m/>
    <m/>
    <m/>
    <s v="No"/>
    <n v="153"/>
    <m/>
    <m/>
    <x v="0"/>
    <d v="2019-09-05T17:41:03.000"/>
    <s v="RT @PRCouncil_ACY: #SMTLive Recap: How Social Media and SEO Work Together https://t.co/ravC9NfgqN via @socialmedia2day"/>
    <s v="https://www.socialmediatoday.com/news/smtlive-recap-how-social-media-and-seo-work-together/561911/"/>
    <s v="socialmediatoday.com"/>
    <x v="3"/>
    <m/>
    <s v="http://pbs.twimg.com/profile_images/696143278807375872/_8KOQ7tg_normal.jpg"/>
    <x v="125"/>
    <s v="https://twitter.com/#!/ammarketing_nl/status/1169666768526282752"/>
    <m/>
    <m/>
    <s v="1169666768526282752"/>
    <m/>
    <b v="0"/>
    <n v="0"/>
    <s v=""/>
    <b v="0"/>
    <s v="en"/>
    <m/>
    <s v=""/>
    <b v="0"/>
    <n v="1"/>
    <s v="1169666535977345026"/>
    <s v="Twitter bot first"/>
    <b v="0"/>
    <s v="1169666535977345026"/>
    <s v="Tweet"/>
    <n v="0"/>
    <n v="0"/>
    <m/>
    <m/>
    <m/>
    <m/>
    <m/>
    <m/>
    <m/>
    <m/>
    <n v="1"/>
    <s v="5"/>
    <s v="5"/>
    <n v="1"/>
    <n v="7.6923076923076925"/>
    <n v="0"/>
    <n v="0"/>
    <n v="0"/>
    <n v="0"/>
    <n v="12"/>
    <n v="92.3076923076923"/>
    <n v="13"/>
  </r>
  <r>
    <s v="ammarketing_nl"/>
    <s v="soci"/>
    <m/>
    <m/>
    <m/>
    <m/>
    <m/>
    <m/>
    <m/>
    <m/>
    <s v="No"/>
    <n v="154"/>
    <m/>
    <m/>
    <x v="0"/>
    <d v="2019-09-10T18:56:21.000"/>
    <s v="RT @bphlippo: #SMTLive Recap: Using Facebook and Instagram Audience Targeting -- https://t.co/MUd7YefvoV -- #socialmedia #news -- via @soci…"/>
    <s v="https://www.socialmediatoday.com/news/smtlive-recap-using-facebook-and-instagram-audience-targeting/558038/"/>
    <s v="socialmediatoday.com"/>
    <x v="32"/>
    <m/>
    <s v="http://pbs.twimg.com/profile_images/696143278807375872/_8KOQ7tg_normal.jpg"/>
    <x v="126"/>
    <s v="https://twitter.com/#!/ammarketing_nl/status/1171497657556074498"/>
    <m/>
    <m/>
    <s v="1171497657556074498"/>
    <m/>
    <b v="0"/>
    <n v="0"/>
    <s v=""/>
    <b v="0"/>
    <s v="en"/>
    <m/>
    <s v=""/>
    <b v="0"/>
    <n v="1"/>
    <s v="1171497065307754496"/>
    <s v="Twitter bot first"/>
    <b v="0"/>
    <s v="1171497065307754496"/>
    <s v="Tweet"/>
    <n v="0"/>
    <n v="0"/>
    <m/>
    <m/>
    <m/>
    <m/>
    <m/>
    <m/>
    <m/>
    <m/>
    <n v="1"/>
    <s v="5"/>
    <s v="5"/>
    <m/>
    <m/>
    <m/>
    <m/>
    <m/>
    <m/>
    <m/>
    <m/>
    <m/>
  </r>
  <r>
    <s v="bphlippo"/>
    <s v="socialmedia2day"/>
    <m/>
    <m/>
    <m/>
    <m/>
    <m/>
    <m/>
    <m/>
    <m/>
    <s v="No"/>
    <n v="155"/>
    <m/>
    <m/>
    <x v="0"/>
    <d v="2019-09-10T18:54:00.000"/>
    <s v="#SMTLive Recap: Using Facebook and Instagram Audience Targeting -- https://t.co/MUd7YefvoV -- #socialmedia #news -- via @socialmedia2day"/>
    <s v="https://www.socialmediatoday.com/news/smtlive-recap-using-facebook-and-instagram-audience-targeting/558038/"/>
    <s v="socialmediatoday.com"/>
    <x v="32"/>
    <m/>
    <s v="http://pbs.twimg.com/profile_images/1067001811767300096/MYL74A5E_normal.jpg"/>
    <x v="127"/>
    <s v="https://twitter.com/#!/bphlippo/status/1171497065307754496"/>
    <m/>
    <m/>
    <s v="1171497065307754496"/>
    <m/>
    <b v="0"/>
    <n v="0"/>
    <s v=""/>
    <b v="0"/>
    <s v="en"/>
    <m/>
    <s v=""/>
    <b v="0"/>
    <n v="1"/>
    <s v=""/>
    <s v="Buffer"/>
    <b v="0"/>
    <s v="1171497065307754496"/>
    <s v="Tweet"/>
    <n v="0"/>
    <n v="0"/>
    <m/>
    <m/>
    <m/>
    <m/>
    <m/>
    <m/>
    <m/>
    <m/>
    <n v="1"/>
    <s v="5"/>
    <s v="2"/>
    <n v="0"/>
    <n v="0"/>
    <n v="0"/>
    <n v="0"/>
    <n v="0"/>
    <n v="0"/>
    <n v="12"/>
    <n v="100"/>
    <n v="12"/>
  </r>
  <r>
    <s v="samdigitalcomm"/>
    <s v="socialmedia2day"/>
    <m/>
    <m/>
    <m/>
    <m/>
    <m/>
    <m/>
    <m/>
    <m/>
    <s v="No"/>
    <n v="157"/>
    <m/>
    <m/>
    <x v="0"/>
    <d v="2019-09-11T15:39:28.000"/>
    <s v="Love that the #SMM community gets together to help each other out in this ever-changing industry. _x000a__x000a_@socialmedia2day is hosting their #SMTLive next week on Tuesday (12 p.m. ET) to go over the changes to #facebook and #instagram. #BeThereOrBeSquare"/>
    <m/>
    <m/>
    <x v="33"/>
    <m/>
    <s v="http://pbs.twimg.com/profile_images/1131228766070628352/5CYHoMfz_normal.jpg"/>
    <x v="128"/>
    <s v="https://twitter.com/#!/samdigitalcomm/status/1171810499702525952"/>
    <m/>
    <m/>
    <s v="1171810499702525952"/>
    <m/>
    <b v="0"/>
    <n v="0"/>
    <s v=""/>
    <b v="0"/>
    <s v="en"/>
    <m/>
    <s v=""/>
    <b v="0"/>
    <n v="1"/>
    <s v=""/>
    <s v="Twitter Web App"/>
    <b v="0"/>
    <s v="1171810499702525952"/>
    <s v="Tweet"/>
    <n v="0"/>
    <n v="0"/>
    <m/>
    <m/>
    <m/>
    <m/>
    <m/>
    <m/>
    <m/>
    <m/>
    <n v="1"/>
    <s v="5"/>
    <s v="2"/>
    <n v="1"/>
    <n v="2.5"/>
    <n v="0"/>
    <n v="0"/>
    <n v="0"/>
    <n v="0"/>
    <n v="39"/>
    <n v="97.5"/>
    <n v="40"/>
  </r>
  <r>
    <s v="ammarketing_nl"/>
    <s v="samdigitalcomm"/>
    <m/>
    <m/>
    <m/>
    <m/>
    <m/>
    <m/>
    <m/>
    <m/>
    <s v="No"/>
    <n v="158"/>
    <m/>
    <m/>
    <x v="0"/>
    <d v="2019-09-11T15:41:02.000"/>
    <s v="RT @SamDigitalComm: Love that the #SMM community gets together to help each other out in this ever-changing industry. _x000a__x000a_@socialmedia2day is…"/>
    <m/>
    <m/>
    <x v="34"/>
    <m/>
    <s v="http://pbs.twimg.com/profile_images/696143278807375872/_8KOQ7tg_normal.jpg"/>
    <x v="129"/>
    <s v="https://twitter.com/#!/ammarketing_nl/status/1171810893983866880"/>
    <m/>
    <m/>
    <s v="1171810893983866880"/>
    <m/>
    <b v="0"/>
    <n v="0"/>
    <s v=""/>
    <b v="0"/>
    <s v="en"/>
    <m/>
    <s v=""/>
    <b v="0"/>
    <n v="1"/>
    <s v="1171810499702525952"/>
    <s v="Twitter bot first"/>
    <b v="0"/>
    <s v="1171810499702525952"/>
    <s v="Tweet"/>
    <n v="0"/>
    <n v="0"/>
    <m/>
    <m/>
    <m/>
    <m/>
    <m/>
    <m/>
    <m/>
    <m/>
    <n v="1"/>
    <s v="5"/>
    <s v="5"/>
    <n v="1"/>
    <n v="4.761904761904762"/>
    <n v="0"/>
    <n v="0"/>
    <n v="0"/>
    <n v="0"/>
    <n v="20"/>
    <n v="95.23809523809524"/>
    <n v="21"/>
  </r>
  <r>
    <s v="ammarketing_nl"/>
    <s v="socialmedia2day"/>
    <m/>
    <m/>
    <m/>
    <m/>
    <m/>
    <m/>
    <m/>
    <m/>
    <s v="No"/>
    <n v="160"/>
    <m/>
    <m/>
    <x v="0"/>
    <d v="2019-09-04T19:41:03.000"/>
    <s v="RT @socialmedia2day: Does social media impact your #SEO efforts? We discussed this in out most recent #SMTLive Twitter chat - here's a re-c…"/>
    <m/>
    <m/>
    <x v="13"/>
    <m/>
    <s v="http://pbs.twimg.com/profile_images/696143278807375872/_8KOQ7tg_normal.jpg"/>
    <x v="130"/>
    <s v="https://twitter.com/#!/ammarketing_nl/status/1169334580958191616"/>
    <m/>
    <m/>
    <s v="1169334580958191616"/>
    <m/>
    <b v="0"/>
    <n v="0"/>
    <s v=""/>
    <b v="0"/>
    <s v="en"/>
    <m/>
    <s v=""/>
    <b v="0"/>
    <n v="5"/>
    <s v="1169328121985810432"/>
    <s v="Twitter bot first"/>
    <b v="0"/>
    <s v="1169328121985810432"/>
    <s v="Tweet"/>
    <n v="0"/>
    <n v="0"/>
    <m/>
    <m/>
    <m/>
    <m/>
    <m/>
    <m/>
    <m/>
    <m/>
    <n v="4"/>
    <s v="5"/>
    <s v="2"/>
    <n v="0"/>
    <n v="0"/>
    <n v="0"/>
    <n v="0"/>
    <n v="0"/>
    <n v="0"/>
    <n v="23"/>
    <n v="100"/>
    <n v="23"/>
  </r>
  <r>
    <s v="ammarketing_nl"/>
    <s v="socialmedia2day"/>
    <m/>
    <m/>
    <m/>
    <m/>
    <m/>
    <m/>
    <m/>
    <m/>
    <s v="No"/>
    <n v="162"/>
    <m/>
    <m/>
    <x v="0"/>
    <d v="2019-09-08T15:26:05.000"/>
    <s v="RT @socialmedia2day: Does social media impact your #SEO efforts? We discussed this in out most recent #SMTLive Twitter chat - here's a re-c…"/>
    <m/>
    <m/>
    <x v="13"/>
    <m/>
    <s v="http://pbs.twimg.com/profile_images/696143278807375872/_8KOQ7tg_normal.jpg"/>
    <x v="131"/>
    <s v="https://twitter.com/#!/ammarketing_nl/status/1170719967706329088"/>
    <m/>
    <m/>
    <s v="1170719967706329088"/>
    <m/>
    <b v="0"/>
    <n v="0"/>
    <s v=""/>
    <b v="0"/>
    <s v="en"/>
    <m/>
    <s v=""/>
    <b v="0"/>
    <n v="14"/>
    <s v="1170717223066984453"/>
    <s v="Twitter bot first"/>
    <b v="0"/>
    <s v="1170717223066984453"/>
    <s v="Tweet"/>
    <n v="0"/>
    <n v="0"/>
    <m/>
    <m/>
    <m/>
    <m/>
    <m/>
    <m/>
    <m/>
    <m/>
    <n v="4"/>
    <s v="5"/>
    <s v="2"/>
    <n v="0"/>
    <n v="0"/>
    <n v="0"/>
    <n v="0"/>
    <n v="0"/>
    <n v="0"/>
    <n v="23"/>
    <n v="100"/>
    <n v="23"/>
  </r>
  <r>
    <s v="socialmedia2day"/>
    <s v="gcohen85"/>
    <m/>
    <m/>
    <m/>
    <m/>
    <m/>
    <m/>
    <m/>
    <m/>
    <s v="No"/>
    <n v="164"/>
    <m/>
    <m/>
    <x v="0"/>
    <d v="2015-08-25T16:23:04.000"/>
    <s v="Really interesting--mapping the customer journey (for pharma company) re: digital spaces. @gcohen85 #SMTLive http://t.co/m6YA74cQao"/>
    <m/>
    <m/>
    <x v="3"/>
    <s v="https://pbs.twimg.com/media/CNRHoLYVEAAyLFi.png"/>
    <s v="https://pbs.twimg.com/media/CNRHoLYVEAAyLFi.png"/>
    <x v="132"/>
    <s v="https://twitter.com/#!/socialmedia2day/status/636212203117391872"/>
    <m/>
    <m/>
    <s v="636212203117391872"/>
    <m/>
    <b v="0"/>
    <n v="30"/>
    <s v=""/>
    <b v="0"/>
    <s v="en"/>
    <m/>
    <s v=""/>
    <b v="0"/>
    <n v="37"/>
    <s v=""/>
    <s v="Sprout Social"/>
    <b v="0"/>
    <s v="636212203117391872"/>
    <s v="Retweet"/>
    <n v="0"/>
    <n v="0"/>
    <m/>
    <m/>
    <m/>
    <m/>
    <m/>
    <m/>
    <m/>
    <m/>
    <n v="1"/>
    <s v="2"/>
    <s v="2"/>
    <n v="1"/>
    <n v="7.142857142857143"/>
    <n v="0"/>
    <n v="0"/>
    <n v="0"/>
    <n v="0"/>
    <n v="13"/>
    <n v="92.85714285714286"/>
    <n v="14"/>
  </r>
  <r>
    <s v="socialmedia2day"/>
    <s v="seo"/>
    <m/>
    <m/>
    <m/>
    <m/>
    <m/>
    <m/>
    <m/>
    <m/>
    <s v="No"/>
    <n v="165"/>
    <m/>
    <m/>
    <x v="0"/>
    <d v="2019-09-04T11:15:11.000"/>
    <s v="In our most recent #SMTLive Twitter chat, we discussed how social media and SEO work together w/@SEO - here's a recap: #smm https://t.co/gFGjPZursr"/>
    <s v="https://www.socialmediatoday.com/news/smtlive-recap-how-social-media-and-seo-work-together/561911/"/>
    <s v="socialmediatoday.com"/>
    <x v="9"/>
    <m/>
    <s v="http://pbs.twimg.com/profile_images/487242217887502337/qOMRQbPk_normal.jpeg"/>
    <x v="133"/>
    <s v="https://twitter.com/#!/socialmedia2day/status/1169207272444243969"/>
    <m/>
    <m/>
    <s v="1169207272444243969"/>
    <m/>
    <b v="0"/>
    <n v="8"/>
    <s v=""/>
    <b v="0"/>
    <s v="en"/>
    <m/>
    <s v=""/>
    <b v="0"/>
    <n v="4"/>
    <s v=""/>
    <s v="Hootsuite Inc."/>
    <b v="0"/>
    <s v="1169207272444243969"/>
    <s v="Tweet"/>
    <n v="0"/>
    <n v="0"/>
    <m/>
    <m/>
    <m/>
    <m/>
    <m/>
    <m/>
    <m/>
    <m/>
    <n v="2"/>
    <s v="2"/>
    <s v="3"/>
    <n v="1"/>
    <n v="4.545454545454546"/>
    <n v="0"/>
    <n v="0"/>
    <n v="0"/>
    <n v="0"/>
    <n v="21"/>
    <n v="95.45454545454545"/>
    <n v="22"/>
  </r>
  <r>
    <s v="socialmedia2day"/>
    <s v="socialmedia2day"/>
    <m/>
    <m/>
    <m/>
    <m/>
    <m/>
    <m/>
    <m/>
    <m/>
    <s v="No"/>
    <n v="166"/>
    <m/>
    <m/>
    <x v="1"/>
    <d v="2019-09-04T19:15:24.000"/>
    <s v="Does social media impact your #SEO efforts? We discussed this in out most recent #SMTLive Twitter chat - here's a re-cap #digitalmarketing https://t.co/gFGjPZursr"/>
    <s v="https://www.socialmediatoday.com/news/smtlive-recap-how-social-media-and-seo-work-together/561911/"/>
    <s v="socialmediatoday.com"/>
    <x v="28"/>
    <m/>
    <s v="http://pbs.twimg.com/profile_images/487242217887502337/qOMRQbPk_normal.jpeg"/>
    <x v="134"/>
    <s v="https://twitter.com/#!/socialmedia2day/status/1169328121985810432"/>
    <m/>
    <m/>
    <s v="1169328121985810432"/>
    <m/>
    <b v="0"/>
    <n v="11"/>
    <s v=""/>
    <b v="0"/>
    <s v="en"/>
    <m/>
    <s v=""/>
    <b v="0"/>
    <n v="5"/>
    <s v=""/>
    <s v="Hootsuite Inc."/>
    <b v="0"/>
    <s v="1169328121985810432"/>
    <s v="Tweet"/>
    <n v="0"/>
    <n v="0"/>
    <m/>
    <m/>
    <m/>
    <m/>
    <m/>
    <m/>
    <m/>
    <m/>
    <n v="5"/>
    <s v="2"/>
    <s v="2"/>
    <n v="0"/>
    <n v="0"/>
    <n v="0"/>
    <n v="0"/>
    <n v="0"/>
    <n v="0"/>
    <n v="22"/>
    <n v="100"/>
    <n v="22"/>
  </r>
  <r>
    <s v="socialmedia2day"/>
    <s v="socialmedia2day"/>
    <m/>
    <m/>
    <m/>
    <m/>
    <m/>
    <m/>
    <m/>
    <m/>
    <s v="No"/>
    <n v="167"/>
    <m/>
    <m/>
    <x v="1"/>
    <d v="2019-09-05T04:15:06.000"/>
    <s v="A look at the connections between #socialmedia and #SEO - here's a re-cap of our most recent #SMTLive Twitter chat #smm https://t.co/gFGjPZursr"/>
    <s v="https://www.socialmediatoday.com/news/smtlive-recap-how-social-media-and-seo-work-together/561911/"/>
    <s v="socialmediatoday.com"/>
    <x v="35"/>
    <m/>
    <s v="http://pbs.twimg.com/profile_images/487242217887502337/qOMRQbPk_normal.jpeg"/>
    <x v="135"/>
    <s v="https://twitter.com/#!/socialmedia2day/status/1169463942378381312"/>
    <m/>
    <m/>
    <s v="1169463942378381312"/>
    <m/>
    <b v="0"/>
    <n v="6"/>
    <s v=""/>
    <b v="0"/>
    <s v="en"/>
    <m/>
    <s v=""/>
    <b v="0"/>
    <n v="1"/>
    <s v=""/>
    <s v="Hootsuite Inc."/>
    <b v="0"/>
    <s v="1169463942378381312"/>
    <s v="Tweet"/>
    <n v="0"/>
    <n v="0"/>
    <m/>
    <m/>
    <m/>
    <m/>
    <m/>
    <m/>
    <m/>
    <m/>
    <n v="5"/>
    <s v="2"/>
    <s v="2"/>
    <n v="0"/>
    <n v="0"/>
    <n v="0"/>
    <n v="0"/>
    <n v="0"/>
    <n v="0"/>
    <n v="21"/>
    <n v="100"/>
    <n v="21"/>
  </r>
  <r>
    <s v="socialmedia2day"/>
    <s v="seo"/>
    <m/>
    <m/>
    <m/>
    <m/>
    <m/>
    <m/>
    <m/>
    <m/>
    <s v="No"/>
    <n v="168"/>
    <m/>
    <m/>
    <x v="0"/>
    <d v="2019-09-06T23:15:07.000"/>
    <s v="In our most recent #SMTLive Twitter chat, we discussed how social media and SEO work together w/@SEO - here's a recap: #smm https://t.co/gFGjPZursr"/>
    <s v="https://www.socialmediatoday.com/news/smtlive-recap-how-social-media-and-seo-work-together/561911/"/>
    <s v="socialmediatoday.com"/>
    <x v="9"/>
    <m/>
    <s v="http://pbs.twimg.com/profile_images/487242217887502337/qOMRQbPk_normal.jpeg"/>
    <x v="136"/>
    <s v="https://twitter.com/#!/socialmedia2day/status/1170113225800785921"/>
    <m/>
    <m/>
    <s v="1170113225800785921"/>
    <m/>
    <b v="0"/>
    <n v="8"/>
    <s v=""/>
    <b v="0"/>
    <s v="en"/>
    <m/>
    <s v=""/>
    <b v="0"/>
    <n v="9"/>
    <s v=""/>
    <s v="Hootsuite Inc."/>
    <b v="0"/>
    <s v="1170113225800785921"/>
    <s v="Tweet"/>
    <n v="0"/>
    <n v="0"/>
    <m/>
    <m/>
    <m/>
    <m/>
    <m/>
    <m/>
    <m/>
    <m/>
    <n v="2"/>
    <s v="2"/>
    <s v="3"/>
    <n v="1"/>
    <n v="4.545454545454546"/>
    <n v="0"/>
    <n v="0"/>
    <n v="0"/>
    <n v="0"/>
    <n v="21"/>
    <n v="95.45454545454545"/>
    <n v="22"/>
  </r>
  <r>
    <s v="socialmedia2day"/>
    <s v="socialmedia2day"/>
    <m/>
    <m/>
    <m/>
    <m/>
    <m/>
    <m/>
    <m/>
    <m/>
    <s v="No"/>
    <n v="169"/>
    <m/>
    <m/>
    <x v="1"/>
    <d v="2019-09-08T15:15:11.000"/>
    <s v="Does social media impact your #SEO efforts? We discussed this in out most recent #SMTLive Twitter chat - here's a re-cap #digitalmarketing https://t.co/gFGjPZursr"/>
    <s v="https://www.socialmediatoday.com/news/smtlive-recap-how-social-media-and-seo-work-together/561911/"/>
    <s v="socialmediatoday.com"/>
    <x v="28"/>
    <m/>
    <s v="http://pbs.twimg.com/profile_images/487242217887502337/qOMRQbPk_normal.jpeg"/>
    <x v="137"/>
    <s v="https://twitter.com/#!/socialmedia2day/status/1170717223066984453"/>
    <m/>
    <m/>
    <s v="1170717223066984453"/>
    <m/>
    <b v="0"/>
    <n v="14"/>
    <s v=""/>
    <b v="0"/>
    <s v="en"/>
    <m/>
    <s v=""/>
    <b v="0"/>
    <n v="14"/>
    <s v=""/>
    <s v="Hootsuite Inc."/>
    <b v="0"/>
    <s v="1170717223066984453"/>
    <s v="Tweet"/>
    <n v="0"/>
    <n v="0"/>
    <m/>
    <m/>
    <m/>
    <m/>
    <m/>
    <m/>
    <m/>
    <m/>
    <n v="5"/>
    <s v="2"/>
    <s v="2"/>
    <n v="0"/>
    <n v="0"/>
    <n v="0"/>
    <n v="0"/>
    <n v="0"/>
    <n v="0"/>
    <n v="22"/>
    <n v="100"/>
    <n v="22"/>
  </r>
  <r>
    <s v="socialmedia2day"/>
    <s v="socialmedia2day"/>
    <m/>
    <m/>
    <m/>
    <m/>
    <m/>
    <m/>
    <m/>
    <m/>
    <s v="No"/>
    <n v="170"/>
    <m/>
    <m/>
    <x v="1"/>
    <d v="2019-09-12T15:46:01.000"/>
    <s v="Don't miss our next #SMTLive Twitter chat (9/17). RSVP here👉 https://t.co/09XmpESUti https://t.co/ezdRpRzm3e"/>
    <s v="http://link.divenewsletter.com/join/3qu/smt-twitter-chat&amp;hash=344263583e73d6e9f823e07caef8daec"/>
    <s v="divenewsletter.com"/>
    <x v="3"/>
    <s v="https://pbs.twimg.com/media/EERmhkEXYAMKKgz.jpg"/>
    <s v="https://pbs.twimg.com/media/EERmhkEXYAMKKgz.jpg"/>
    <x v="138"/>
    <s v="https://twitter.com/#!/socialmedia2day/status/1172174532871938049"/>
    <m/>
    <m/>
    <s v="1172174532871938049"/>
    <m/>
    <b v="0"/>
    <n v="2"/>
    <s v=""/>
    <b v="0"/>
    <s v="en"/>
    <m/>
    <s v=""/>
    <b v="0"/>
    <n v="0"/>
    <s v=""/>
    <s v="Twitter Web App"/>
    <b v="0"/>
    <s v="1172174532871938049"/>
    <s v="Tweet"/>
    <n v="0"/>
    <n v="0"/>
    <m/>
    <m/>
    <m/>
    <m/>
    <m/>
    <m/>
    <m/>
    <m/>
    <n v="5"/>
    <s v="2"/>
    <s v="2"/>
    <n v="0"/>
    <n v="0"/>
    <n v="1"/>
    <n v="9.090909090909092"/>
    <n v="0"/>
    <n v="0"/>
    <n v="10"/>
    <n v="90.9090909090909"/>
    <n v="11"/>
  </r>
  <r>
    <s v="socialmedia2day"/>
    <s v="socialmedia2day"/>
    <m/>
    <m/>
    <m/>
    <m/>
    <m/>
    <m/>
    <m/>
    <m/>
    <s v="No"/>
    <n v="171"/>
    <m/>
    <m/>
    <x v="1"/>
    <d v="2019-09-12T15:46:01.000"/>
    <s v="Remember, you can always see the #SMTLive schedule and read the recaps from past chats on our SMT Community page. https://t.co/Y0LImzPVkI"/>
    <s v="https://www.socialmediatoday.com/community/"/>
    <s v="socialmediatoday.com"/>
    <x v="3"/>
    <m/>
    <s v="http://pbs.twimg.com/profile_images/487242217887502337/qOMRQbPk_normal.jpeg"/>
    <x v="138"/>
    <s v="https://twitter.com/#!/socialmedia2day/status/1172174534977425408"/>
    <m/>
    <m/>
    <s v="1172174534977425408"/>
    <s v="1172174532871938049"/>
    <b v="0"/>
    <n v="2"/>
    <s v="15441074"/>
    <b v="0"/>
    <s v="en"/>
    <m/>
    <s v=""/>
    <b v="0"/>
    <n v="0"/>
    <s v=""/>
    <s v="Twitter Web App"/>
    <b v="0"/>
    <s v="1172174532871938049"/>
    <s v="Tweet"/>
    <n v="0"/>
    <n v="0"/>
    <m/>
    <m/>
    <m/>
    <m/>
    <m/>
    <m/>
    <m/>
    <m/>
    <n v="5"/>
    <s v="2"/>
    <s v="2"/>
    <n v="0"/>
    <n v="0"/>
    <n v="0"/>
    <n v="0"/>
    <n v="0"/>
    <n v="0"/>
    <n v="20"/>
    <n v="100"/>
    <n v="20"/>
  </r>
  <r>
    <s v="kobmaxqueen"/>
    <s v="kobmaxqueen"/>
    <m/>
    <m/>
    <m/>
    <m/>
    <m/>
    <m/>
    <m/>
    <m/>
    <s v="No"/>
    <n v="172"/>
    <m/>
    <m/>
    <x v="1"/>
    <d v="2019-09-04T11:28:37.000"/>
    <s v="In our most recent #SMTLive Twitter chat, we discussed how social media and SEO work together w/SEO - here's a recap: #smm https://t.co/6QY6oqy4GZ #KobmaxQueen"/>
    <s v="https://www.socialmediatoday.com/news/smtlive-recap-how-social-media-and-seo-work-together/561911/"/>
    <s v="socialmediatoday.com"/>
    <x v="36"/>
    <m/>
    <s v="http://pbs.twimg.com/profile_images/1109803241435549697/v3a0BDXo_normal.png"/>
    <x v="139"/>
    <s v="https://twitter.com/#!/kobmaxqueen/status/1169210653040611328"/>
    <m/>
    <m/>
    <s v="1169210653040611328"/>
    <m/>
    <b v="0"/>
    <n v="1"/>
    <s v=""/>
    <b v="0"/>
    <s v="en"/>
    <m/>
    <s v=""/>
    <b v="0"/>
    <n v="1"/>
    <s v=""/>
    <s v="IFTTT"/>
    <b v="0"/>
    <s v="1169210653040611328"/>
    <s v="Tweet"/>
    <n v="0"/>
    <n v="0"/>
    <m/>
    <m/>
    <m/>
    <m/>
    <m/>
    <m/>
    <m/>
    <m/>
    <n v="7"/>
    <s v="11"/>
    <s v="11"/>
    <n v="1"/>
    <n v="4.3478260869565215"/>
    <n v="0"/>
    <n v="0"/>
    <n v="0"/>
    <n v="0"/>
    <n v="22"/>
    <n v="95.65217391304348"/>
    <n v="23"/>
  </r>
  <r>
    <s v="kobmaxqueen"/>
    <s v="kobmaxqueen"/>
    <m/>
    <m/>
    <m/>
    <m/>
    <m/>
    <m/>
    <m/>
    <m/>
    <s v="No"/>
    <n v="173"/>
    <m/>
    <m/>
    <x v="1"/>
    <d v="2019-09-04T19:28:20.000"/>
    <s v="Does social media impact your #SEO efforts? We discussed this in out most recent #SMTLive Twitter chat - here's a re-cap #digitalmarketing https://t.co/6QY6oqy4GZ #KobmaxQueen"/>
    <s v="https://www.socialmediatoday.com/news/smtlive-recap-how-social-media-and-seo-work-together/561911/"/>
    <s v="socialmediatoday.com"/>
    <x v="37"/>
    <m/>
    <s v="http://pbs.twimg.com/profile_images/1109803241435549697/v3a0BDXo_normal.png"/>
    <x v="140"/>
    <s v="https://twitter.com/#!/kobmaxqueen/status/1169331377596174337"/>
    <m/>
    <m/>
    <s v="1169331377596174337"/>
    <m/>
    <b v="0"/>
    <n v="0"/>
    <s v=""/>
    <b v="0"/>
    <s v="en"/>
    <m/>
    <s v=""/>
    <b v="0"/>
    <n v="0"/>
    <s v=""/>
    <s v="IFTTT"/>
    <b v="0"/>
    <s v="1169331377596174337"/>
    <s v="Tweet"/>
    <n v="0"/>
    <n v="0"/>
    <m/>
    <m/>
    <m/>
    <m/>
    <m/>
    <m/>
    <m/>
    <m/>
    <n v="7"/>
    <s v="11"/>
    <s v="11"/>
    <n v="0"/>
    <n v="0"/>
    <n v="0"/>
    <n v="0"/>
    <n v="0"/>
    <n v="0"/>
    <n v="23"/>
    <n v="100"/>
    <n v="23"/>
  </r>
  <r>
    <s v="kobmaxqueen"/>
    <s v="kobmaxqueen"/>
    <m/>
    <m/>
    <m/>
    <m/>
    <m/>
    <m/>
    <m/>
    <m/>
    <s v="No"/>
    <n v="174"/>
    <m/>
    <m/>
    <x v="1"/>
    <d v="2019-09-05T04:18:37.000"/>
    <s v="A look at the connections between #socialmedia and #SEO - here's a re-cap of our most recent #SMTLive Twitter chat #smm https://t.co/6QY6oqy4GZ #KobmaxQueen"/>
    <s v="https://www.socialmediatoday.com/news/smtlive-recap-how-social-media-and-seo-work-together/561911/"/>
    <s v="socialmediatoday.com"/>
    <x v="38"/>
    <m/>
    <s v="http://pbs.twimg.com/profile_images/1109803241435549697/v3a0BDXo_normal.png"/>
    <x v="141"/>
    <s v="https://twitter.com/#!/kobmaxqueen/status/1169464827267440640"/>
    <m/>
    <m/>
    <s v="1169464827267440640"/>
    <m/>
    <b v="0"/>
    <n v="0"/>
    <s v=""/>
    <b v="0"/>
    <s v="en"/>
    <m/>
    <s v=""/>
    <b v="0"/>
    <n v="0"/>
    <s v=""/>
    <s v="IFTTT"/>
    <b v="0"/>
    <s v="1169464827267440640"/>
    <s v="Tweet"/>
    <n v="0"/>
    <n v="0"/>
    <m/>
    <m/>
    <m/>
    <m/>
    <m/>
    <m/>
    <m/>
    <m/>
    <n v="7"/>
    <s v="11"/>
    <s v="11"/>
    <n v="0"/>
    <n v="0"/>
    <n v="0"/>
    <n v="0"/>
    <n v="0"/>
    <n v="0"/>
    <n v="22"/>
    <n v="100"/>
    <n v="22"/>
  </r>
  <r>
    <s v="kobmaxqueen"/>
    <s v="kobmaxqueen"/>
    <m/>
    <m/>
    <m/>
    <m/>
    <m/>
    <m/>
    <m/>
    <m/>
    <s v="No"/>
    <n v="175"/>
    <m/>
    <m/>
    <x v="1"/>
    <d v="2019-09-07T07:01:35.000"/>
    <s v="In our most recent #SMTLive Twitter chat, we discussed how social media and SEO work together w/SEO - here's a recap: #smm https://t.co/6QY6oqy4GZ #KobmaxQueen"/>
    <s v="https://www.socialmediatoday.com/news/smtlive-recap-how-social-media-and-seo-work-together/561911/"/>
    <s v="socialmediatoday.com"/>
    <x v="36"/>
    <m/>
    <s v="http://pbs.twimg.com/profile_images/1109803241435549697/v3a0BDXo_normal.png"/>
    <x v="142"/>
    <s v="https://twitter.com/#!/kobmaxqueen/status/1170230616794849280"/>
    <m/>
    <m/>
    <s v="1170230616794849280"/>
    <m/>
    <b v="0"/>
    <n v="0"/>
    <s v=""/>
    <b v="0"/>
    <s v="en"/>
    <m/>
    <s v=""/>
    <b v="0"/>
    <n v="0"/>
    <s v=""/>
    <s v="IFTTT"/>
    <b v="0"/>
    <s v="1170230616794849280"/>
    <s v="Tweet"/>
    <n v="0"/>
    <n v="0"/>
    <m/>
    <m/>
    <m/>
    <m/>
    <m/>
    <m/>
    <m/>
    <m/>
    <n v="7"/>
    <s v="11"/>
    <s v="11"/>
    <n v="1"/>
    <n v="4.3478260869565215"/>
    <n v="0"/>
    <n v="0"/>
    <n v="0"/>
    <n v="0"/>
    <n v="22"/>
    <n v="95.65217391304348"/>
    <n v="23"/>
  </r>
  <r>
    <s v="kobmaxqueen"/>
    <s v="kobmaxqueen"/>
    <m/>
    <m/>
    <m/>
    <m/>
    <m/>
    <m/>
    <m/>
    <m/>
    <s v="No"/>
    <n v="176"/>
    <m/>
    <m/>
    <x v="1"/>
    <d v="2019-09-08T15:32:14.000"/>
    <s v="Does social media impact your #SEO efforts? We discussed this in out most recent #SMTLive Twitter chat - here's a re-cap #digitalmarketing https://t.co/6QY6oqy4GZ #KobmaxQueen"/>
    <s v="https://www.socialmediatoday.com/news/smtlive-recap-how-social-media-and-seo-work-together/561911/"/>
    <s v="socialmediatoday.com"/>
    <x v="37"/>
    <m/>
    <s v="http://pbs.twimg.com/profile_images/1109803241435549697/v3a0BDXo_normal.png"/>
    <x v="143"/>
    <s v="https://twitter.com/#!/kobmaxqueen/status/1170721515089911808"/>
    <m/>
    <m/>
    <s v="1170721515089911808"/>
    <m/>
    <b v="0"/>
    <n v="0"/>
    <s v=""/>
    <b v="0"/>
    <s v="en"/>
    <m/>
    <s v=""/>
    <b v="0"/>
    <n v="0"/>
    <s v=""/>
    <s v="IFTTT"/>
    <b v="0"/>
    <s v="1170721515089911808"/>
    <s v="Tweet"/>
    <n v="0"/>
    <n v="0"/>
    <m/>
    <m/>
    <m/>
    <m/>
    <m/>
    <m/>
    <m/>
    <m/>
    <n v="7"/>
    <s v="11"/>
    <s v="11"/>
    <n v="0"/>
    <n v="0"/>
    <n v="0"/>
    <n v="0"/>
    <n v="0"/>
    <n v="0"/>
    <n v="23"/>
    <n v="100"/>
    <n v="23"/>
  </r>
  <r>
    <s v="kobmaxqueen"/>
    <s v="kobmaxqueen"/>
    <m/>
    <m/>
    <m/>
    <m/>
    <m/>
    <m/>
    <m/>
    <m/>
    <s v="No"/>
    <n v="177"/>
    <m/>
    <m/>
    <x v="1"/>
    <d v="2019-09-12T15:48:22.000"/>
    <s v="Don't miss our next #SMTLive Twitter chat (9/17). RSVP here👉 https://t.co/iDvBCxyywQ https://t.co/3cQAB3EFRr #KobmaxQueen"/>
    <s v="http://link.divenewsletter.com/join/3qu/smt-twitter-chat&amp;hash=344263583e73d6e9f823e07caef8daec"/>
    <s v="divenewsletter.com"/>
    <x v="39"/>
    <s v="https://pbs.twimg.com/media/EERmhkEXYAMKKgz.jpg"/>
    <s v="https://pbs.twimg.com/media/EERmhkEXYAMKKgz.jpg"/>
    <x v="144"/>
    <s v="https://twitter.com/#!/kobmaxqueen/status/1172175125099307008"/>
    <m/>
    <m/>
    <s v="1172175125099307008"/>
    <m/>
    <b v="0"/>
    <n v="1"/>
    <s v=""/>
    <b v="0"/>
    <s v="en"/>
    <m/>
    <s v=""/>
    <b v="0"/>
    <n v="0"/>
    <s v=""/>
    <s v="IFTTT"/>
    <b v="0"/>
    <s v="1172175125099307008"/>
    <s v="Tweet"/>
    <n v="0"/>
    <n v="0"/>
    <m/>
    <m/>
    <m/>
    <m/>
    <m/>
    <m/>
    <m/>
    <m/>
    <n v="7"/>
    <s v="11"/>
    <s v="11"/>
    <n v="0"/>
    <n v="0"/>
    <n v="1"/>
    <n v="8.333333333333334"/>
    <n v="0"/>
    <n v="0"/>
    <n v="11"/>
    <n v="91.66666666666667"/>
    <n v="12"/>
  </r>
  <r>
    <s v="kobmaxqueen"/>
    <s v="kobmaxqueen"/>
    <m/>
    <m/>
    <m/>
    <m/>
    <m/>
    <m/>
    <m/>
    <m/>
    <s v="No"/>
    <n v="178"/>
    <m/>
    <m/>
    <x v="1"/>
    <d v="2019-09-12T15:48:23.000"/>
    <s v="Remember, you can always see the #SMTLive schedule and read the recaps from past chats on our SMT Community page. https://t.co/GOqur4IXOv #KobmaxQueen"/>
    <s v="https://www.socialmediatoday.com/community/"/>
    <s v="socialmediatoday.com"/>
    <x v="39"/>
    <m/>
    <s v="http://pbs.twimg.com/profile_images/1109803241435549697/v3a0BDXo_normal.png"/>
    <x v="145"/>
    <s v="https://twitter.com/#!/kobmaxqueen/status/1172175127888433154"/>
    <m/>
    <m/>
    <s v="1172175127888433154"/>
    <m/>
    <b v="0"/>
    <n v="1"/>
    <s v=""/>
    <b v="0"/>
    <s v="en"/>
    <m/>
    <s v=""/>
    <b v="0"/>
    <n v="0"/>
    <s v=""/>
    <s v="IFTTT"/>
    <b v="0"/>
    <s v="1172175127888433154"/>
    <s v="Tweet"/>
    <n v="0"/>
    <n v="0"/>
    <m/>
    <m/>
    <m/>
    <m/>
    <m/>
    <m/>
    <m/>
    <m/>
    <n v="7"/>
    <s v="11"/>
    <s v="11"/>
    <n v="0"/>
    <n v="0"/>
    <n v="0"/>
    <n v="0"/>
    <n v="0"/>
    <n v="0"/>
    <n v="21"/>
    <n v="100"/>
    <n v="21"/>
  </r>
  <r>
    <s v="backmanage"/>
    <s v="backmanage"/>
    <m/>
    <m/>
    <m/>
    <m/>
    <m/>
    <m/>
    <m/>
    <m/>
    <s v="No"/>
    <n v="179"/>
    <m/>
    <m/>
    <x v="1"/>
    <d v="2019-09-12T15:50:26.000"/>
    <s v="RT socialmedia2day &quot;Don't miss our next #SMTLive Twitter chat (9/17). RSVP here👉 https://t.co/jUCGVKhvZt https://t.co/44iUx5NLax&quot;"/>
    <s v="http://link.divenewsletter.com/join/3qu/smt-twitter-chat&amp;hash=344263583e73d6e9f823e07caef8daec"/>
    <s v="divenewsletter.com"/>
    <x v="3"/>
    <s v="https://pbs.twimg.com/media/EERmhkEXYAMKKgz.jpg"/>
    <s v="https://pbs.twimg.com/media/EERmhkEXYAMKKgz.jpg"/>
    <x v="146"/>
    <s v="https://twitter.com/#!/backmanage/status/1172175647470444544"/>
    <m/>
    <m/>
    <s v="1172175647470444544"/>
    <m/>
    <b v="0"/>
    <n v="0"/>
    <s v=""/>
    <b v="0"/>
    <s v="en"/>
    <m/>
    <s v=""/>
    <b v="0"/>
    <n v="0"/>
    <s v=""/>
    <s v="IFTTT"/>
    <b v="0"/>
    <s v="1172175647470444544"/>
    <s v="Tweet"/>
    <n v="0"/>
    <n v="0"/>
    <m/>
    <m/>
    <m/>
    <m/>
    <m/>
    <m/>
    <m/>
    <m/>
    <n v="1"/>
    <s v="1"/>
    <s v="1"/>
    <n v="0"/>
    <n v="0"/>
    <n v="1"/>
    <n v="7.6923076923076925"/>
    <n v="0"/>
    <n v="0"/>
    <n v="12"/>
    <n v="92.3076923076923"/>
    <n v="13"/>
  </r>
  <r>
    <s v="tupoino"/>
    <s v="tupoino"/>
    <m/>
    <m/>
    <m/>
    <m/>
    <m/>
    <m/>
    <m/>
    <m/>
    <s v="No"/>
    <n v="180"/>
    <m/>
    <m/>
    <x v="1"/>
    <d v="2019-09-05T05:06:19.000"/>
    <s v="A look at the connections between #socialmedia and #SEO - here's a re-cap of our most recent #SMTLive Twitter chat #smm https://t.co/ItkX4FsqAp"/>
    <s v="https://www.socialmediatoday.com/news/smtlive-recap-how-social-media-and-seo-work-together/561911/"/>
    <s v="socialmediatoday.com"/>
    <x v="35"/>
    <m/>
    <s v="http://pbs.twimg.com/profile_images/1116402024453689346/Gmjn8AXY_normal.png"/>
    <x v="147"/>
    <s v="https://twitter.com/#!/tupoino/status/1169476833345265669"/>
    <m/>
    <m/>
    <s v="1169476833345265669"/>
    <m/>
    <b v="0"/>
    <n v="1"/>
    <s v=""/>
    <b v="0"/>
    <s v="en"/>
    <m/>
    <s v=""/>
    <b v="0"/>
    <n v="0"/>
    <s v=""/>
    <s v="IFTTT"/>
    <b v="0"/>
    <s v="1169476833345265669"/>
    <s v="Tweet"/>
    <n v="0"/>
    <n v="0"/>
    <m/>
    <m/>
    <m/>
    <m/>
    <m/>
    <m/>
    <m/>
    <m/>
    <n v="2"/>
    <s v="1"/>
    <s v="1"/>
    <n v="0"/>
    <n v="0"/>
    <n v="0"/>
    <n v="0"/>
    <n v="0"/>
    <n v="0"/>
    <n v="21"/>
    <n v="100"/>
    <n v="21"/>
  </r>
  <r>
    <s v="tupoino"/>
    <s v="tupoino"/>
    <m/>
    <m/>
    <m/>
    <m/>
    <m/>
    <m/>
    <m/>
    <m/>
    <s v="No"/>
    <n v="181"/>
    <m/>
    <m/>
    <x v="1"/>
    <d v="2019-09-12T15:53:31.000"/>
    <s v="Don't miss our next #SMTLive Twitter chat (9/17). RSVP here👉 https://t.co/RtLYhyv6Hi https://t.co/U2JCD53xzV"/>
    <s v="http://link.divenewsletter.com/join/3qu/smt-twitter-chat&amp;hash=344263583e73d6e9f823e07caef8daec"/>
    <s v="divenewsletter.com"/>
    <x v="3"/>
    <s v="https://pbs.twimg.com/media/EERmhkEXYAMKKgz.jpg"/>
    <s v="https://pbs.twimg.com/media/EERmhkEXYAMKKgz.jpg"/>
    <x v="148"/>
    <s v="https://twitter.com/#!/tupoino/status/1172176421671882754"/>
    <m/>
    <m/>
    <s v="1172176421671882754"/>
    <m/>
    <b v="0"/>
    <n v="0"/>
    <s v=""/>
    <b v="0"/>
    <s v="en"/>
    <m/>
    <s v=""/>
    <b v="0"/>
    <n v="0"/>
    <s v=""/>
    <s v="IFTTT"/>
    <b v="0"/>
    <s v="1172176421671882754"/>
    <s v="Tweet"/>
    <n v="0"/>
    <n v="0"/>
    <m/>
    <m/>
    <m/>
    <m/>
    <m/>
    <m/>
    <m/>
    <m/>
    <n v="2"/>
    <s v="1"/>
    <s v="1"/>
    <n v="0"/>
    <n v="0"/>
    <n v="1"/>
    <n v="9.090909090909092"/>
    <n v="0"/>
    <n v="0"/>
    <n v="10"/>
    <n v="90.9090909090909"/>
    <n v="11"/>
  </r>
  <r>
    <s v="monisbukhari"/>
    <s v="monisbukhari"/>
    <m/>
    <m/>
    <m/>
    <m/>
    <m/>
    <m/>
    <m/>
    <m/>
    <s v="No"/>
    <n v="182"/>
    <m/>
    <m/>
    <x v="1"/>
    <d v="2019-09-04T11:18:39.000"/>
    <s v="#moniseum In our most recent #SMTLive Twitter chat, we discussed how social media and SEO work together w/SEO - here's a recap: #smm https://t.co/rok3wOf2Lx - https://t.co/xSTNLbTTrG"/>
    <s v="https://t.co/gFGjPZursr https://twitter.com/socialmedia2day/status/1169207272444243969"/>
    <s v="t.co twitter.com"/>
    <x v="40"/>
    <m/>
    <s v="http://pbs.twimg.com/profile_images/913811675505192960/0xPcrAab_normal.jpg"/>
    <x v="149"/>
    <s v="https://twitter.com/#!/monisbukhari/status/1169208146251911168"/>
    <m/>
    <m/>
    <s v="1169208146251911168"/>
    <m/>
    <b v="0"/>
    <n v="0"/>
    <s v=""/>
    <b v="1"/>
    <s v="en"/>
    <m/>
    <s v="1169207272444243969"/>
    <b v="0"/>
    <n v="0"/>
    <s v=""/>
    <s v="IFTTT"/>
    <b v="0"/>
    <s v="1169208146251911168"/>
    <s v="Tweet"/>
    <n v="0"/>
    <n v="0"/>
    <m/>
    <m/>
    <m/>
    <m/>
    <m/>
    <m/>
    <m/>
    <m/>
    <n v="7"/>
    <s v="10"/>
    <s v="10"/>
    <n v="1"/>
    <n v="4.3478260869565215"/>
    <n v="0"/>
    <n v="0"/>
    <n v="0"/>
    <n v="0"/>
    <n v="22"/>
    <n v="95.65217391304348"/>
    <n v="23"/>
  </r>
  <r>
    <s v="monisbukhari"/>
    <s v="monisbukhari"/>
    <m/>
    <m/>
    <m/>
    <m/>
    <m/>
    <m/>
    <m/>
    <m/>
    <s v="No"/>
    <n v="183"/>
    <m/>
    <m/>
    <x v="1"/>
    <d v="2019-09-04T19:18:36.000"/>
    <s v="#moniseum Does social media impact your #SEO efforts? We discussed this in out most recent #SMTLive Twitter chat - here's a re-cap #digitalmarketing https://t.co/rok3wOf2Lx - https://t.co/ALYxH2AmHQ"/>
    <s v="https://t.co/gFGjPZursr https://twitter.com/socialmedia2day/status/1169328121985810432"/>
    <s v="t.co twitter.com"/>
    <x v="41"/>
    <m/>
    <s v="http://pbs.twimg.com/profile_images/913811675505192960/0xPcrAab_normal.jpg"/>
    <x v="150"/>
    <s v="https://twitter.com/#!/monisbukhari/status/1169328931457118209"/>
    <m/>
    <m/>
    <s v="1169328931457118209"/>
    <m/>
    <b v="0"/>
    <n v="0"/>
    <s v=""/>
    <b v="1"/>
    <s v="en"/>
    <m/>
    <s v="1169328121985810432"/>
    <b v="0"/>
    <n v="1"/>
    <s v=""/>
    <s v="IFTTT"/>
    <b v="0"/>
    <s v="1169328931457118209"/>
    <s v="Tweet"/>
    <n v="0"/>
    <n v="0"/>
    <m/>
    <m/>
    <m/>
    <m/>
    <m/>
    <m/>
    <m/>
    <m/>
    <n v="7"/>
    <s v="10"/>
    <s v="10"/>
    <n v="0"/>
    <n v="0"/>
    <n v="0"/>
    <n v="0"/>
    <n v="0"/>
    <n v="0"/>
    <n v="23"/>
    <n v="100"/>
    <n v="23"/>
  </r>
  <r>
    <s v="monisbukhari"/>
    <s v="monisbukhari"/>
    <m/>
    <m/>
    <m/>
    <m/>
    <m/>
    <m/>
    <m/>
    <m/>
    <s v="No"/>
    <n v="184"/>
    <m/>
    <m/>
    <x v="1"/>
    <d v="2019-09-05T04:18:30.000"/>
    <s v="#moniseum A look at the connections between #socialmedia and #SEO - here's a re-cap of our most recent #SMTLive Twitter chat #smm https://t.co/rok3wOf2Lx - https://t.co/ZqVpjX1Yph"/>
    <s v="https://t.co/gFGjPZursr https://twitter.com/socialmedia2day/status/1169463942378381312"/>
    <s v="t.co twitter.com"/>
    <x v="42"/>
    <m/>
    <s v="http://pbs.twimg.com/profile_images/913811675505192960/0xPcrAab_normal.jpg"/>
    <x v="151"/>
    <s v="https://twitter.com/#!/monisbukhari/status/1169464799979286528"/>
    <m/>
    <m/>
    <s v="1169464799979286528"/>
    <m/>
    <b v="0"/>
    <n v="0"/>
    <s v=""/>
    <b v="1"/>
    <s v="en"/>
    <m/>
    <s v="1169463942378381312"/>
    <b v="0"/>
    <n v="0"/>
    <s v=""/>
    <s v="IFTTT"/>
    <b v="0"/>
    <s v="1169464799979286528"/>
    <s v="Tweet"/>
    <n v="0"/>
    <n v="0"/>
    <m/>
    <m/>
    <m/>
    <m/>
    <m/>
    <m/>
    <m/>
    <m/>
    <n v="7"/>
    <s v="10"/>
    <s v="10"/>
    <n v="0"/>
    <n v="0"/>
    <n v="0"/>
    <n v="0"/>
    <n v="0"/>
    <n v="0"/>
    <n v="22"/>
    <n v="100"/>
    <n v="22"/>
  </r>
  <r>
    <s v="monisbukhari"/>
    <s v="monisbukhari"/>
    <m/>
    <m/>
    <m/>
    <m/>
    <m/>
    <m/>
    <m/>
    <m/>
    <s v="No"/>
    <n v="185"/>
    <m/>
    <m/>
    <x v="1"/>
    <d v="2019-09-06T23:16:08.000"/>
    <s v="#moniseum In our most recent #SMTLive Twitter chat, we discussed how social media and SEO work together w/SEO - here's a recap: #smm https://t.co/rok3wOf2Lx - https://t.co/GZdfGBWQGH"/>
    <s v="https://t.co/gFGjPZursr https://twitter.com/socialmedia2day/status/1170113225800785921"/>
    <s v="t.co twitter.com"/>
    <x v="40"/>
    <m/>
    <s v="http://pbs.twimg.com/profile_images/913811675505192960/0xPcrAab_normal.jpg"/>
    <x v="152"/>
    <s v="https://twitter.com/#!/monisbukhari/status/1170113480663425024"/>
    <m/>
    <m/>
    <s v="1170113480663425024"/>
    <m/>
    <b v="0"/>
    <n v="0"/>
    <s v=""/>
    <b v="1"/>
    <s v="en"/>
    <m/>
    <s v="1170113225800785921"/>
    <b v="0"/>
    <n v="0"/>
    <s v=""/>
    <s v="IFTTT"/>
    <b v="0"/>
    <s v="1170113480663425024"/>
    <s v="Tweet"/>
    <n v="0"/>
    <n v="0"/>
    <m/>
    <m/>
    <m/>
    <m/>
    <m/>
    <m/>
    <m/>
    <m/>
    <n v="7"/>
    <s v="10"/>
    <s v="10"/>
    <n v="1"/>
    <n v="4.3478260869565215"/>
    <n v="0"/>
    <n v="0"/>
    <n v="0"/>
    <n v="0"/>
    <n v="22"/>
    <n v="95.65217391304348"/>
    <n v="23"/>
  </r>
  <r>
    <s v="monisbukhari"/>
    <s v="monisbukhari"/>
    <m/>
    <m/>
    <m/>
    <m/>
    <m/>
    <m/>
    <m/>
    <m/>
    <s v="No"/>
    <n v="186"/>
    <m/>
    <m/>
    <x v="1"/>
    <d v="2019-09-08T15:21:10.000"/>
    <s v="#moniseum Does social media impact your #SEO efforts? We discussed this in out most recent #SMTLive Twitter chat - here's a re-cap #digitalmarketing https://t.co/rok3wOf2Lx - https://t.co/2dmVUcWFbE"/>
    <s v="https://t.co/gFGjPZursr https://twitter.com/socialmedia2day/status/1170717223066984453"/>
    <s v="t.co twitter.com"/>
    <x v="41"/>
    <m/>
    <s v="http://pbs.twimg.com/profile_images/913811675505192960/0xPcrAab_normal.jpg"/>
    <x v="153"/>
    <s v="https://twitter.com/#!/monisbukhari/status/1170718728817975297"/>
    <m/>
    <m/>
    <s v="1170718728817975297"/>
    <m/>
    <b v="0"/>
    <n v="0"/>
    <s v=""/>
    <b v="1"/>
    <s v="en"/>
    <m/>
    <s v="1170717223066984453"/>
    <b v="0"/>
    <n v="0"/>
    <s v=""/>
    <s v="IFTTT"/>
    <b v="0"/>
    <s v="1170718728817975297"/>
    <s v="Tweet"/>
    <n v="0"/>
    <n v="0"/>
    <m/>
    <m/>
    <m/>
    <m/>
    <m/>
    <m/>
    <m/>
    <m/>
    <n v="7"/>
    <s v="10"/>
    <s v="10"/>
    <n v="0"/>
    <n v="0"/>
    <n v="0"/>
    <n v="0"/>
    <n v="0"/>
    <n v="0"/>
    <n v="23"/>
    <n v="100"/>
    <n v="23"/>
  </r>
  <r>
    <s v="monisbukhari"/>
    <s v="monisbukhari"/>
    <m/>
    <m/>
    <m/>
    <m/>
    <m/>
    <m/>
    <m/>
    <m/>
    <s v="No"/>
    <n v="187"/>
    <m/>
    <m/>
    <x v="1"/>
    <d v="2019-09-12T15:55:36.000"/>
    <s v="#moniseum Don't miss our next #SMTLive Twitter chat (9/17). RSVP here👉 https://t.co/Rt4jrHXP02 https://t.co/UxDUxEioff - https://t.co/vNyC3yusVv"/>
    <s v="https://t.co/09XmpESUti https://t.co/ezdRpRzm3e https://twitter.com/socialmedia2day/status/1172174532871938049"/>
    <s v="t.co t.co twitter.com"/>
    <x v="43"/>
    <m/>
    <s v="http://pbs.twimg.com/profile_images/913811675505192960/0xPcrAab_normal.jpg"/>
    <x v="154"/>
    <s v="https://twitter.com/#!/monisbukhari/status/1172176945708240896"/>
    <m/>
    <m/>
    <s v="1172176945708240896"/>
    <m/>
    <b v="0"/>
    <n v="0"/>
    <s v=""/>
    <b v="1"/>
    <s v="en"/>
    <m/>
    <s v="1172174532871938049"/>
    <b v="0"/>
    <n v="0"/>
    <s v=""/>
    <s v="IFTTT"/>
    <b v="0"/>
    <s v="1172176945708240896"/>
    <s v="Tweet"/>
    <n v="0"/>
    <n v="0"/>
    <m/>
    <m/>
    <m/>
    <m/>
    <m/>
    <m/>
    <m/>
    <m/>
    <n v="7"/>
    <s v="10"/>
    <s v="10"/>
    <n v="0"/>
    <n v="0"/>
    <n v="1"/>
    <n v="8.333333333333334"/>
    <n v="0"/>
    <n v="0"/>
    <n v="11"/>
    <n v="91.66666666666667"/>
    <n v="12"/>
  </r>
  <r>
    <s v="monisbukhari"/>
    <s v="monisbukhari"/>
    <m/>
    <m/>
    <m/>
    <m/>
    <m/>
    <m/>
    <m/>
    <m/>
    <s v="No"/>
    <n v="188"/>
    <m/>
    <m/>
    <x v="1"/>
    <d v="2019-09-12T15:55:37.000"/>
    <s v="#moniseum Remember, you can always see the #SMTLive schedule and read the recaps from past chats on our SMT Community page. https://t.co/V1SYuyZeTq - https://t.co/iUcXdIsF4j"/>
    <s v="https://t.co/Y0LImzPVkI https://twitter.com/socialmedia2day/status/1172174534977425408"/>
    <s v="t.co twitter.com"/>
    <x v="43"/>
    <m/>
    <s v="http://pbs.twimg.com/profile_images/913811675505192960/0xPcrAab_normal.jpg"/>
    <x v="155"/>
    <s v="https://twitter.com/#!/monisbukhari/status/1172176949445300225"/>
    <m/>
    <m/>
    <s v="1172176949445300225"/>
    <m/>
    <b v="0"/>
    <n v="0"/>
    <s v=""/>
    <b v="1"/>
    <s v="en"/>
    <m/>
    <s v="1172174534977425408"/>
    <b v="0"/>
    <n v="0"/>
    <s v=""/>
    <s v="IFTTT"/>
    <b v="0"/>
    <s v="1172176949445300225"/>
    <s v="Tweet"/>
    <n v="0"/>
    <n v="0"/>
    <m/>
    <m/>
    <m/>
    <m/>
    <m/>
    <m/>
    <m/>
    <m/>
    <n v="7"/>
    <s v="10"/>
    <s v="10"/>
    <n v="0"/>
    <n v="0"/>
    <n v="0"/>
    <n v="0"/>
    <n v="0"/>
    <n v="0"/>
    <n v="21"/>
    <n v="100"/>
    <n v="21"/>
  </r>
  <r>
    <s v="seo"/>
    <s v="seo"/>
    <m/>
    <m/>
    <m/>
    <m/>
    <m/>
    <m/>
    <m/>
    <m/>
    <s v="No"/>
    <n v="189"/>
    <m/>
    <m/>
    <x v="1"/>
    <d v="2019-08-27T16:10:00.000"/>
    <s v="A1: The 3 Main SEO Factors for Rankings on Google _x000a_1. Relevant Earned Media Citations at the Domain-Level_x000a_2. Relevant Earned Media Citations at the Page-Level_x000a_3. Page-Level content relevance, length, format, and structure_x000a_#SMTlive #SEO https://t.co/lLCg6mc74e"/>
    <m/>
    <m/>
    <x v="0"/>
    <s v="https://pbs.twimg.com/tweet_video_thumb/EC_SkjjXoAAZGuM.jpg"/>
    <s v="https://pbs.twimg.com/tweet_video_thumb/EC_SkjjXoAAZGuM.jpg"/>
    <x v="156"/>
    <s v="https://twitter.com/#!/seo/status/1166382364156747776"/>
    <m/>
    <m/>
    <s v="1166382364156747776"/>
    <m/>
    <b v="0"/>
    <n v="11"/>
    <s v=""/>
    <b v="0"/>
    <s v="en"/>
    <m/>
    <s v=""/>
    <b v="0"/>
    <n v="4"/>
    <s v=""/>
    <s v="Twitter Web App"/>
    <b v="0"/>
    <s v="1166382364156747776"/>
    <s v="Retweet"/>
    <n v="0"/>
    <n v="0"/>
    <m/>
    <m/>
    <m/>
    <m/>
    <m/>
    <m/>
    <m/>
    <m/>
    <n v="3"/>
    <s v="3"/>
    <s v="3"/>
    <n v="0"/>
    <n v="0"/>
    <n v="0"/>
    <n v="0"/>
    <n v="0"/>
    <n v="0"/>
    <n v="39"/>
    <n v="100"/>
    <n v="39"/>
  </r>
  <r>
    <s v="seo"/>
    <s v="seo"/>
    <m/>
    <m/>
    <m/>
    <m/>
    <m/>
    <m/>
    <m/>
    <m/>
    <s v="No"/>
    <n v="190"/>
    <m/>
    <m/>
    <x v="1"/>
    <d v="2019-08-27T16:12:37.000"/>
    <s v="A2: Critical SEO Tactic #1 - Mine Google People Also Ask boxes for all the questions your customer has around your topic.  _x000a__x000a_Use This Free tool https://t.co/salLkMswT0 #SMTlive #SEO"/>
    <s v="https://chrome.google.com/webstore/detail/scraper/mbigbapnjcgaffohmbkdlecaccepngjd?hl=en"/>
    <s v="google.com"/>
    <x v="0"/>
    <m/>
    <s v="http://pbs.twimg.com/profile_images/926533530217168896/t-3vZqYL_normal.jpg"/>
    <x v="157"/>
    <s v="https://twitter.com/#!/seo/status/1166383023077691393"/>
    <m/>
    <m/>
    <s v="1166383023077691393"/>
    <m/>
    <b v="0"/>
    <n v="9"/>
    <s v=""/>
    <b v="0"/>
    <s v="en"/>
    <m/>
    <s v=""/>
    <b v="0"/>
    <n v="4"/>
    <s v=""/>
    <s v="Twitter Web App"/>
    <b v="0"/>
    <s v="1166383023077691393"/>
    <s v="Retweet"/>
    <n v="0"/>
    <n v="0"/>
    <m/>
    <m/>
    <m/>
    <m/>
    <m/>
    <m/>
    <m/>
    <m/>
    <n v="3"/>
    <s v="3"/>
    <s v="3"/>
    <n v="1"/>
    <n v="3.7037037037037037"/>
    <n v="1"/>
    <n v="3.7037037037037037"/>
    <n v="0"/>
    <n v="0"/>
    <n v="25"/>
    <n v="92.5925925925926"/>
    <n v="27"/>
  </r>
  <r>
    <s v="seo"/>
    <s v="seo"/>
    <m/>
    <m/>
    <m/>
    <m/>
    <m/>
    <m/>
    <m/>
    <m/>
    <s v="No"/>
    <n v="191"/>
    <m/>
    <m/>
    <x v="1"/>
    <d v="2019-08-27T16:14:21.000"/>
    <s v="A2: Critical SEO Tactic #2 - Create Net-New Content That Fills the Gaps Identified by Mining Questions From People Also Ask Boxes. #SMTlive #SEO https://t.co/mOYjgXR88q"/>
    <m/>
    <m/>
    <x v="0"/>
    <s v="https://pbs.twimg.com/tweet_video_thumb/EC_TkaRWsAEYdju.jpg"/>
    <s v="https://pbs.twimg.com/tweet_video_thumb/EC_TkaRWsAEYdju.jpg"/>
    <x v="158"/>
    <s v="https://twitter.com/#!/seo/status/1166383457053880320"/>
    <m/>
    <m/>
    <s v="1166383457053880320"/>
    <m/>
    <b v="0"/>
    <n v="11"/>
    <s v=""/>
    <b v="0"/>
    <s v="en"/>
    <m/>
    <s v=""/>
    <b v="0"/>
    <n v="3"/>
    <s v=""/>
    <s v="Twitter Web App"/>
    <b v="0"/>
    <s v="1166383457053880320"/>
    <s v="Retweet"/>
    <n v="0"/>
    <n v="0"/>
    <m/>
    <m/>
    <m/>
    <m/>
    <m/>
    <m/>
    <m/>
    <m/>
    <n v="3"/>
    <s v="3"/>
    <s v="3"/>
    <n v="0"/>
    <n v="0"/>
    <n v="1"/>
    <n v="4.166666666666667"/>
    <n v="0"/>
    <n v="0"/>
    <n v="23"/>
    <n v="95.83333333333333"/>
    <n v="24"/>
  </r>
  <r>
    <s v="icanwp"/>
    <s v="seo"/>
    <m/>
    <m/>
    <m/>
    <m/>
    <m/>
    <m/>
    <m/>
    <m/>
    <s v="No"/>
    <n v="192"/>
    <m/>
    <m/>
    <x v="0"/>
    <d v="2019-09-15T13:33:27.000"/>
    <s v="RT @SEO: How to improve page speed?_x000a_1. Use https://t.co/TwFIzR4fSA to find the speed issues your site has_x000a_2. If you are on WP use @wp_rocke…"/>
    <s v="https://web.dev/"/>
    <s v="web.dev"/>
    <x v="1"/>
    <m/>
    <s v="http://abs.twimg.com/sticky/default_profile_images/default_profile_normal.png"/>
    <x v="159"/>
    <s v="https://twitter.com/#!/icanwp/status/1173228335419146241"/>
    <m/>
    <m/>
    <s v="1173228335419146241"/>
    <m/>
    <b v="0"/>
    <n v="0"/>
    <s v=""/>
    <b v="0"/>
    <s v="en"/>
    <m/>
    <s v=""/>
    <b v="0"/>
    <n v="39"/>
    <s v="1166387562497396736"/>
    <s v="Twitter for Android"/>
    <b v="0"/>
    <s v="1166387562497396736"/>
    <s v="Tweet"/>
    <n v="0"/>
    <n v="0"/>
    <m/>
    <m/>
    <m/>
    <m/>
    <m/>
    <m/>
    <m/>
    <m/>
    <n v="1"/>
    <s v="3"/>
    <s v="3"/>
    <n v="1"/>
    <n v="4"/>
    <n v="1"/>
    <n v="4"/>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87">
    <i>
      <x v="1"/>
    </i>
    <i r="1">
      <x v="8"/>
    </i>
    <i r="2">
      <x v="238"/>
    </i>
    <i r="3">
      <x v="17"/>
    </i>
    <i>
      <x v="5"/>
    </i>
    <i r="1">
      <x v="8"/>
    </i>
    <i r="2">
      <x v="219"/>
    </i>
    <i r="3">
      <x v="7"/>
    </i>
    <i r="2">
      <x v="221"/>
    </i>
    <i r="3">
      <x v="9"/>
    </i>
    <i r="2">
      <x v="240"/>
    </i>
    <i r="3">
      <x v="17"/>
    </i>
    <i r="1">
      <x v="9"/>
    </i>
    <i r="2">
      <x v="247"/>
    </i>
    <i r="3">
      <x v="7"/>
    </i>
    <i r="2">
      <x v="248"/>
    </i>
    <i r="3">
      <x v="8"/>
    </i>
    <i r="3">
      <x v="9"/>
    </i>
    <i r="3">
      <x v="10"/>
    </i>
    <i r="3">
      <x v="11"/>
    </i>
    <i r="3">
      <x v="12"/>
    </i>
    <i r="3">
      <x v="13"/>
    </i>
    <i r="3">
      <x v="15"/>
    </i>
    <i r="3">
      <x v="16"/>
    </i>
    <i r="3">
      <x v="17"/>
    </i>
    <i r="3">
      <x v="19"/>
    </i>
    <i r="3">
      <x v="20"/>
    </i>
    <i r="3">
      <x v="21"/>
    </i>
    <i r="3">
      <x v="23"/>
    </i>
    <i r="2">
      <x v="249"/>
    </i>
    <i r="3">
      <x v="1"/>
    </i>
    <i r="3">
      <x v="2"/>
    </i>
    <i r="3">
      <x v="5"/>
    </i>
    <i r="3">
      <x v="6"/>
    </i>
    <i r="3">
      <x v="7"/>
    </i>
    <i r="3">
      <x v="8"/>
    </i>
    <i r="3">
      <x v="9"/>
    </i>
    <i r="3">
      <x v="10"/>
    </i>
    <i r="3">
      <x v="11"/>
    </i>
    <i r="3">
      <x v="12"/>
    </i>
    <i r="3">
      <x v="18"/>
    </i>
    <i r="3">
      <x v="19"/>
    </i>
    <i r="3">
      <x v="20"/>
    </i>
    <i r="3">
      <x v="24"/>
    </i>
    <i r="2">
      <x v="250"/>
    </i>
    <i r="3">
      <x v="1"/>
    </i>
    <i r="3">
      <x v="10"/>
    </i>
    <i r="3">
      <x v="18"/>
    </i>
    <i r="3">
      <x v="20"/>
    </i>
    <i r="3">
      <x v="21"/>
    </i>
    <i r="3">
      <x v="24"/>
    </i>
    <i r="2">
      <x v="251"/>
    </i>
    <i r="3">
      <x v="1"/>
    </i>
    <i r="3">
      <x v="2"/>
    </i>
    <i r="3">
      <x v="3"/>
    </i>
    <i r="3">
      <x v="8"/>
    </i>
    <i r="3">
      <x v="9"/>
    </i>
    <i r="3">
      <x v="20"/>
    </i>
    <i r="3">
      <x v="22"/>
    </i>
    <i r="2">
      <x v="252"/>
    </i>
    <i r="3">
      <x v="4"/>
    </i>
    <i r="3">
      <x v="13"/>
    </i>
    <i r="3">
      <x v="16"/>
    </i>
    <i r="3">
      <x v="18"/>
    </i>
    <i r="3">
      <x v="19"/>
    </i>
    <i r="3">
      <x v="22"/>
    </i>
    <i r="3">
      <x v="24"/>
    </i>
    <i r="2">
      <x v="253"/>
    </i>
    <i r="3">
      <x v="4"/>
    </i>
    <i r="3">
      <x v="7"/>
    </i>
    <i r="3">
      <x v="15"/>
    </i>
    <i r="3">
      <x v="23"/>
    </i>
    <i r="2">
      <x v="254"/>
    </i>
    <i r="3">
      <x v="2"/>
    </i>
    <i r="3">
      <x v="7"/>
    </i>
    <i r="3">
      <x v="15"/>
    </i>
    <i r="3">
      <x v="19"/>
    </i>
    <i r="3">
      <x v="20"/>
    </i>
    <i r="2">
      <x v="255"/>
    </i>
    <i r="3">
      <x v="2"/>
    </i>
    <i r="3">
      <x v="14"/>
    </i>
    <i r="3">
      <x v="16"/>
    </i>
    <i r="2">
      <x v="256"/>
    </i>
    <i r="3">
      <x v="16"/>
    </i>
    <i r="2">
      <x v="25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4">
        <i x="23" s="1"/>
        <i x="22" s="1"/>
        <i x="29" s="1"/>
        <i x="12" s="1"/>
        <i x="41" s="1"/>
        <i x="43" s="1"/>
        <i x="40" s="1"/>
        <i x="42" s="1"/>
        <i x="13" s="1"/>
        <i x="28" s="1"/>
        <i x="37" s="1"/>
        <i x="34" s="1"/>
        <i x="33" s="1"/>
        <i x="3" s="1"/>
        <i x="17" s="1"/>
        <i x="39" s="1"/>
        <i x="24" s="1"/>
        <i x="0" s="1"/>
        <i x="31" s="1"/>
        <i x="9" s="1"/>
        <i x="36" s="1"/>
        <i x="18" s="1"/>
        <i x="7" s="1"/>
        <i x="4" s="1"/>
        <i x="2" s="1"/>
        <i x="5" s="1"/>
        <i x="32" s="1"/>
        <i x="16" s="1"/>
        <i x="27" s="1"/>
        <i x="26" s="1"/>
        <i x="10" s="1"/>
        <i x="11" s="1"/>
        <i x="25" s="1"/>
        <i x="19" s="1"/>
        <i x="20" s="1"/>
        <i x="30" s="1"/>
        <i x="6" s="1"/>
        <i x="14" s="1"/>
        <i x="15" s="1"/>
        <i x="35" s="1"/>
        <i x="38" s="1"/>
        <i x="8"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2" totalsRowShown="0" headerRowDxfId="496" dataDxfId="495">
  <autoFilter ref="A2:BL19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76" totalsRowShown="0" headerRowDxfId="141" dataDxfId="140">
  <autoFilter ref="A1:G4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3" totalsRowShown="0" headerRowDxfId="443" dataDxfId="442">
  <autoFilter ref="A2:BS13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71" totalsRowShown="0" headerRowDxfId="132" dataDxfId="131">
  <autoFilter ref="A1:L57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4" totalsRowShown="0" headerRowDxfId="64" dataDxfId="63">
  <autoFilter ref="A2:BL1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397" dataDxfId="396">
  <autoFilter ref="A1:C13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dev/" TargetMode="External" /><Relationship Id="rId2" Type="http://schemas.openxmlformats.org/officeDocument/2006/relationships/hyperlink" Target="https://web.dev/" TargetMode="External" /><Relationship Id="rId3" Type="http://schemas.openxmlformats.org/officeDocument/2006/relationships/hyperlink" Target="https://web.dev/" TargetMode="External" /><Relationship Id="rId4" Type="http://schemas.openxmlformats.org/officeDocument/2006/relationships/hyperlink" Target="https://web.dev/" TargetMode="External" /><Relationship Id="rId5" Type="http://schemas.openxmlformats.org/officeDocument/2006/relationships/hyperlink" Target="https://www.socialmediatoday.com/news/smtlive-recap-how-social-media-and-seo-work-together/561911/" TargetMode="External" /><Relationship Id="rId6" Type="http://schemas.openxmlformats.org/officeDocument/2006/relationships/hyperlink" Target="https://www.socialmediatoday.com/news/smtlive-recap-how-social-media-and-seo-work-together/561911/" TargetMode="External" /><Relationship Id="rId7" Type="http://schemas.openxmlformats.org/officeDocument/2006/relationships/hyperlink" Target="https://www.socialmediatoday.com/news/smtlive-recap-how-social-media-and-seo-work-together/561911/?utm_source=Sociallymap&amp;utm_medium=Sociallymap&amp;utm_campaign=Sociallymap" TargetMode="External" /><Relationship Id="rId8" Type="http://schemas.openxmlformats.org/officeDocument/2006/relationships/hyperlink" Target="https://www.socialmediatoday.com/news/smtlive-recap-how-social-media-and-seo-work-together/561911/" TargetMode="External" /><Relationship Id="rId9" Type="http://schemas.openxmlformats.org/officeDocument/2006/relationships/hyperlink" Target="https://www.socialmediatoday.com/news/smtlive-recap-how-social-media-and-seo-work-together/561911/" TargetMode="External" /><Relationship Id="rId10" Type="http://schemas.openxmlformats.org/officeDocument/2006/relationships/hyperlink" Target="https://www.socialmediatoday.com/news/smtlive-recap-how-social-media-and-seo-work-together/561911/" TargetMode="External" /><Relationship Id="rId11" Type="http://schemas.openxmlformats.org/officeDocument/2006/relationships/hyperlink" Target="https://www.socialmediatoday.com/news/smtlive-recap-how-social-media-and-seo-work-together/561911/?utm_source=dlvr.it&amp;utm_medium=twitter" TargetMode="External" /><Relationship Id="rId12" Type="http://schemas.openxmlformats.org/officeDocument/2006/relationships/hyperlink" Target="https://www.socialmediatoday.com/news/smtlive-recap-how-social-media-and-seo-work-together/561911/?utm_source=dlvr.it&amp;utm_medium=twitter" TargetMode="External" /><Relationship Id="rId13" Type="http://schemas.openxmlformats.org/officeDocument/2006/relationships/hyperlink" Target="https://www.socialmediatoday.com/news/smtlive-recap-how-social-media-and-seo-work-together/561911/?utm_source=dlvr.it&amp;utm_medium=twitter" TargetMode="External" /><Relationship Id="rId14" Type="http://schemas.openxmlformats.org/officeDocument/2006/relationships/hyperlink" Target="https://www.socialmediatoday.com/news/smtlive-recap-how-social-media-and-seo-work-together/561911/#news" TargetMode="External" /><Relationship Id="rId15" Type="http://schemas.openxmlformats.org/officeDocument/2006/relationships/hyperlink" Target="https://www.socialmediatoday.com/news/smtlive-recap-how-social-media-and-seo-work-together/561911/?utm_source=dlvr.it&amp;utm_medium=twitter" TargetMode="External" /><Relationship Id="rId16" Type="http://schemas.openxmlformats.org/officeDocument/2006/relationships/hyperlink" Target="https://www.socialmediatoday.com/news/smtlive-recap-how-social-media-and-seo-work-together/561911/" TargetMode="External" /><Relationship Id="rId17" Type="http://schemas.openxmlformats.org/officeDocument/2006/relationships/hyperlink" Target="https://www.goodtoseo.com/smtlive-recap-how-social-media-and-seo-work-together/" TargetMode="External" /><Relationship Id="rId18" Type="http://schemas.openxmlformats.org/officeDocument/2006/relationships/hyperlink" Target="https://www.socialmediatoday.com/news/smtlive-recap-how-social-media-and-seo-work-together/561911/?utm_source=dlvr.it&amp;utm_medium=twitter" TargetMode="External" /><Relationship Id="rId19" Type="http://schemas.openxmlformats.org/officeDocument/2006/relationships/hyperlink" Target="http://dlvr.it/RCRQKV" TargetMode="External" /><Relationship Id="rId20" Type="http://schemas.openxmlformats.org/officeDocument/2006/relationships/hyperlink" Target="https://www.socialmediatoday.com/news/smtlive-recap-how-social-media-and-seo-work-together/561911/?utm_source=dlvr.it&amp;utm_medium=twitter" TargetMode="External" /><Relationship Id="rId21" Type="http://schemas.openxmlformats.org/officeDocument/2006/relationships/hyperlink" Target="https://www.socialmediatoday.com/news/smtlive-recap-how-social-media-and-seo-work-together/561911/" TargetMode="External" /><Relationship Id="rId22" Type="http://schemas.openxmlformats.org/officeDocument/2006/relationships/hyperlink" Target="https://www.socialmediatoday.com/news/smtlive-recap-how-social-media-and-seo-work-together/561911/" TargetMode="External" /><Relationship Id="rId23" Type="http://schemas.openxmlformats.org/officeDocument/2006/relationships/hyperlink" Target="https://www.socialmediatoday.com/news/smtlive-recap-how-social-media-and-seo-work-together/561911/?utm_source=dlvr.it&amp;utm_medium=twitter" TargetMode="External" /><Relationship Id="rId24" Type="http://schemas.openxmlformats.org/officeDocument/2006/relationships/hyperlink" Target="https://www.socialmediatoday.com/news/smtlive-recap-how-social-media-and-seo-work-together/561911/" TargetMode="External" /><Relationship Id="rId25" Type="http://schemas.openxmlformats.org/officeDocument/2006/relationships/hyperlink" Target="https://www.socialmediatoday.com/news/smtlive-recap-how-social-media-and-seo-work-together/561911/" TargetMode="External" /><Relationship Id="rId26" Type="http://schemas.openxmlformats.org/officeDocument/2006/relationships/hyperlink" Target="https://www.socialmediatoday.com/news/smtlive-recap-how-social-media-and-seo-work-together/561911/" TargetMode="External" /><Relationship Id="rId27" Type="http://schemas.openxmlformats.org/officeDocument/2006/relationships/hyperlink" Target="https://www.socialmediatoday.com/news/smtlive-recap-how-social-media-and-seo-work-together/561911/?utm_source=dlvr.it&amp;utm_medium=twitter" TargetMode="External" /><Relationship Id="rId28" Type="http://schemas.openxmlformats.org/officeDocument/2006/relationships/hyperlink" Target="https://www.socialmediatoday.com/news/smtlive-recap-how-social-media-and-seo-work-together/561911/?utm_source=dlvr.it&amp;utm_medium=twitter" TargetMode="External" /><Relationship Id="rId29" Type="http://schemas.openxmlformats.org/officeDocument/2006/relationships/hyperlink" Target="https://www.socialmediatoday.com/news/smtlive-recap-how-social-media-and-seo-work-together/561911/?utm_source=dlvr.it&amp;utm_medium=twitter" TargetMode="External" /><Relationship Id="rId30" Type="http://schemas.openxmlformats.org/officeDocument/2006/relationships/hyperlink" Target="https://www.socialmediatoday.com/news/smtlive-recap-how-social-media-and-seo-work-together/561911/" TargetMode="External" /><Relationship Id="rId31" Type="http://schemas.openxmlformats.org/officeDocument/2006/relationships/hyperlink" Target="https://www.socialmediatoday.com/news/smtlive-recap-how-social-media-and-seo-work-together/561911/" TargetMode="External" /><Relationship Id="rId32" Type="http://schemas.openxmlformats.org/officeDocument/2006/relationships/hyperlink" Target="https://www.socialmediatoday.com/news/smtlive-recap-how-social-media-and-seo-work-together/561911/" TargetMode="External" /><Relationship Id="rId33" Type="http://schemas.openxmlformats.org/officeDocument/2006/relationships/hyperlink" Target="https://www.socialmediatoday.com/news/smtlive-recap-how-social-media-and-seo-work-together/561911/" TargetMode="External" /><Relationship Id="rId34" Type="http://schemas.openxmlformats.org/officeDocument/2006/relationships/hyperlink" Target="https://www.socialmediatoday.com/news/smtlive-recap-how-social-media-and-seo-work-together/561911/?utm_source=dlvr.it&amp;utm_medium=twitter" TargetMode="External" /><Relationship Id="rId35" Type="http://schemas.openxmlformats.org/officeDocument/2006/relationships/hyperlink" Target="https://www.socialmediatoday.com/news/smtlive-recap-how-social-media-and-seo-work-together/561911/" TargetMode="External" /><Relationship Id="rId36" Type="http://schemas.openxmlformats.org/officeDocument/2006/relationships/hyperlink" Target="https://www.socialmediatoday.com/news/smtlive-recap-how-social-media-and-seo-work-together/561911/" TargetMode="External" /><Relationship Id="rId37" Type="http://schemas.openxmlformats.org/officeDocument/2006/relationships/hyperlink" Target="https://www.socialmediatoday.com/news/smtlive-recap-how-social-media-and-seo-work-together/561911/?utm_medium=social&amp;utm_source=twitter_JordanHockett" TargetMode="External" /><Relationship Id="rId38" Type="http://schemas.openxmlformats.org/officeDocument/2006/relationships/hyperlink" Target="https://www.businessfast.co.uk/smtlive-recap-how-social-media-and-seo-work-together/" TargetMode="External" /><Relationship Id="rId39" Type="http://schemas.openxmlformats.org/officeDocument/2006/relationships/hyperlink" Target="https://www.socialmediatoday.com/news/smtlive-recap-how-social-media-and-seo-work-together/561911/" TargetMode="External" /><Relationship Id="rId40" Type="http://schemas.openxmlformats.org/officeDocument/2006/relationships/hyperlink" Target="https://www.socialmediatoday.com/news/smtlive-recap-how-social-media-and-seo-work-together/561911/" TargetMode="External" /><Relationship Id="rId41" Type="http://schemas.openxmlformats.org/officeDocument/2006/relationships/hyperlink" Target="https://www.socialmediatoday.com/news/smtlive-recap-how-social-media-and-seo-work-together/561911/" TargetMode="External" /><Relationship Id="rId42" Type="http://schemas.openxmlformats.org/officeDocument/2006/relationships/hyperlink" Target="https://www.socialmediatoday.com/news/smtlive-recap-how-social-media-and-seo-work-together/561911/" TargetMode="External" /><Relationship Id="rId43" Type="http://schemas.openxmlformats.org/officeDocument/2006/relationships/hyperlink" Target="https://www.socialmediatoday.com/news/smtlive-recap-how-social-media-and-seo-work-together/561911/" TargetMode="External" /><Relationship Id="rId44" Type="http://schemas.openxmlformats.org/officeDocument/2006/relationships/hyperlink" Target="https://www.socialmediatoday.com/news/smtlive-recap-how-social-media-and-seo-work-together/561911/" TargetMode="External" /><Relationship Id="rId45" Type="http://schemas.openxmlformats.org/officeDocument/2006/relationships/hyperlink" Target="https://www.socialmediatoday.com/news/smtlive-recap-how-social-media-and-seo-work-together/561911/" TargetMode="External" /><Relationship Id="rId46" Type="http://schemas.openxmlformats.org/officeDocument/2006/relationships/hyperlink" Target="https://www.socialmediatoday.com/news/smtlive-recap-how-social-media-and-seo-work-together/561911/" TargetMode="External" /><Relationship Id="rId47" Type="http://schemas.openxmlformats.org/officeDocument/2006/relationships/hyperlink" Target="https://www.socialmediatoday.com/news/smtlive-recap-how-social-media-and-seo-work-together/561911/" TargetMode="External" /><Relationship Id="rId48" Type="http://schemas.openxmlformats.org/officeDocument/2006/relationships/hyperlink" Target="https://www.socialmediatoday.com/news/smtlive-recap-how-social-media-and-seo-work-together/561911/" TargetMode="External" /><Relationship Id="rId49" Type="http://schemas.openxmlformats.org/officeDocument/2006/relationships/hyperlink" Target="https://www.socialmediatoday.com/news/smtlive-recap-how-social-media-and-seo-work-together/561911/" TargetMode="External" /><Relationship Id="rId50" Type="http://schemas.openxmlformats.org/officeDocument/2006/relationships/hyperlink" Target="https://www.socialmediatoday.com/news/smtlive-recap-how-social-media-and-seo-work-together/561911/" TargetMode="External" /><Relationship Id="rId51" Type="http://schemas.openxmlformats.org/officeDocument/2006/relationships/hyperlink" Target="https://www.socialmediatoday.com/news/smtlive-recap-how-social-media-and-seo-work-together/561911/" TargetMode="External" /><Relationship Id="rId52" Type="http://schemas.openxmlformats.org/officeDocument/2006/relationships/hyperlink" Target="https://web.dev/" TargetMode="External" /><Relationship Id="rId53" Type="http://schemas.openxmlformats.org/officeDocument/2006/relationships/hyperlink" Target="https://www.socialmediatoday.com/news/smtlive-recap-how-social-media-and-seo-work-together/561911/" TargetMode="External" /><Relationship Id="rId54" Type="http://schemas.openxmlformats.org/officeDocument/2006/relationships/hyperlink" Target="https://www.socialmediatoday.com/news/smtlive-recap-how-social-media-and-seo-work-together/561911/" TargetMode="External" /><Relationship Id="rId55" Type="http://schemas.openxmlformats.org/officeDocument/2006/relationships/hyperlink" Target="http://banner.thatsocialgeek.com/biz/thatsocialgeek/content/5d6fb5d56f0aa" TargetMode="External" /><Relationship Id="rId56" Type="http://schemas.openxmlformats.org/officeDocument/2006/relationships/hyperlink" Target="https://www.socialmediatoday.com/news/smtlive-recap-how-social-media-and-seo-work-together/561911/?es_sh=9eaf0e8a455379816924cbe9628ad806&amp;es_ad=85903" TargetMode="External" /><Relationship Id="rId57" Type="http://schemas.openxmlformats.org/officeDocument/2006/relationships/hyperlink" Target="https://www.socialmediatoday.com/news/smtlive-recap-how-social-media-and-seo-work-together/561911/" TargetMode="External" /><Relationship Id="rId58" Type="http://schemas.openxmlformats.org/officeDocument/2006/relationships/hyperlink" Target="https://www.socialmediatoday.com/news/smtlive-recap-how-social-media-and-seo-work-together/561911/" TargetMode="External" /><Relationship Id="rId59" Type="http://schemas.openxmlformats.org/officeDocument/2006/relationships/hyperlink" Target="https://www.socialmediatoday.com/news/smtlive-recap-how-social-media-and-seo-work-together/561911/" TargetMode="External" /><Relationship Id="rId60" Type="http://schemas.openxmlformats.org/officeDocument/2006/relationships/hyperlink" Target="https://www.socialmediatoday.com/news/smtlive-recap-how-social-media-and-seo-work-together/561911/" TargetMode="External" /><Relationship Id="rId61" Type="http://schemas.openxmlformats.org/officeDocument/2006/relationships/hyperlink" Target="https://www.socialmediatoday.com/news/smtlive-recap-how-social-media-and-seo-work-together/561911/" TargetMode="External" /><Relationship Id="rId62" Type="http://schemas.openxmlformats.org/officeDocument/2006/relationships/hyperlink" Target="https://www.socialmediatoday.com/news/smtlive-recap-how-social-media-and-seo-work-together/561911/" TargetMode="External" /><Relationship Id="rId63" Type="http://schemas.openxmlformats.org/officeDocument/2006/relationships/hyperlink" Target="https://www.socialmediatoday.com/news/smtlive-recap-how-to-cultivate-small-business-success-on-social/560191/?utm_source=dlvr.it&amp;utm_medium=twitter" TargetMode="External" /><Relationship Id="rId64" Type="http://schemas.openxmlformats.org/officeDocument/2006/relationships/hyperlink" Target="https://www.socialmediatoday.com/news/smtlive-recap-can-small-business-social-media-difficulties-help-future-go/560296/?utm_source=dlvr.it&amp;utm_medium=twitter" TargetMode="External" /><Relationship Id="rId65" Type="http://schemas.openxmlformats.org/officeDocument/2006/relationships/hyperlink" Target="https://www.socialmediatoday.com/news/smtlive-recap-how-social-media-and-seo-work-together/561911/?utm_source=dlvr.it&amp;utm_medium=twitter" TargetMode="External" /><Relationship Id="rId66" Type="http://schemas.openxmlformats.org/officeDocument/2006/relationships/hyperlink" Target="https://www.socialmediatoday.com/news/smtlive-recap-how-to-cultivate-small-business-success-on-social/560191/?utm_source=dlvr.it&amp;utm_medium=twitter" TargetMode="External" /><Relationship Id="rId67" Type="http://schemas.openxmlformats.org/officeDocument/2006/relationships/hyperlink" Target="https://www.socialmediatoday.com/news/smtlive-recap-can-small-business-social-media-difficulties-help-future-go/560296/?utm_source=dlvr.it&amp;utm_medium=twitter" TargetMode="External" /><Relationship Id="rId68" Type="http://schemas.openxmlformats.org/officeDocument/2006/relationships/hyperlink" Target="https://www.socialmediatoday.com/news/smtlive-recap-how-social-media-and-seo-work-together/561911/" TargetMode="External" /><Relationship Id="rId69" Type="http://schemas.openxmlformats.org/officeDocument/2006/relationships/hyperlink" Target="https://www.socialmediatoday.com/news/smtlive-recap-how-social-media-and-seo-work-together/561911/" TargetMode="External" /><Relationship Id="rId70" Type="http://schemas.openxmlformats.org/officeDocument/2006/relationships/hyperlink" Target="https://www.socialmediatoday.com/news/smtlive-recap-how-social-media-and-seo-work-together/561911/" TargetMode="External" /><Relationship Id="rId71" Type="http://schemas.openxmlformats.org/officeDocument/2006/relationships/hyperlink" Target="https://www.socialmediatoday.com/news/smtlive-recap-how-social-media-and-seo-work-together/561911/?utm_source=twitter&amp;utm_medium=post&amp;utm_campaign=seokay&amp;utm_term=smallbusiness&amp;utm_content=knowledge&amp;ref=businesstop25&amp;pix=23pb_0_0" TargetMode="External" /><Relationship Id="rId72"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73"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74"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75" Type="http://schemas.openxmlformats.org/officeDocument/2006/relationships/hyperlink" Target="https://rplg.co/0d1cf270" TargetMode="External" /><Relationship Id="rId76"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77" Type="http://schemas.openxmlformats.org/officeDocument/2006/relationships/hyperlink" Target="https://www.socialmediatoday.com/news/smtlive-recap-how-social-media-and-seo-work-together/561911/?utm_source=twitter&amp;utm_medium=post&amp;utm_campaign=seokay&amp;utm_term=blogging&amp;utm_content=knowledge&amp;ref=bloggingtop25&amp;pix=23p5_0_0" TargetMode="External" /><Relationship Id="rId78" Type="http://schemas.openxmlformats.org/officeDocument/2006/relationships/hyperlink" Target="https://qoo.ly/zmhte" TargetMode="External" /><Relationship Id="rId79" Type="http://schemas.openxmlformats.org/officeDocument/2006/relationships/hyperlink" Target="https://www.socialmediatoday.com/news/smtlive-recap-how-social-media-and-seo-work-together/561911/?utm_source=dlvr.it&amp;utm_medium=twitter" TargetMode="External" /><Relationship Id="rId80" Type="http://schemas.openxmlformats.org/officeDocument/2006/relationships/hyperlink" Target="https://www.socialmediatoday.com/news/smtlive-recap-how-social-media-and-seo-work-together/561911/?utm_source=dlvr.it&amp;utm_medium=twitter" TargetMode="External" /><Relationship Id="rId81" Type="http://schemas.openxmlformats.org/officeDocument/2006/relationships/hyperlink" Target="https://www.socialmediatoday.com/news/smtlive-recap-how-social-media-and-seo-work-together/561911/" TargetMode="External" /><Relationship Id="rId82"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83"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84" Type="http://schemas.openxmlformats.org/officeDocument/2006/relationships/hyperlink" Target="https://www.socialmediatoday.com/news/smtlive-recap-how-social-media-and-seo-work-together/561911/" TargetMode="External" /><Relationship Id="rId85" Type="http://schemas.openxmlformats.org/officeDocument/2006/relationships/hyperlink" Target="https://www.socialmediatoday.com/news/smtlive-recap-how-social-media-and-seo-work-together/561911/" TargetMode="External" /><Relationship Id="rId86" Type="http://schemas.openxmlformats.org/officeDocument/2006/relationships/hyperlink" Target="https://www.socialmediatoday.com/news/smtlive-recap-using-facebook-and-instagram-audience-targeting/558038/" TargetMode="External" /><Relationship Id="rId87" Type="http://schemas.openxmlformats.org/officeDocument/2006/relationships/hyperlink" Target="https://www.socialmediatoday.com/news/smtlive-recap-using-facebook-and-instagram-audience-targeting/558038/" TargetMode="External" /><Relationship Id="rId88" Type="http://schemas.openxmlformats.org/officeDocument/2006/relationships/hyperlink" Target="https://www.socialmediatoday.com/news/smtlive-recap-using-facebook-and-instagram-audience-targeting/558038/" TargetMode="External" /><Relationship Id="rId89" Type="http://schemas.openxmlformats.org/officeDocument/2006/relationships/hyperlink" Target="https://www.socialmediatoday.com/news/smtlive-recap-how-social-media-and-seo-work-together/561911/" TargetMode="External" /><Relationship Id="rId90" Type="http://schemas.openxmlformats.org/officeDocument/2006/relationships/hyperlink" Target="https://www.socialmediatoday.com/news/smtlive-recap-how-social-media-and-seo-work-together/561911/" TargetMode="External" /><Relationship Id="rId91" Type="http://schemas.openxmlformats.org/officeDocument/2006/relationships/hyperlink" Target="https://www.socialmediatoday.com/news/smtlive-recap-how-social-media-and-seo-work-together/561911/" TargetMode="External" /><Relationship Id="rId92" Type="http://schemas.openxmlformats.org/officeDocument/2006/relationships/hyperlink" Target="https://www.socialmediatoday.com/news/smtlive-recap-how-social-media-and-seo-work-together/561911/" TargetMode="External" /><Relationship Id="rId93" Type="http://schemas.openxmlformats.org/officeDocument/2006/relationships/hyperlink" Target="https://www.socialmediatoday.com/news/smtlive-recap-how-social-media-and-seo-work-together/561911/" TargetMode="External" /><Relationship Id="rId94" Type="http://schemas.openxmlformats.org/officeDocument/2006/relationships/hyperlink" Target="https://www.socialmediatoday.com/news/smtlive-recap-how-social-media-and-seo-work-together/561911/" TargetMode="External" /><Relationship Id="rId95" Type="http://schemas.openxmlformats.org/officeDocument/2006/relationships/hyperlink" Target="http://link.divenewsletter.com/join/3qu/smt-twitter-chat&amp;hash=344263583e73d6e9f823e07caef8daec" TargetMode="External" /><Relationship Id="rId96" Type="http://schemas.openxmlformats.org/officeDocument/2006/relationships/hyperlink" Target="https://www.socialmediatoday.com/community/" TargetMode="External" /><Relationship Id="rId97" Type="http://schemas.openxmlformats.org/officeDocument/2006/relationships/hyperlink" Target="https://www.socialmediatoday.com/news/smtlive-recap-how-social-media-and-seo-work-together/561911/" TargetMode="External" /><Relationship Id="rId98" Type="http://schemas.openxmlformats.org/officeDocument/2006/relationships/hyperlink" Target="https://www.socialmediatoday.com/news/smtlive-recap-how-social-media-and-seo-work-together/561911/" TargetMode="External" /><Relationship Id="rId99" Type="http://schemas.openxmlformats.org/officeDocument/2006/relationships/hyperlink" Target="https://www.socialmediatoday.com/news/smtlive-recap-how-social-media-and-seo-work-together/561911/" TargetMode="External" /><Relationship Id="rId100" Type="http://schemas.openxmlformats.org/officeDocument/2006/relationships/hyperlink" Target="https://www.socialmediatoday.com/news/smtlive-recap-how-social-media-and-seo-work-together/561911/" TargetMode="External" /><Relationship Id="rId101" Type="http://schemas.openxmlformats.org/officeDocument/2006/relationships/hyperlink" Target="https://www.socialmediatoday.com/news/smtlive-recap-how-social-media-and-seo-work-together/561911/" TargetMode="External" /><Relationship Id="rId102" Type="http://schemas.openxmlformats.org/officeDocument/2006/relationships/hyperlink" Target="http://link.divenewsletter.com/join/3qu/smt-twitter-chat&amp;hash=344263583e73d6e9f823e07caef8daec" TargetMode="External" /><Relationship Id="rId103" Type="http://schemas.openxmlformats.org/officeDocument/2006/relationships/hyperlink" Target="https://www.socialmediatoday.com/community/" TargetMode="External" /><Relationship Id="rId104" Type="http://schemas.openxmlformats.org/officeDocument/2006/relationships/hyperlink" Target="http://link.divenewsletter.com/join/3qu/smt-twitter-chat&amp;hash=344263583e73d6e9f823e07caef8daec" TargetMode="External" /><Relationship Id="rId105" Type="http://schemas.openxmlformats.org/officeDocument/2006/relationships/hyperlink" Target="https://www.socialmediatoday.com/news/smtlive-recap-how-social-media-and-seo-work-together/561911/" TargetMode="External" /><Relationship Id="rId106" Type="http://schemas.openxmlformats.org/officeDocument/2006/relationships/hyperlink" Target="http://link.divenewsletter.com/join/3qu/smt-twitter-chat&amp;hash=344263583e73d6e9f823e07caef8daec" TargetMode="External" /><Relationship Id="rId107" Type="http://schemas.openxmlformats.org/officeDocument/2006/relationships/hyperlink" Target="https://chrome.google.com/webstore/detail/scraper/mbigbapnjcgaffohmbkdlecaccepngjd?hl=en" TargetMode="External" /><Relationship Id="rId108" Type="http://schemas.openxmlformats.org/officeDocument/2006/relationships/hyperlink" Target="https://web.dev/" TargetMode="External" /><Relationship Id="rId109" Type="http://schemas.openxmlformats.org/officeDocument/2006/relationships/hyperlink" Target="https://pbs.twimg.com/tweet_video_thumb/EC_XTVBWsAAvO2i.jpg" TargetMode="External" /><Relationship Id="rId110" Type="http://schemas.openxmlformats.org/officeDocument/2006/relationships/hyperlink" Target="https://pbs.twimg.com/tweet_video_thumb/EC_XTVBWsAAvO2i.jpg" TargetMode="External" /><Relationship Id="rId111" Type="http://schemas.openxmlformats.org/officeDocument/2006/relationships/hyperlink" Target="https://pbs.twimg.com/tweet_video_thumb/EC_XTVBWsAAvO2i.jpg" TargetMode="External" /><Relationship Id="rId112" Type="http://schemas.openxmlformats.org/officeDocument/2006/relationships/hyperlink" Target="https://pbs.twimg.com/media/EDmoEIzX4AIFNVh.jpg" TargetMode="External" /><Relationship Id="rId113" Type="http://schemas.openxmlformats.org/officeDocument/2006/relationships/hyperlink" Target="https://pbs.twimg.com/media/EDmoaJGXsAURYan.jpg" TargetMode="External" /><Relationship Id="rId114" Type="http://schemas.openxmlformats.org/officeDocument/2006/relationships/hyperlink" Target="https://pbs.twimg.com/media/EDmq7ElWkAAURhm.jpg" TargetMode="External" /><Relationship Id="rId115" Type="http://schemas.openxmlformats.org/officeDocument/2006/relationships/hyperlink" Target="https://pbs.twimg.com/media/EDmvu8IWsAQ8UYc.jpg" TargetMode="External" /><Relationship Id="rId116" Type="http://schemas.openxmlformats.org/officeDocument/2006/relationships/hyperlink" Target="https://pbs.twimg.com/media/EDmxcZ8XoAAoDR4.jpg" TargetMode="External" /><Relationship Id="rId117" Type="http://schemas.openxmlformats.org/officeDocument/2006/relationships/hyperlink" Target="https://pbs.twimg.com/media/EDmxdAOX4AU5VJk.jpg" TargetMode="External" /><Relationship Id="rId118" Type="http://schemas.openxmlformats.org/officeDocument/2006/relationships/hyperlink" Target="https://pbs.twimg.com/media/EDm3va1UUAERaOH.jpg" TargetMode="External" /><Relationship Id="rId119" Type="http://schemas.openxmlformats.org/officeDocument/2006/relationships/hyperlink" Target="https://pbs.twimg.com/media/EDmonN6W4AAjhGV.jpg" TargetMode="External" /><Relationship Id="rId120" Type="http://schemas.openxmlformats.org/officeDocument/2006/relationships/hyperlink" Target="https://pbs.twimg.com/media/EDmov9fXYAAsI88.jpg" TargetMode="External" /><Relationship Id="rId121" Type="http://schemas.openxmlformats.org/officeDocument/2006/relationships/hyperlink" Target="https://pbs.twimg.com/media/EDm6EWwXkAAxj8J.png" TargetMode="External" /><Relationship Id="rId122" Type="http://schemas.openxmlformats.org/officeDocument/2006/relationships/hyperlink" Target="https://pbs.twimg.com/media/EDm7LLrUEAAp0vG.jpg" TargetMode="External" /><Relationship Id="rId123" Type="http://schemas.openxmlformats.org/officeDocument/2006/relationships/hyperlink" Target="https://pbs.twimg.com/media/EDnLUC0U0AAhyqp.jpg" TargetMode="External" /><Relationship Id="rId124" Type="http://schemas.openxmlformats.org/officeDocument/2006/relationships/hyperlink" Target="https://pbs.twimg.com/media/EDnMG8UUwAAz4hx.jpg" TargetMode="External" /><Relationship Id="rId125" Type="http://schemas.openxmlformats.org/officeDocument/2006/relationships/hyperlink" Target="https://pbs.twimg.com/media/EDnOlX1WwAAt_4R.jpg" TargetMode="External" /><Relationship Id="rId126" Type="http://schemas.openxmlformats.org/officeDocument/2006/relationships/hyperlink" Target="https://pbs.twimg.com/media/EDnOlX1WwAAt_4R.jpg" TargetMode="External" /><Relationship Id="rId127" Type="http://schemas.openxmlformats.org/officeDocument/2006/relationships/hyperlink" Target="https://pbs.twimg.com/media/EDnfzOZU8AE29iG.jpg" TargetMode="External" /><Relationship Id="rId128" Type="http://schemas.openxmlformats.org/officeDocument/2006/relationships/hyperlink" Target="https://pbs.twimg.com/media/EDoenPNX4AEOL0C.jpg" TargetMode="External" /><Relationship Id="rId129" Type="http://schemas.openxmlformats.org/officeDocument/2006/relationships/hyperlink" Target="https://pbs.twimg.com/media/EDo8FecXkAEv2Mw.jpg" TargetMode="External" /><Relationship Id="rId130" Type="http://schemas.openxmlformats.org/officeDocument/2006/relationships/hyperlink" Target="https://pbs.twimg.com/media/EDsMMTfX4AA01jU.jpg" TargetMode="External" /><Relationship Id="rId131" Type="http://schemas.openxmlformats.org/officeDocument/2006/relationships/hyperlink" Target="https://pbs.twimg.com/media/EDuEX-TXoAE709_.jpg" TargetMode="External" /><Relationship Id="rId132" Type="http://schemas.openxmlformats.org/officeDocument/2006/relationships/hyperlink" Target="https://pbs.twimg.com/media/EDvNssnWsAMcxGq.jpg" TargetMode="External" /><Relationship Id="rId133" Type="http://schemas.openxmlformats.org/officeDocument/2006/relationships/hyperlink" Target="https://pbs.twimg.com/media/EDpw3o3XYAUbRAR.jpg" TargetMode="External" /><Relationship Id="rId134" Type="http://schemas.openxmlformats.org/officeDocument/2006/relationships/hyperlink" Target="https://pbs.twimg.com/media/EBRBQ-wUIAEOjUk.jpg" TargetMode="External" /><Relationship Id="rId135" Type="http://schemas.openxmlformats.org/officeDocument/2006/relationships/hyperlink" Target="https://pbs.twimg.com/media/EBbxvmbUwAAX7JV.jpg" TargetMode="External" /><Relationship Id="rId136" Type="http://schemas.openxmlformats.org/officeDocument/2006/relationships/hyperlink" Target="https://pbs.twimg.com/media/EDmoaOvXsAUYGgp.jpg" TargetMode="External" /><Relationship Id="rId137" Type="http://schemas.openxmlformats.org/officeDocument/2006/relationships/hyperlink" Target="https://pbs.twimg.com/media/EBRBQ-wUIAEOjUk.jpg" TargetMode="External" /><Relationship Id="rId138" Type="http://schemas.openxmlformats.org/officeDocument/2006/relationships/hyperlink" Target="https://pbs.twimg.com/media/EDzu8hHXUAAtJ7-.jpg" TargetMode="External" /><Relationship Id="rId139" Type="http://schemas.openxmlformats.org/officeDocument/2006/relationships/hyperlink" Target="https://pbs.twimg.com/media/ED9jL-8UYAAEglt.png" TargetMode="External" /><Relationship Id="rId140" Type="http://schemas.openxmlformats.org/officeDocument/2006/relationships/hyperlink" Target="https://pbs.twimg.com/media/EEByLtOXkAE6c1M.jpg" TargetMode="External" /><Relationship Id="rId141" Type="http://schemas.openxmlformats.org/officeDocument/2006/relationships/hyperlink" Target="https://pbs.twimg.com/media/EEDkKr3WsAAXYCp.jpg" TargetMode="External" /><Relationship Id="rId142" Type="http://schemas.openxmlformats.org/officeDocument/2006/relationships/hyperlink" Target="https://pbs.twimg.com/media/EEG7xY5UcAAomlt.jpg" TargetMode="External" /><Relationship Id="rId143" Type="http://schemas.openxmlformats.org/officeDocument/2006/relationships/hyperlink" Target="https://pbs.twimg.com/media/EDmq6-TXUAETKex.jpg" TargetMode="External" /><Relationship Id="rId144" Type="http://schemas.openxmlformats.org/officeDocument/2006/relationships/hyperlink" Target="https://pbs.twimg.com/media/EDmq6-TXUAETKex.jpg" TargetMode="External" /><Relationship Id="rId145" Type="http://schemas.openxmlformats.org/officeDocument/2006/relationships/hyperlink" Target="https://pbs.twimg.com/media/EDpMdqmX4AAuQzo.jpg" TargetMode="External" /><Relationship Id="rId146" Type="http://schemas.openxmlformats.org/officeDocument/2006/relationships/hyperlink" Target="https://pbs.twimg.com/media/CNRHoLYVEAAyLFi.png" TargetMode="External" /><Relationship Id="rId147" Type="http://schemas.openxmlformats.org/officeDocument/2006/relationships/hyperlink" Target="https://pbs.twimg.com/media/EERmhkEXYAMKKgz.jpg" TargetMode="External" /><Relationship Id="rId148" Type="http://schemas.openxmlformats.org/officeDocument/2006/relationships/hyperlink" Target="https://pbs.twimg.com/media/EERmhkEXYAMKKgz.jpg" TargetMode="External" /><Relationship Id="rId149" Type="http://schemas.openxmlformats.org/officeDocument/2006/relationships/hyperlink" Target="https://pbs.twimg.com/media/EERmhkEXYAMKKgz.jpg" TargetMode="External" /><Relationship Id="rId150" Type="http://schemas.openxmlformats.org/officeDocument/2006/relationships/hyperlink" Target="https://pbs.twimg.com/media/EERmhkEXYAMKKgz.jpg" TargetMode="External" /><Relationship Id="rId151" Type="http://schemas.openxmlformats.org/officeDocument/2006/relationships/hyperlink" Target="https://pbs.twimg.com/tweet_video_thumb/EC_SkjjXoAAZGuM.jpg" TargetMode="External" /><Relationship Id="rId152" Type="http://schemas.openxmlformats.org/officeDocument/2006/relationships/hyperlink" Target="https://pbs.twimg.com/tweet_video_thumb/EC_TkaRWsAEYdju.jpg" TargetMode="External" /><Relationship Id="rId153" Type="http://schemas.openxmlformats.org/officeDocument/2006/relationships/hyperlink" Target="https://pbs.twimg.com/tweet_video_thumb/EC_XTVBWsAAvO2i.jpg" TargetMode="External" /><Relationship Id="rId154" Type="http://schemas.openxmlformats.org/officeDocument/2006/relationships/hyperlink" Target="https://pbs.twimg.com/tweet_video_thumb/EC_XTVBWsAAvO2i.jpg" TargetMode="External" /><Relationship Id="rId155" Type="http://schemas.openxmlformats.org/officeDocument/2006/relationships/hyperlink" Target="https://pbs.twimg.com/tweet_video_thumb/EC_XTVBWsAAvO2i.jpg" TargetMode="External" /><Relationship Id="rId156" Type="http://schemas.openxmlformats.org/officeDocument/2006/relationships/hyperlink" Target="http://pbs.twimg.com/profile_images/857939060521873408/weLwBXQ0_normal.jpg" TargetMode="External" /><Relationship Id="rId157" Type="http://schemas.openxmlformats.org/officeDocument/2006/relationships/hyperlink" Target="http://pbs.twimg.com/profile_images/1165308179808493568/-xcMnvyl_normal.jpg" TargetMode="External" /><Relationship Id="rId158" Type="http://schemas.openxmlformats.org/officeDocument/2006/relationships/hyperlink" Target="http://pbs.twimg.com/profile_images/706622262892490753/LB1AjIS-_normal.jpg" TargetMode="External" /><Relationship Id="rId159" Type="http://schemas.openxmlformats.org/officeDocument/2006/relationships/hyperlink" Target="http://pbs.twimg.com/profile_images/1006920799696060416/06Ggt8PK_normal.jpg" TargetMode="External" /><Relationship Id="rId160" Type="http://schemas.openxmlformats.org/officeDocument/2006/relationships/hyperlink" Target="http://pbs.twimg.com/profile_images/846409220832473088/-1Wh0Keo_normal.jpg" TargetMode="External" /><Relationship Id="rId161" Type="http://schemas.openxmlformats.org/officeDocument/2006/relationships/hyperlink" Target="http://pbs.twimg.com/profile_images/1117715035411718144/8V_Gkzcx_normal.jpg" TargetMode="External" /><Relationship Id="rId162" Type="http://schemas.openxmlformats.org/officeDocument/2006/relationships/hyperlink" Target="http://pbs.twimg.com/profile_images/1155059389860122625/kBqiQt7d_normal.png" TargetMode="External" /><Relationship Id="rId163" Type="http://schemas.openxmlformats.org/officeDocument/2006/relationships/hyperlink" Target="https://pbs.twimg.com/media/EDmoEIzX4AIFNVh.jpg" TargetMode="External" /><Relationship Id="rId164" Type="http://schemas.openxmlformats.org/officeDocument/2006/relationships/hyperlink" Target="http://pbs.twimg.com/profile_images/1096893505551634439/JJ4uJYDw_normal.png" TargetMode="External" /><Relationship Id="rId165" Type="http://schemas.openxmlformats.org/officeDocument/2006/relationships/hyperlink" Target="https://pbs.twimg.com/media/EDmoaJGXsAURYan.jpg" TargetMode="External" /><Relationship Id="rId166" Type="http://schemas.openxmlformats.org/officeDocument/2006/relationships/hyperlink" Target="http://pbs.twimg.com/profile_images/977548769901215744/I45Gz07v_normal.jpg" TargetMode="External" /><Relationship Id="rId167" Type="http://schemas.openxmlformats.org/officeDocument/2006/relationships/hyperlink" Target="https://pbs.twimg.com/media/EDmq7ElWkAAURhm.jpg" TargetMode="External" /><Relationship Id="rId168" Type="http://schemas.openxmlformats.org/officeDocument/2006/relationships/hyperlink" Target="http://pbs.twimg.com/profile_images/1024837641177419776/tJFKIyaw_normal.jpg" TargetMode="External" /><Relationship Id="rId169" Type="http://schemas.openxmlformats.org/officeDocument/2006/relationships/hyperlink" Target="http://pbs.twimg.com/profile_images/879599447772188672/pAdBD3qb_normal.jpg" TargetMode="External" /><Relationship Id="rId170" Type="http://schemas.openxmlformats.org/officeDocument/2006/relationships/hyperlink" Target="https://pbs.twimg.com/media/EDmvu8IWsAQ8UYc.jpg" TargetMode="External" /><Relationship Id="rId171" Type="http://schemas.openxmlformats.org/officeDocument/2006/relationships/hyperlink" Target="https://pbs.twimg.com/media/EDmxcZ8XoAAoDR4.jpg" TargetMode="External" /><Relationship Id="rId172" Type="http://schemas.openxmlformats.org/officeDocument/2006/relationships/hyperlink" Target="https://pbs.twimg.com/media/EDmxdAOX4AU5VJk.jpg" TargetMode="External" /><Relationship Id="rId173" Type="http://schemas.openxmlformats.org/officeDocument/2006/relationships/hyperlink" Target="http://pbs.twimg.com/profile_images/476707212849467392/I_jVndo-_normal.jpeg" TargetMode="External" /><Relationship Id="rId174" Type="http://schemas.openxmlformats.org/officeDocument/2006/relationships/hyperlink" Target="http://pbs.twimg.com/profile_images/1042648534317596672/XQW2BGvd_normal.jpg" TargetMode="External" /><Relationship Id="rId175" Type="http://schemas.openxmlformats.org/officeDocument/2006/relationships/hyperlink" Target="https://pbs.twimg.com/media/EDm3va1UUAERaOH.jpg" TargetMode="External" /><Relationship Id="rId176" Type="http://schemas.openxmlformats.org/officeDocument/2006/relationships/hyperlink" Target="https://pbs.twimg.com/media/EDmonN6W4AAjhGV.jpg" TargetMode="External" /><Relationship Id="rId177" Type="http://schemas.openxmlformats.org/officeDocument/2006/relationships/hyperlink" Target="https://pbs.twimg.com/media/EDmov9fXYAAsI88.jpg" TargetMode="External" /><Relationship Id="rId178" Type="http://schemas.openxmlformats.org/officeDocument/2006/relationships/hyperlink" Target="https://pbs.twimg.com/media/EDm6EWwXkAAxj8J.png" TargetMode="External" /><Relationship Id="rId179" Type="http://schemas.openxmlformats.org/officeDocument/2006/relationships/hyperlink" Target="https://pbs.twimg.com/media/EDm7LLrUEAAp0vG.jpg" TargetMode="External" /><Relationship Id="rId180" Type="http://schemas.openxmlformats.org/officeDocument/2006/relationships/hyperlink" Target="http://pbs.twimg.com/profile_images/718877584528814081/Wgiazsvv_normal.jpg" TargetMode="External" /><Relationship Id="rId181" Type="http://schemas.openxmlformats.org/officeDocument/2006/relationships/hyperlink" Target="https://pbs.twimg.com/media/EDnLUC0U0AAhyqp.jpg" TargetMode="External" /><Relationship Id="rId182" Type="http://schemas.openxmlformats.org/officeDocument/2006/relationships/hyperlink" Target="https://pbs.twimg.com/media/EDnMG8UUwAAz4hx.jpg" TargetMode="External" /><Relationship Id="rId183" Type="http://schemas.openxmlformats.org/officeDocument/2006/relationships/hyperlink" Target="http://pbs.twimg.com/profile_images/918243413228642304/SNxPOiou_normal.jpg" TargetMode="External" /><Relationship Id="rId184" Type="http://schemas.openxmlformats.org/officeDocument/2006/relationships/hyperlink" Target="http://pbs.twimg.com/profile_images/1071480273940824064/dJg1h7C4_normal.jpg" TargetMode="External" /><Relationship Id="rId185" Type="http://schemas.openxmlformats.org/officeDocument/2006/relationships/hyperlink" Target="http://pbs.twimg.com/profile_images/3346866136/44bafe581019fa2603283cbc5e41f3ff_normal.png" TargetMode="External" /><Relationship Id="rId186" Type="http://schemas.openxmlformats.org/officeDocument/2006/relationships/hyperlink" Target="http://pbs.twimg.com/profile_images/1110428780445626368/D_zlUqwa_normal.jpg" TargetMode="External" /><Relationship Id="rId187" Type="http://schemas.openxmlformats.org/officeDocument/2006/relationships/hyperlink" Target="https://pbs.twimg.com/media/EDnOlX1WwAAt_4R.jpg" TargetMode="External" /><Relationship Id="rId188" Type="http://schemas.openxmlformats.org/officeDocument/2006/relationships/hyperlink" Target="https://pbs.twimg.com/media/EDnOlX1WwAAt_4R.jpg" TargetMode="External" /><Relationship Id="rId189" Type="http://schemas.openxmlformats.org/officeDocument/2006/relationships/hyperlink" Target="https://pbs.twimg.com/media/EDnfzOZU8AE29iG.jpg" TargetMode="External" /><Relationship Id="rId190" Type="http://schemas.openxmlformats.org/officeDocument/2006/relationships/hyperlink" Target="http://pbs.twimg.com/profile_images/1113023342154518533/2uGQHL7Y_normal.png" TargetMode="External" /><Relationship Id="rId191" Type="http://schemas.openxmlformats.org/officeDocument/2006/relationships/hyperlink" Target="http://pbs.twimg.com/profile_images/1095743669653696513/PtaZZUX4_normal.jpg" TargetMode="External" /><Relationship Id="rId192" Type="http://schemas.openxmlformats.org/officeDocument/2006/relationships/hyperlink" Target="http://pbs.twimg.com/profile_images/623697160777826305/RFY-hwl__normal.png" TargetMode="External" /><Relationship Id="rId193" Type="http://schemas.openxmlformats.org/officeDocument/2006/relationships/hyperlink" Target="http://pbs.twimg.com/profile_images/1166369406018117632/eKEr4O-u_normal.jpg" TargetMode="External" /><Relationship Id="rId194" Type="http://schemas.openxmlformats.org/officeDocument/2006/relationships/hyperlink" Target="http://pbs.twimg.com/profile_images/1035896694469283840/nMLw8WsR_normal.jpg" TargetMode="External" /><Relationship Id="rId195" Type="http://schemas.openxmlformats.org/officeDocument/2006/relationships/hyperlink" Target="http://pbs.twimg.com/profile_images/3120841902/7276aa9ca2b09cdb1a09fa6029dc8e25_normal.jpeg" TargetMode="External" /><Relationship Id="rId196" Type="http://schemas.openxmlformats.org/officeDocument/2006/relationships/hyperlink" Target="http://pbs.twimg.com/profile_images/667558392681115648/gkBqKnZD_normal.jpg" TargetMode="External" /><Relationship Id="rId197" Type="http://schemas.openxmlformats.org/officeDocument/2006/relationships/hyperlink" Target="http://pbs.twimg.com/profile_images/472597106427850752/chLqXQ2O_normal.jpeg" TargetMode="External" /><Relationship Id="rId198" Type="http://schemas.openxmlformats.org/officeDocument/2006/relationships/hyperlink" Target="http://pbs.twimg.com/profile_images/472597106427850752/chLqXQ2O_normal.jpeg" TargetMode="External" /><Relationship Id="rId199" Type="http://schemas.openxmlformats.org/officeDocument/2006/relationships/hyperlink" Target="http://pbs.twimg.com/profile_images/784381029180182533/B24kECRz_normal.jpg" TargetMode="External" /><Relationship Id="rId200" Type="http://schemas.openxmlformats.org/officeDocument/2006/relationships/hyperlink" Target="http://pbs.twimg.com/profile_images/855429366418984960/AsjtpwsM_normal.jpg" TargetMode="External" /><Relationship Id="rId201" Type="http://schemas.openxmlformats.org/officeDocument/2006/relationships/hyperlink" Target="https://pbs.twimg.com/media/EDoenPNX4AEOL0C.jpg" TargetMode="External" /><Relationship Id="rId202" Type="http://schemas.openxmlformats.org/officeDocument/2006/relationships/hyperlink" Target="http://pbs.twimg.com/profile_images/1116448696642744322/gfixxYfC_normal.jpg" TargetMode="External" /><Relationship Id="rId203" Type="http://schemas.openxmlformats.org/officeDocument/2006/relationships/hyperlink" Target="https://pbs.twimg.com/media/EDo8FecXkAEv2Mw.jpg" TargetMode="External" /><Relationship Id="rId204" Type="http://schemas.openxmlformats.org/officeDocument/2006/relationships/hyperlink" Target="http://pbs.twimg.com/profile_images/557499655701819393/NUGpDgnM_normal.jpeg" TargetMode="External" /><Relationship Id="rId205" Type="http://schemas.openxmlformats.org/officeDocument/2006/relationships/hyperlink" Target="http://pbs.twimg.com/profile_images/1148986276638539776/umIim8jG_normal.jpg" TargetMode="External" /><Relationship Id="rId206" Type="http://schemas.openxmlformats.org/officeDocument/2006/relationships/hyperlink" Target="http://pbs.twimg.com/profile_images/1154321404797624320/PaF21odn_normal.jpg" TargetMode="External" /><Relationship Id="rId207" Type="http://schemas.openxmlformats.org/officeDocument/2006/relationships/hyperlink" Target="http://pbs.twimg.com/profile_images/1143225736162996226/w_goSqcN_normal.png" TargetMode="External" /><Relationship Id="rId208" Type="http://schemas.openxmlformats.org/officeDocument/2006/relationships/hyperlink" Target="http://pbs.twimg.com/profile_images/874639898065727494/JKGRntr0_normal.jpg" TargetMode="External" /><Relationship Id="rId209" Type="http://schemas.openxmlformats.org/officeDocument/2006/relationships/hyperlink" Target="http://pbs.twimg.com/profile_images/721937975441956864/Ue6WcLFT_normal.jpg" TargetMode="External" /><Relationship Id="rId210" Type="http://schemas.openxmlformats.org/officeDocument/2006/relationships/hyperlink" Target="http://pbs.twimg.com/profile_images/1160788003561697281/jgYIbUqS_normal.jpg" TargetMode="External" /><Relationship Id="rId211" Type="http://schemas.openxmlformats.org/officeDocument/2006/relationships/hyperlink" Target="http://pbs.twimg.com/profile_images/1160788003561697281/jgYIbUqS_normal.jpg" TargetMode="External" /><Relationship Id="rId212" Type="http://schemas.openxmlformats.org/officeDocument/2006/relationships/hyperlink" Target="http://pbs.twimg.com/profile_images/1160788003561697281/jgYIbUqS_normal.jpg" TargetMode="External" /><Relationship Id="rId213" Type="http://schemas.openxmlformats.org/officeDocument/2006/relationships/hyperlink" Target="http://pbs.twimg.com/profile_images/808723158261846016/CSZzJNzM_normal.jpg" TargetMode="External" /><Relationship Id="rId214" Type="http://schemas.openxmlformats.org/officeDocument/2006/relationships/hyperlink" Target="http://pbs.twimg.com/profile_images/894438247799115776/hwrqw7eh_normal.jpg" TargetMode="External" /><Relationship Id="rId215" Type="http://schemas.openxmlformats.org/officeDocument/2006/relationships/hyperlink" Target="http://pbs.twimg.com/profile_images/594180789052530689/d-BTuspO_normal.jpg" TargetMode="External" /><Relationship Id="rId216" Type="http://schemas.openxmlformats.org/officeDocument/2006/relationships/hyperlink" Target="http://pbs.twimg.com/profile_images/463940766952222720/_P3HbRxE_normal.png" TargetMode="External" /><Relationship Id="rId217" Type="http://schemas.openxmlformats.org/officeDocument/2006/relationships/hyperlink" Target="https://pbs.twimg.com/media/EDsMMTfX4AA01jU.jpg" TargetMode="External" /><Relationship Id="rId218" Type="http://schemas.openxmlformats.org/officeDocument/2006/relationships/hyperlink" Target="http://pbs.twimg.com/profile_images/754033245407313920/mG5ysLna_normal.jpg" TargetMode="External" /><Relationship Id="rId219" Type="http://schemas.openxmlformats.org/officeDocument/2006/relationships/hyperlink" Target="http://pbs.twimg.com/profile_images/1147440819428896775/ZpsbUY65_normal.jpg" TargetMode="External" /><Relationship Id="rId220" Type="http://schemas.openxmlformats.org/officeDocument/2006/relationships/hyperlink" Target="http://pbs.twimg.com/profile_images/1147440819428896775/ZpsbUY65_normal.jpg" TargetMode="External" /><Relationship Id="rId221" Type="http://schemas.openxmlformats.org/officeDocument/2006/relationships/hyperlink" Target="http://pbs.twimg.com/profile_images/1147440819428896775/ZpsbUY65_normal.jpg" TargetMode="External" /><Relationship Id="rId222" Type="http://schemas.openxmlformats.org/officeDocument/2006/relationships/hyperlink" Target="http://pbs.twimg.com/profile_images/1147440819428896775/ZpsbUY65_normal.jpg" TargetMode="External" /><Relationship Id="rId223" Type="http://schemas.openxmlformats.org/officeDocument/2006/relationships/hyperlink" Target="http://pbs.twimg.com/profile_images/778166795140292609/sDEWrqGc_normal.jpg" TargetMode="External" /><Relationship Id="rId224" Type="http://schemas.openxmlformats.org/officeDocument/2006/relationships/hyperlink" Target="https://pbs.twimg.com/media/EDuEX-TXoAE709_.jpg" TargetMode="External" /><Relationship Id="rId225" Type="http://schemas.openxmlformats.org/officeDocument/2006/relationships/hyperlink" Target="http://pbs.twimg.com/profile_images/1091835501290479621/Ng4t94uo_normal.jpg" TargetMode="External" /><Relationship Id="rId226" Type="http://schemas.openxmlformats.org/officeDocument/2006/relationships/hyperlink" Target="https://pbs.twimg.com/media/EDvNssnWsAMcxGq.jpg" TargetMode="External" /><Relationship Id="rId227" Type="http://schemas.openxmlformats.org/officeDocument/2006/relationships/hyperlink" Target="https://pbs.twimg.com/media/EDpw3o3XYAUbRAR.jpg" TargetMode="External" /><Relationship Id="rId228" Type="http://schemas.openxmlformats.org/officeDocument/2006/relationships/hyperlink" Target="http://pbs.twimg.com/profile_images/878114086734643200/2zAaZNMh_normal.jpg" TargetMode="External" /><Relationship Id="rId229" Type="http://schemas.openxmlformats.org/officeDocument/2006/relationships/hyperlink" Target="http://pbs.twimg.com/profile_images/878114086734643200/2zAaZNMh_normal.jpg" TargetMode="External" /><Relationship Id="rId230" Type="http://schemas.openxmlformats.org/officeDocument/2006/relationships/hyperlink" Target="http://pbs.twimg.com/profile_images/833619024688795648/7TUg2sZE_normal.jpg" TargetMode="External" /><Relationship Id="rId231" Type="http://schemas.openxmlformats.org/officeDocument/2006/relationships/hyperlink" Target="http://pbs.twimg.com/profile_images/833619024688795648/7TUg2sZE_normal.jpg" TargetMode="External" /><Relationship Id="rId232" Type="http://schemas.openxmlformats.org/officeDocument/2006/relationships/hyperlink" Target="http://pbs.twimg.com/profile_images/833619024688795648/7TUg2sZE_normal.jpg" TargetMode="External" /><Relationship Id="rId233" Type="http://schemas.openxmlformats.org/officeDocument/2006/relationships/hyperlink" Target="http://pbs.twimg.com/profile_images/1147585728022343680/7z1Ca3Vo_normal.jpg" TargetMode="External" /><Relationship Id="rId234" Type="http://schemas.openxmlformats.org/officeDocument/2006/relationships/hyperlink" Target="http://pbs.twimg.com/profile_images/1147585728022343680/7z1Ca3Vo_normal.jpg" TargetMode="External" /><Relationship Id="rId235" Type="http://schemas.openxmlformats.org/officeDocument/2006/relationships/hyperlink" Target="http://pbs.twimg.com/profile_images/1147585728022343680/7z1Ca3Vo_normal.jpg" TargetMode="External" /><Relationship Id="rId236" Type="http://schemas.openxmlformats.org/officeDocument/2006/relationships/hyperlink" Target="http://pbs.twimg.com/profile_images/529728437880389633/Xggj9rV4_normal.jpeg" TargetMode="External" /><Relationship Id="rId237" Type="http://schemas.openxmlformats.org/officeDocument/2006/relationships/hyperlink" Target="http://pbs.twimg.com/profile_images/1149663356459999232/RWpnM0vN_normal.jpg" TargetMode="External" /><Relationship Id="rId238" Type="http://schemas.openxmlformats.org/officeDocument/2006/relationships/hyperlink" Target="http://pbs.twimg.com/profile_images/1149663356459999232/RWpnM0vN_normal.jpg" TargetMode="External" /><Relationship Id="rId239" Type="http://schemas.openxmlformats.org/officeDocument/2006/relationships/hyperlink" Target="http://pbs.twimg.com/profile_images/939586669531025408/NPFJXHJo_normal.jpg" TargetMode="External" /><Relationship Id="rId240" Type="http://schemas.openxmlformats.org/officeDocument/2006/relationships/hyperlink" Target="http://pbs.twimg.com/profile_images/1126064693846663168/HpX7ksNj_normal.jpg" TargetMode="External" /><Relationship Id="rId241" Type="http://schemas.openxmlformats.org/officeDocument/2006/relationships/hyperlink" Target="http://pbs.twimg.com/profile_images/1126064693846663168/HpX7ksNj_normal.jpg" TargetMode="External" /><Relationship Id="rId242" Type="http://schemas.openxmlformats.org/officeDocument/2006/relationships/hyperlink" Target="http://pbs.twimg.com/profile_images/963087423323373568/3XcnnCDv_normal.jpg" TargetMode="External" /><Relationship Id="rId243" Type="http://schemas.openxmlformats.org/officeDocument/2006/relationships/hyperlink" Target="http://pbs.twimg.com/profile_images/963087423323373568/3XcnnCDv_normal.jpg" TargetMode="External" /><Relationship Id="rId244" Type="http://schemas.openxmlformats.org/officeDocument/2006/relationships/hyperlink" Target="http://pbs.twimg.com/profile_images/61932938/08-08-17-08-drawn-600_normal.jpg" TargetMode="External" /><Relationship Id="rId245" Type="http://schemas.openxmlformats.org/officeDocument/2006/relationships/hyperlink" Target="http://pbs.twimg.com/profile_images/61932938/08-08-17-08-drawn-600_normal.jpg" TargetMode="External" /><Relationship Id="rId246" Type="http://schemas.openxmlformats.org/officeDocument/2006/relationships/hyperlink" Target="http://pbs.twimg.com/profile_images/617978863726010369/4PJc0LB3_normal.jpg" TargetMode="External" /><Relationship Id="rId247" Type="http://schemas.openxmlformats.org/officeDocument/2006/relationships/hyperlink" Target="http://pbs.twimg.com/profile_images/617978863726010369/4PJc0LB3_normal.jpg" TargetMode="External" /><Relationship Id="rId248" Type="http://schemas.openxmlformats.org/officeDocument/2006/relationships/hyperlink" Target="http://pbs.twimg.com/profile_images/833491840317923328/lEG8Sp5z_normal.jpg" TargetMode="External" /><Relationship Id="rId249" Type="http://schemas.openxmlformats.org/officeDocument/2006/relationships/hyperlink" Target="http://pbs.twimg.com/profile_images/833491840317923328/lEG8Sp5z_normal.jpg" TargetMode="External" /><Relationship Id="rId250" Type="http://schemas.openxmlformats.org/officeDocument/2006/relationships/hyperlink" Target="http://pbs.twimg.com/profile_images/1108554708875014145/IsDZVaDj_normal.jpg" TargetMode="External" /><Relationship Id="rId251" Type="http://schemas.openxmlformats.org/officeDocument/2006/relationships/hyperlink" Target="http://pbs.twimg.com/profile_images/1108554708875014145/IsDZVaDj_normal.jpg" TargetMode="External" /><Relationship Id="rId252" Type="http://schemas.openxmlformats.org/officeDocument/2006/relationships/hyperlink" Target="http://pbs.twimg.com/profile_images/1113088413547130880/RfpzvcVu_normal.png" TargetMode="External" /><Relationship Id="rId253" Type="http://schemas.openxmlformats.org/officeDocument/2006/relationships/hyperlink" Target="http://pbs.twimg.com/profile_images/1113088413547130880/RfpzvcVu_normal.png" TargetMode="External" /><Relationship Id="rId254" Type="http://schemas.openxmlformats.org/officeDocument/2006/relationships/hyperlink" Target="https://pbs.twimg.com/media/EBRBQ-wUIAEOjUk.jpg" TargetMode="External" /><Relationship Id="rId255" Type="http://schemas.openxmlformats.org/officeDocument/2006/relationships/hyperlink" Target="https://pbs.twimg.com/media/EBbxvmbUwAAX7JV.jpg" TargetMode="External" /><Relationship Id="rId256" Type="http://schemas.openxmlformats.org/officeDocument/2006/relationships/hyperlink" Target="https://pbs.twimg.com/media/EDmoaOvXsAUYGgp.jpg" TargetMode="External" /><Relationship Id="rId257" Type="http://schemas.openxmlformats.org/officeDocument/2006/relationships/hyperlink" Target="https://pbs.twimg.com/media/EBRBQ-wUIAEOjUk.jpg" TargetMode="External" /><Relationship Id="rId258" Type="http://schemas.openxmlformats.org/officeDocument/2006/relationships/hyperlink" Target="http://pbs.twimg.com/profile_images/1086144356015165440/qp-aDxu8_normal.jpg" TargetMode="External" /><Relationship Id="rId259" Type="http://schemas.openxmlformats.org/officeDocument/2006/relationships/hyperlink" Target="http://pbs.twimg.com/profile_images/2664315488/4a884b08d0cd532864ee438c6477c7b7_normal.jpeg" TargetMode="External" /><Relationship Id="rId260" Type="http://schemas.openxmlformats.org/officeDocument/2006/relationships/hyperlink" Target="http://pbs.twimg.com/profile_images/1009550793773498368/jEKg6Xg4_normal.jpg" TargetMode="External" /><Relationship Id="rId261" Type="http://schemas.openxmlformats.org/officeDocument/2006/relationships/hyperlink" Target="http://pbs.twimg.com/profile_images/1009550793773498368/jEKg6Xg4_normal.jpg" TargetMode="External" /><Relationship Id="rId262" Type="http://schemas.openxmlformats.org/officeDocument/2006/relationships/hyperlink" Target="https://pbs.twimg.com/media/EDzu8hHXUAAtJ7-.jpg" TargetMode="External" /><Relationship Id="rId263" Type="http://schemas.openxmlformats.org/officeDocument/2006/relationships/hyperlink" Target="http://pbs.twimg.com/profile_images/1103407247080779776/2SNlyjwD_normal.jpg" TargetMode="External" /><Relationship Id="rId264" Type="http://schemas.openxmlformats.org/officeDocument/2006/relationships/hyperlink" Target="http://pbs.twimg.com/profile_images/432258838494846976/n5rx9RHu_normal.jpeg" TargetMode="External" /><Relationship Id="rId265" Type="http://schemas.openxmlformats.org/officeDocument/2006/relationships/hyperlink" Target="http://pbs.twimg.com/profile_images/351501987/ipodapp_normal.jpg" TargetMode="External" /><Relationship Id="rId266" Type="http://schemas.openxmlformats.org/officeDocument/2006/relationships/hyperlink" Target="http://pbs.twimg.com/profile_images/1152599573946359813/Z-RujlXc_normal.jpg" TargetMode="External" /><Relationship Id="rId267" Type="http://schemas.openxmlformats.org/officeDocument/2006/relationships/hyperlink" Target="http://pbs.twimg.com/profile_images/725814783417540608/DH32dyaL_normal.jpg" TargetMode="External" /><Relationship Id="rId268" Type="http://schemas.openxmlformats.org/officeDocument/2006/relationships/hyperlink" Target="http://pbs.twimg.com/profile_images/1082919620032503808/DHISElgY_normal.jpg" TargetMode="External" /><Relationship Id="rId269" Type="http://schemas.openxmlformats.org/officeDocument/2006/relationships/hyperlink" Target="http://pbs.twimg.com/profile_images/955552684425166848/8H99Es2i_normal.jpg" TargetMode="External" /><Relationship Id="rId270" Type="http://schemas.openxmlformats.org/officeDocument/2006/relationships/hyperlink" Target="http://pbs.twimg.com/profile_images/1042327909363535872/CCOinNPj_normal.jpg" TargetMode="External" /><Relationship Id="rId271" Type="http://schemas.openxmlformats.org/officeDocument/2006/relationships/hyperlink" Target="http://pbs.twimg.com/profile_images/699165600933777408/tefXPSWb_normal.jpg" TargetMode="External" /><Relationship Id="rId272" Type="http://schemas.openxmlformats.org/officeDocument/2006/relationships/hyperlink" Target="https://pbs.twimg.com/media/ED9jL-8UYAAEglt.png" TargetMode="External" /><Relationship Id="rId273" Type="http://schemas.openxmlformats.org/officeDocument/2006/relationships/hyperlink" Target="http://pbs.twimg.com/profile_images/635728484648685568/shbB4SyY_normal.jpg" TargetMode="External" /><Relationship Id="rId274" Type="http://schemas.openxmlformats.org/officeDocument/2006/relationships/hyperlink" Target="http://pbs.twimg.com/profile_images/988368273656999936/0u-W6Y8Q_normal.jpg" TargetMode="External" /><Relationship Id="rId275" Type="http://schemas.openxmlformats.org/officeDocument/2006/relationships/hyperlink" Target="http://pbs.twimg.com/profile_images/730131721623089154/sSrr6tUj_normal.jpg" TargetMode="External" /><Relationship Id="rId276" Type="http://schemas.openxmlformats.org/officeDocument/2006/relationships/hyperlink" Target="http://pbs.twimg.com/profile_images/1146718205366292481/eWwrQcWy_normal.jpg" TargetMode="External" /><Relationship Id="rId277" Type="http://schemas.openxmlformats.org/officeDocument/2006/relationships/hyperlink" Target="http://pbs.twimg.com/profile_images/1146718205366292481/eWwrQcWy_normal.jpg" TargetMode="External" /><Relationship Id="rId278" Type="http://schemas.openxmlformats.org/officeDocument/2006/relationships/hyperlink" Target="http://pbs.twimg.com/profile_images/1146718205366292481/eWwrQcWy_normal.jpg" TargetMode="External" /><Relationship Id="rId279" Type="http://schemas.openxmlformats.org/officeDocument/2006/relationships/hyperlink" Target="http://pbs.twimg.com/profile_images/1146718205366292481/eWwrQcWy_normal.jpg" TargetMode="External" /><Relationship Id="rId280" Type="http://schemas.openxmlformats.org/officeDocument/2006/relationships/hyperlink" Target="http://pbs.twimg.com/profile_images/1146718205366292481/eWwrQcWy_normal.jpg" TargetMode="External" /><Relationship Id="rId281" Type="http://schemas.openxmlformats.org/officeDocument/2006/relationships/hyperlink" Target="http://pbs.twimg.com/profile_images/1146718205366292481/eWwrQcWy_normal.jpg" TargetMode="External" /><Relationship Id="rId282" Type="http://schemas.openxmlformats.org/officeDocument/2006/relationships/hyperlink" Target="http://pbs.twimg.com/profile_images/1146718205366292481/eWwrQcWy_normal.jpg" TargetMode="External" /><Relationship Id="rId283" Type="http://schemas.openxmlformats.org/officeDocument/2006/relationships/hyperlink" Target="http://pbs.twimg.com/profile_images/1146718205366292481/eWwrQcWy_normal.jpg" TargetMode="External" /><Relationship Id="rId284" Type="http://schemas.openxmlformats.org/officeDocument/2006/relationships/hyperlink" Target="http://pbs.twimg.com/profile_images/1146718205366292481/eWwrQcWy_normal.jpg" TargetMode="External" /><Relationship Id="rId285" Type="http://schemas.openxmlformats.org/officeDocument/2006/relationships/hyperlink" Target="http://pbs.twimg.com/profile_images/1116389250902167553/wNmaTi2g_normal.png" TargetMode="External" /><Relationship Id="rId286" Type="http://schemas.openxmlformats.org/officeDocument/2006/relationships/hyperlink" Target="https://pbs.twimg.com/media/EEByLtOXkAE6c1M.jpg" TargetMode="External" /><Relationship Id="rId287" Type="http://schemas.openxmlformats.org/officeDocument/2006/relationships/hyperlink" Target="https://pbs.twimg.com/media/EEDkKr3WsAAXYCp.jpg" TargetMode="External" /><Relationship Id="rId288" Type="http://schemas.openxmlformats.org/officeDocument/2006/relationships/hyperlink" Target="http://pbs.twimg.com/profile_images/840752299819565056/7JKqhNeO_normal.jpg" TargetMode="External" /><Relationship Id="rId289" Type="http://schemas.openxmlformats.org/officeDocument/2006/relationships/hyperlink" Target="http://pbs.twimg.com/profile_images/840752299819565056/7JKqhNeO_normal.jpg" TargetMode="External" /><Relationship Id="rId290" Type="http://schemas.openxmlformats.org/officeDocument/2006/relationships/hyperlink" Target="http://pbs.twimg.com/profile_images/1095565151879671808/mLvzdj2d_normal.png" TargetMode="External" /><Relationship Id="rId291" Type="http://schemas.openxmlformats.org/officeDocument/2006/relationships/hyperlink" Target="http://pbs.twimg.com/profile_images/1116649994839371776/3XUoonrV_normal.jpg" TargetMode="External" /><Relationship Id="rId292" Type="http://schemas.openxmlformats.org/officeDocument/2006/relationships/hyperlink" Target="http://pbs.twimg.com/profile_images/985540919091965952/xcuXuAQ9_normal.jpg" TargetMode="External" /><Relationship Id="rId293" Type="http://schemas.openxmlformats.org/officeDocument/2006/relationships/hyperlink" Target="http://pbs.twimg.com/profile_images/985540919091965952/xcuXuAQ9_normal.jpg" TargetMode="External" /><Relationship Id="rId294" Type="http://schemas.openxmlformats.org/officeDocument/2006/relationships/hyperlink" Target="https://pbs.twimg.com/media/EEG7xY5UcAAomlt.jpg" TargetMode="External" /><Relationship Id="rId295" Type="http://schemas.openxmlformats.org/officeDocument/2006/relationships/hyperlink" Target="http://pbs.twimg.com/profile_images/1128717670520586241/1wEn7_oF_normal.png" TargetMode="External" /><Relationship Id="rId296" Type="http://schemas.openxmlformats.org/officeDocument/2006/relationships/hyperlink" Target="https://pbs.twimg.com/media/EDmq6-TXUAETKex.jpg" TargetMode="External" /><Relationship Id="rId297" Type="http://schemas.openxmlformats.org/officeDocument/2006/relationships/hyperlink" Target="https://pbs.twimg.com/media/EDmq6-TXUAETKex.jpg" TargetMode="External" /><Relationship Id="rId298" Type="http://schemas.openxmlformats.org/officeDocument/2006/relationships/hyperlink" Target="https://pbs.twimg.com/media/EDpMdqmX4AAuQzo.jpg" TargetMode="External" /><Relationship Id="rId299" Type="http://schemas.openxmlformats.org/officeDocument/2006/relationships/hyperlink" Target="http://pbs.twimg.com/profile_images/1059306021296922625/oyxW1qo-_normal.jpg" TargetMode="External" /><Relationship Id="rId300" Type="http://schemas.openxmlformats.org/officeDocument/2006/relationships/hyperlink" Target="http://pbs.twimg.com/profile_images/1059306021296922625/oyxW1qo-_normal.jpg" TargetMode="External" /><Relationship Id="rId301" Type="http://schemas.openxmlformats.org/officeDocument/2006/relationships/hyperlink" Target="http://pbs.twimg.com/profile_images/696143278807375872/_8KOQ7tg_normal.jpg" TargetMode="External" /><Relationship Id="rId302" Type="http://schemas.openxmlformats.org/officeDocument/2006/relationships/hyperlink" Target="http://pbs.twimg.com/profile_images/702948076152098819/bBbJPSGy_normal.jpg" TargetMode="External" /><Relationship Id="rId303" Type="http://schemas.openxmlformats.org/officeDocument/2006/relationships/hyperlink" Target="http://pbs.twimg.com/profile_images/696143278807375872/_8KOQ7tg_normal.jpg" TargetMode="External" /><Relationship Id="rId304" Type="http://schemas.openxmlformats.org/officeDocument/2006/relationships/hyperlink" Target="http://pbs.twimg.com/profile_images/696143278807375872/_8KOQ7tg_normal.jpg" TargetMode="External" /><Relationship Id="rId305" Type="http://schemas.openxmlformats.org/officeDocument/2006/relationships/hyperlink" Target="http://pbs.twimg.com/profile_images/1067001811767300096/MYL74A5E_normal.jpg" TargetMode="External" /><Relationship Id="rId306" Type="http://schemas.openxmlformats.org/officeDocument/2006/relationships/hyperlink" Target="http://pbs.twimg.com/profile_images/696143278807375872/_8KOQ7tg_normal.jpg" TargetMode="External" /><Relationship Id="rId307" Type="http://schemas.openxmlformats.org/officeDocument/2006/relationships/hyperlink" Target="http://pbs.twimg.com/profile_images/1131228766070628352/5CYHoMfz_normal.jpg" TargetMode="External" /><Relationship Id="rId308" Type="http://schemas.openxmlformats.org/officeDocument/2006/relationships/hyperlink" Target="http://pbs.twimg.com/profile_images/696143278807375872/_8KOQ7tg_normal.jpg" TargetMode="External" /><Relationship Id="rId309" Type="http://schemas.openxmlformats.org/officeDocument/2006/relationships/hyperlink" Target="http://pbs.twimg.com/profile_images/696143278807375872/_8KOQ7tg_normal.jpg" TargetMode="External" /><Relationship Id="rId310" Type="http://schemas.openxmlformats.org/officeDocument/2006/relationships/hyperlink" Target="http://pbs.twimg.com/profile_images/696143278807375872/_8KOQ7tg_normal.jpg" TargetMode="External" /><Relationship Id="rId311" Type="http://schemas.openxmlformats.org/officeDocument/2006/relationships/hyperlink" Target="http://pbs.twimg.com/profile_images/696143278807375872/_8KOQ7tg_normal.jpg" TargetMode="External" /><Relationship Id="rId312" Type="http://schemas.openxmlformats.org/officeDocument/2006/relationships/hyperlink" Target="http://pbs.twimg.com/profile_images/696143278807375872/_8KOQ7tg_normal.jpg" TargetMode="External" /><Relationship Id="rId313" Type="http://schemas.openxmlformats.org/officeDocument/2006/relationships/hyperlink" Target="http://pbs.twimg.com/profile_images/696143278807375872/_8KOQ7tg_normal.jpg" TargetMode="External" /><Relationship Id="rId314" Type="http://schemas.openxmlformats.org/officeDocument/2006/relationships/hyperlink" Target="https://pbs.twimg.com/media/CNRHoLYVEAAyLFi.png" TargetMode="External" /><Relationship Id="rId315" Type="http://schemas.openxmlformats.org/officeDocument/2006/relationships/hyperlink" Target="http://pbs.twimg.com/profile_images/487242217887502337/qOMRQbPk_normal.jpeg" TargetMode="External" /><Relationship Id="rId316" Type="http://schemas.openxmlformats.org/officeDocument/2006/relationships/hyperlink" Target="http://pbs.twimg.com/profile_images/487242217887502337/qOMRQbPk_normal.jpeg" TargetMode="External" /><Relationship Id="rId317" Type="http://schemas.openxmlformats.org/officeDocument/2006/relationships/hyperlink" Target="http://pbs.twimg.com/profile_images/487242217887502337/qOMRQbPk_normal.jpeg" TargetMode="External" /><Relationship Id="rId318" Type="http://schemas.openxmlformats.org/officeDocument/2006/relationships/hyperlink" Target="http://pbs.twimg.com/profile_images/487242217887502337/qOMRQbPk_normal.jpeg" TargetMode="External" /><Relationship Id="rId319" Type="http://schemas.openxmlformats.org/officeDocument/2006/relationships/hyperlink" Target="http://pbs.twimg.com/profile_images/487242217887502337/qOMRQbPk_normal.jpeg" TargetMode="External" /><Relationship Id="rId320" Type="http://schemas.openxmlformats.org/officeDocument/2006/relationships/hyperlink" Target="https://pbs.twimg.com/media/EERmhkEXYAMKKgz.jpg" TargetMode="External" /><Relationship Id="rId321" Type="http://schemas.openxmlformats.org/officeDocument/2006/relationships/hyperlink" Target="http://pbs.twimg.com/profile_images/487242217887502337/qOMRQbPk_normal.jpeg" TargetMode="External" /><Relationship Id="rId322" Type="http://schemas.openxmlformats.org/officeDocument/2006/relationships/hyperlink" Target="http://pbs.twimg.com/profile_images/1109803241435549697/v3a0BDXo_normal.png" TargetMode="External" /><Relationship Id="rId323" Type="http://schemas.openxmlformats.org/officeDocument/2006/relationships/hyperlink" Target="http://pbs.twimg.com/profile_images/1109803241435549697/v3a0BDXo_normal.png" TargetMode="External" /><Relationship Id="rId324" Type="http://schemas.openxmlformats.org/officeDocument/2006/relationships/hyperlink" Target="http://pbs.twimg.com/profile_images/1109803241435549697/v3a0BDXo_normal.png" TargetMode="External" /><Relationship Id="rId325" Type="http://schemas.openxmlformats.org/officeDocument/2006/relationships/hyperlink" Target="http://pbs.twimg.com/profile_images/1109803241435549697/v3a0BDXo_normal.png" TargetMode="External" /><Relationship Id="rId326" Type="http://schemas.openxmlformats.org/officeDocument/2006/relationships/hyperlink" Target="http://pbs.twimg.com/profile_images/1109803241435549697/v3a0BDXo_normal.png" TargetMode="External" /><Relationship Id="rId327" Type="http://schemas.openxmlformats.org/officeDocument/2006/relationships/hyperlink" Target="https://pbs.twimg.com/media/EERmhkEXYAMKKgz.jpg" TargetMode="External" /><Relationship Id="rId328" Type="http://schemas.openxmlformats.org/officeDocument/2006/relationships/hyperlink" Target="http://pbs.twimg.com/profile_images/1109803241435549697/v3a0BDXo_normal.png" TargetMode="External" /><Relationship Id="rId329" Type="http://schemas.openxmlformats.org/officeDocument/2006/relationships/hyperlink" Target="https://pbs.twimg.com/media/EERmhkEXYAMKKgz.jpg" TargetMode="External" /><Relationship Id="rId330" Type="http://schemas.openxmlformats.org/officeDocument/2006/relationships/hyperlink" Target="http://pbs.twimg.com/profile_images/1116402024453689346/Gmjn8AXY_normal.png" TargetMode="External" /><Relationship Id="rId331" Type="http://schemas.openxmlformats.org/officeDocument/2006/relationships/hyperlink" Target="https://pbs.twimg.com/media/EERmhkEXYAMKKgz.jpg" TargetMode="External" /><Relationship Id="rId332" Type="http://schemas.openxmlformats.org/officeDocument/2006/relationships/hyperlink" Target="http://pbs.twimg.com/profile_images/913811675505192960/0xPcrAab_normal.jpg" TargetMode="External" /><Relationship Id="rId333" Type="http://schemas.openxmlformats.org/officeDocument/2006/relationships/hyperlink" Target="http://pbs.twimg.com/profile_images/913811675505192960/0xPcrAab_normal.jpg" TargetMode="External" /><Relationship Id="rId334" Type="http://schemas.openxmlformats.org/officeDocument/2006/relationships/hyperlink" Target="http://pbs.twimg.com/profile_images/913811675505192960/0xPcrAab_normal.jpg" TargetMode="External" /><Relationship Id="rId335" Type="http://schemas.openxmlformats.org/officeDocument/2006/relationships/hyperlink" Target="http://pbs.twimg.com/profile_images/913811675505192960/0xPcrAab_normal.jpg" TargetMode="External" /><Relationship Id="rId336" Type="http://schemas.openxmlformats.org/officeDocument/2006/relationships/hyperlink" Target="http://pbs.twimg.com/profile_images/913811675505192960/0xPcrAab_normal.jpg" TargetMode="External" /><Relationship Id="rId337" Type="http://schemas.openxmlformats.org/officeDocument/2006/relationships/hyperlink" Target="http://pbs.twimg.com/profile_images/913811675505192960/0xPcrAab_normal.jpg" TargetMode="External" /><Relationship Id="rId338" Type="http://schemas.openxmlformats.org/officeDocument/2006/relationships/hyperlink" Target="http://pbs.twimg.com/profile_images/913811675505192960/0xPcrAab_normal.jpg" TargetMode="External" /><Relationship Id="rId339" Type="http://schemas.openxmlformats.org/officeDocument/2006/relationships/hyperlink" Target="https://pbs.twimg.com/tweet_video_thumb/EC_SkjjXoAAZGuM.jpg" TargetMode="External" /><Relationship Id="rId340" Type="http://schemas.openxmlformats.org/officeDocument/2006/relationships/hyperlink" Target="http://pbs.twimg.com/profile_images/926533530217168896/t-3vZqYL_normal.jpg" TargetMode="External" /><Relationship Id="rId341" Type="http://schemas.openxmlformats.org/officeDocument/2006/relationships/hyperlink" Target="https://pbs.twimg.com/tweet_video_thumb/EC_TkaRWsAEYdju.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s://twitter.com/#!/seo/status/1166387562497396736" TargetMode="External" /><Relationship Id="rId344" Type="http://schemas.openxmlformats.org/officeDocument/2006/relationships/hyperlink" Target="https://twitter.com/#!/seo/status/1166387562497396736" TargetMode="External" /><Relationship Id="rId345" Type="http://schemas.openxmlformats.org/officeDocument/2006/relationships/hyperlink" Target="https://twitter.com/#!/seo/status/1166387562497396736" TargetMode="External" /><Relationship Id="rId346" Type="http://schemas.openxmlformats.org/officeDocument/2006/relationships/hyperlink" Target="https://twitter.com/#!/mannymarketers/status/1168772653827678208" TargetMode="External" /><Relationship Id="rId347" Type="http://schemas.openxmlformats.org/officeDocument/2006/relationships/hyperlink" Target="https://twitter.com/#!/dewieirig/status/1169149393653706758" TargetMode="External" /><Relationship Id="rId348" Type="http://schemas.openxmlformats.org/officeDocument/2006/relationships/hyperlink" Target="https://twitter.com/#!/bestclerks/status/1169149682154647552" TargetMode="External" /><Relationship Id="rId349" Type="http://schemas.openxmlformats.org/officeDocument/2006/relationships/hyperlink" Target="https://twitter.com/#!/toco_fr/status/1169149773208858625" TargetMode="External" /><Relationship Id="rId350" Type="http://schemas.openxmlformats.org/officeDocument/2006/relationships/hyperlink" Target="https://twitter.com/#!/cjscribe/status/1169149943694733315" TargetMode="External" /><Relationship Id="rId351" Type="http://schemas.openxmlformats.org/officeDocument/2006/relationships/hyperlink" Target="https://twitter.com/#!/micwonderland/status/1169150039257694208" TargetMode="External" /><Relationship Id="rId352" Type="http://schemas.openxmlformats.org/officeDocument/2006/relationships/hyperlink" Target="https://twitter.com/#!/smmxagency/status/1169150217826050049" TargetMode="External" /><Relationship Id="rId353" Type="http://schemas.openxmlformats.org/officeDocument/2006/relationships/hyperlink" Target="https://twitter.com/#!/_socialmedia___/status/1169150369823428608" TargetMode="External" /><Relationship Id="rId354" Type="http://schemas.openxmlformats.org/officeDocument/2006/relationships/hyperlink" Target="https://twitter.com/#!/universwealth/status/1169150744806744069" TargetMode="External" /><Relationship Id="rId355" Type="http://schemas.openxmlformats.org/officeDocument/2006/relationships/hyperlink" Target="https://twitter.com/#!/jamesbullock81/status/1169150747906383874" TargetMode="External" /><Relationship Id="rId356" Type="http://schemas.openxmlformats.org/officeDocument/2006/relationships/hyperlink" Target="https://twitter.com/#!/afacebook_group/status/1169150960683429889" TargetMode="External" /><Relationship Id="rId357" Type="http://schemas.openxmlformats.org/officeDocument/2006/relationships/hyperlink" Target="https://twitter.com/#!/missshandarenee/status/1169153512741253120" TargetMode="External" /><Relationship Id="rId358" Type="http://schemas.openxmlformats.org/officeDocument/2006/relationships/hyperlink" Target="https://twitter.com/#!/brewervasocial/status/1169155077703196673" TargetMode="External" /><Relationship Id="rId359" Type="http://schemas.openxmlformats.org/officeDocument/2006/relationships/hyperlink" Target="https://twitter.com/#!/good_to_seo/status/1169155288571817985" TargetMode="External" /><Relationship Id="rId360" Type="http://schemas.openxmlformats.org/officeDocument/2006/relationships/hyperlink" Target="https://twitter.com/#!/socialmedianex/status/1169158801464930305" TargetMode="External" /><Relationship Id="rId361" Type="http://schemas.openxmlformats.org/officeDocument/2006/relationships/hyperlink" Target="https://twitter.com/#!/webgirltj/status/1169160682065072128" TargetMode="External" /><Relationship Id="rId362" Type="http://schemas.openxmlformats.org/officeDocument/2006/relationships/hyperlink" Target="https://twitter.com/#!/mediabulge/status/1169160692865388545" TargetMode="External" /><Relationship Id="rId363" Type="http://schemas.openxmlformats.org/officeDocument/2006/relationships/hyperlink" Target="https://twitter.com/#!/socialguru007/status/1169160782342512647" TargetMode="External" /><Relationship Id="rId364" Type="http://schemas.openxmlformats.org/officeDocument/2006/relationships/hyperlink" Target="https://twitter.com/#!/keithflynn/status/1169165229508440064" TargetMode="External" /><Relationship Id="rId365" Type="http://schemas.openxmlformats.org/officeDocument/2006/relationships/hyperlink" Target="https://twitter.com/#!/novumarketing/status/1169167605803864064" TargetMode="External" /><Relationship Id="rId366" Type="http://schemas.openxmlformats.org/officeDocument/2006/relationships/hyperlink" Target="https://twitter.com/#!/goodmanjed/status/1169150971076907008" TargetMode="External" /><Relationship Id="rId367" Type="http://schemas.openxmlformats.org/officeDocument/2006/relationships/hyperlink" Target="https://twitter.com/#!/goodmanjed/status/1169151121283330050" TargetMode="External" /><Relationship Id="rId368" Type="http://schemas.openxmlformats.org/officeDocument/2006/relationships/hyperlink" Target="https://twitter.com/#!/goodmanjed/status/1169170163347968000" TargetMode="External" /><Relationship Id="rId369" Type="http://schemas.openxmlformats.org/officeDocument/2006/relationships/hyperlink" Target="https://twitter.com/#!/vipvirtualsols/status/1169171381621100544" TargetMode="External" /><Relationship Id="rId370" Type="http://schemas.openxmlformats.org/officeDocument/2006/relationships/hyperlink" Target="https://twitter.com/#!/planarwhirl/status/1169174789283614721" TargetMode="External" /><Relationship Id="rId371" Type="http://schemas.openxmlformats.org/officeDocument/2006/relationships/hyperlink" Target="https://twitter.com/#!/tastefullyso/status/1169189125330624512" TargetMode="External" /><Relationship Id="rId372" Type="http://schemas.openxmlformats.org/officeDocument/2006/relationships/hyperlink" Target="https://twitter.com/#!/junelevenco/status/1169189999654256643" TargetMode="External" /><Relationship Id="rId373" Type="http://schemas.openxmlformats.org/officeDocument/2006/relationships/hyperlink" Target="https://twitter.com/#!/danagarrison/status/1169190872325468160" TargetMode="External" /><Relationship Id="rId374" Type="http://schemas.openxmlformats.org/officeDocument/2006/relationships/hyperlink" Target="https://twitter.com/#!/techsolzenastra/status/1169195658164822016" TargetMode="External" /><Relationship Id="rId375" Type="http://schemas.openxmlformats.org/officeDocument/2006/relationships/hyperlink" Target="https://twitter.com/#!/followermob/status/1169205495221116933" TargetMode="External" /><Relationship Id="rId376" Type="http://schemas.openxmlformats.org/officeDocument/2006/relationships/hyperlink" Target="https://twitter.com/#!/bird7g/status/1169206255572963328" TargetMode="External" /><Relationship Id="rId377" Type="http://schemas.openxmlformats.org/officeDocument/2006/relationships/hyperlink" Target="https://twitter.com/#!/stevekrohn/status/1169192721392840705" TargetMode="External" /><Relationship Id="rId378" Type="http://schemas.openxmlformats.org/officeDocument/2006/relationships/hyperlink" Target="https://twitter.com/#!/stevekrohn/status/1169208239172587523" TargetMode="External" /><Relationship Id="rId379" Type="http://schemas.openxmlformats.org/officeDocument/2006/relationships/hyperlink" Target="https://twitter.com/#!/ginevraadamoli/status/1169211651226079233" TargetMode="External" /><Relationship Id="rId380" Type="http://schemas.openxmlformats.org/officeDocument/2006/relationships/hyperlink" Target="https://twitter.com/#!/pulnocrawler/status/1169211935348416512" TargetMode="External" /><Relationship Id="rId381" Type="http://schemas.openxmlformats.org/officeDocument/2006/relationships/hyperlink" Target="https://twitter.com/#!/valorey/status/1169212625508589569" TargetMode="External" /><Relationship Id="rId382" Type="http://schemas.openxmlformats.org/officeDocument/2006/relationships/hyperlink" Target="https://twitter.com/#!/mediamashsocial/status/1169217357476257793" TargetMode="External" /><Relationship Id="rId383" Type="http://schemas.openxmlformats.org/officeDocument/2006/relationships/hyperlink" Target="https://twitter.com/#!/jordanhockett/status/1169218606464405504" TargetMode="External" /><Relationship Id="rId384" Type="http://schemas.openxmlformats.org/officeDocument/2006/relationships/hyperlink" Target="https://twitter.com/#!/techieappy/status/1169218851101450241" TargetMode="External" /><Relationship Id="rId385" Type="http://schemas.openxmlformats.org/officeDocument/2006/relationships/hyperlink" Target="https://twitter.com/#!/robinyearsley/status/1169229169038954496" TargetMode="External" /><Relationship Id="rId386" Type="http://schemas.openxmlformats.org/officeDocument/2006/relationships/hyperlink" Target="https://twitter.com/#!/putfadd/status/1169229982918303745" TargetMode="External" /><Relationship Id="rId387" Type="http://schemas.openxmlformats.org/officeDocument/2006/relationships/hyperlink" Target="https://twitter.com/#!/objectivepr/status/1169231824087732225" TargetMode="External" /><Relationship Id="rId388" Type="http://schemas.openxmlformats.org/officeDocument/2006/relationships/hyperlink" Target="https://twitter.com/#!/objectivepr/status/1169231824087732225" TargetMode="External" /><Relationship Id="rId389" Type="http://schemas.openxmlformats.org/officeDocument/2006/relationships/hyperlink" Target="https://twitter.com/#!/clicali/status/1169249048957767680" TargetMode="External" /><Relationship Id="rId390" Type="http://schemas.openxmlformats.org/officeDocument/2006/relationships/hyperlink" Target="https://twitter.com/#!/jimcorcoran/status/1169264280216178689" TargetMode="External" /><Relationship Id="rId391" Type="http://schemas.openxmlformats.org/officeDocument/2006/relationships/hyperlink" Target="https://twitter.com/#!/pairnetworks/status/1169280714040389632" TargetMode="External" /><Relationship Id="rId392" Type="http://schemas.openxmlformats.org/officeDocument/2006/relationships/hyperlink" Target="https://twitter.com/#!/samirlahlabat/status/1169286510367125504" TargetMode="External" /><Relationship Id="rId393" Type="http://schemas.openxmlformats.org/officeDocument/2006/relationships/hyperlink" Target="https://twitter.com/#!/uzomaisichei/status/1169313119610556417" TargetMode="External" /><Relationship Id="rId394" Type="http://schemas.openxmlformats.org/officeDocument/2006/relationships/hyperlink" Target="https://twitter.com/#!/sourav21maha/status/1169329110654607361" TargetMode="External" /><Relationship Id="rId395" Type="http://schemas.openxmlformats.org/officeDocument/2006/relationships/hyperlink" Target="https://twitter.com/#!/phoebebain/status/1169259530418610176" TargetMode="External" /><Relationship Id="rId396" Type="http://schemas.openxmlformats.org/officeDocument/2006/relationships/hyperlink" Target="https://twitter.com/#!/by_kream/status/1169332960757198849" TargetMode="External" /><Relationship Id="rId397" Type="http://schemas.openxmlformats.org/officeDocument/2006/relationships/hyperlink" Target="https://twitter.com/#!/seablakely/status/1169333030831284224" TargetMode="External" /><Relationship Id="rId398" Type="http://schemas.openxmlformats.org/officeDocument/2006/relationships/hyperlink" Target="https://twitter.com/#!/seoblissonline/status/1169338387507154945" TargetMode="External" /><Relationship Id="rId399" Type="http://schemas.openxmlformats.org/officeDocument/2006/relationships/hyperlink" Target="https://twitter.com/#!/mslindasim/status/1169345142643249152" TargetMode="External" /><Relationship Id="rId400" Type="http://schemas.openxmlformats.org/officeDocument/2006/relationships/hyperlink" Target="https://twitter.com/#!/mridulkesharwa/status/1169412508521648128" TargetMode="External" /><Relationship Id="rId401" Type="http://schemas.openxmlformats.org/officeDocument/2006/relationships/hyperlink" Target="https://twitter.com/#!/mridulkesharwa/status/1169412614448807936" TargetMode="External" /><Relationship Id="rId402" Type="http://schemas.openxmlformats.org/officeDocument/2006/relationships/hyperlink" Target="https://twitter.com/#!/mridulkesharwa/status/1169412614448807936" TargetMode="External" /><Relationship Id="rId403" Type="http://schemas.openxmlformats.org/officeDocument/2006/relationships/hyperlink" Target="https://twitter.com/#!/willpowerentllc/status/1169420102116282372" TargetMode="External" /><Relationship Id="rId404" Type="http://schemas.openxmlformats.org/officeDocument/2006/relationships/hyperlink" Target="https://twitter.com/#!/austinnoronha/status/1169505218012372992" TargetMode="External" /><Relationship Id="rId405" Type="http://schemas.openxmlformats.org/officeDocument/2006/relationships/hyperlink" Target="https://twitter.com/#!/the_cow81/status/1169511554838093829" TargetMode="External" /><Relationship Id="rId406" Type="http://schemas.openxmlformats.org/officeDocument/2006/relationships/hyperlink" Target="https://twitter.com/#!/testomatocom/status/1169533456122036224" TargetMode="External" /><Relationship Id="rId407" Type="http://schemas.openxmlformats.org/officeDocument/2006/relationships/hyperlink" Target="https://twitter.com/#!/elainebeare/status/1169541935343775744" TargetMode="External" /><Relationship Id="rId408" Type="http://schemas.openxmlformats.org/officeDocument/2006/relationships/hyperlink" Target="https://twitter.com/#!/mybizmarketer/status/1169550788441661443" TargetMode="External" /><Relationship Id="rId409" Type="http://schemas.openxmlformats.org/officeDocument/2006/relationships/hyperlink" Target="https://twitter.com/#!/naasei/status/1169554532701020166" TargetMode="External" /><Relationship Id="rId410" Type="http://schemas.openxmlformats.org/officeDocument/2006/relationships/hyperlink" Target="https://twitter.com/#!/naasei/status/1169561056664018944" TargetMode="External" /><Relationship Id="rId411" Type="http://schemas.openxmlformats.org/officeDocument/2006/relationships/hyperlink" Target="https://twitter.com/#!/naasei/status/1169561195436814337" TargetMode="External" /><Relationship Id="rId412" Type="http://schemas.openxmlformats.org/officeDocument/2006/relationships/hyperlink" Target="https://twitter.com/#!/naasei/status/1169562018640224256" TargetMode="External" /><Relationship Id="rId413" Type="http://schemas.openxmlformats.org/officeDocument/2006/relationships/hyperlink" Target="https://twitter.com/#!/socio_loca/status/1169576409238405126" TargetMode="External" /><Relationship Id="rId414" Type="http://schemas.openxmlformats.org/officeDocument/2006/relationships/hyperlink" Target="https://twitter.com/#!/rickrockmex/status/1169674076970991616" TargetMode="External" /><Relationship Id="rId415" Type="http://schemas.openxmlformats.org/officeDocument/2006/relationships/hyperlink" Target="https://twitter.com/#!/thatsocialgeek/status/1169686658549202945" TargetMode="External" /><Relationship Id="rId416" Type="http://schemas.openxmlformats.org/officeDocument/2006/relationships/hyperlink" Target="https://twitter.com/#!/amybatdell/status/1169754697508503552" TargetMode="External" /><Relationship Id="rId417" Type="http://schemas.openxmlformats.org/officeDocument/2006/relationships/hyperlink" Target="https://twitter.com/#!/jaimeshine/status/1169371157172240384" TargetMode="External" /><Relationship Id="rId418" Type="http://schemas.openxmlformats.org/officeDocument/2006/relationships/hyperlink" Target="https://twitter.com/#!/viragshah4/status/1169911155126493187" TargetMode="External" /><Relationship Id="rId419" Type="http://schemas.openxmlformats.org/officeDocument/2006/relationships/hyperlink" Target="https://twitter.com/#!/viragshah4/status/1169911155126493187" TargetMode="External" /><Relationship Id="rId420" Type="http://schemas.openxmlformats.org/officeDocument/2006/relationships/hyperlink" Target="https://twitter.com/#!/ayotadhiambo/status/1169770932312969222" TargetMode="External" /><Relationship Id="rId421" Type="http://schemas.openxmlformats.org/officeDocument/2006/relationships/hyperlink" Target="https://twitter.com/#!/ayotadhiambo/status/1169771379404738560" TargetMode="External" /><Relationship Id="rId422" Type="http://schemas.openxmlformats.org/officeDocument/2006/relationships/hyperlink" Target="https://twitter.com/#!/ayotadhiambo/status/1169771576256094213" TargetMode="External" /><Relationship Id="rId423" Type="http://schemas.openxmlformats.org/officeDocument/2006/relationships/hyperlink" Target="https://twitter.com/#!/remmyonline/status/1169911902497050624" TargetMode="External" /><Relationship Id="rId424" Type="http://schemas.openxmlformats.org/officeDocument/2006/relationships/hyperlink" Target="https://twitter.com/#!/remmyonline/status/1169912516769718272" TargetMode="External" /><Relationship Id="rId425" Type="http://schemas.openxmlformats.org/officeDocument/2006/relationships/hyperlink" Target="https://twitter.com/#!/remmyonline/status/1169913068484268032" TargetMode="External" /><Relationship Id="rId426" Type="http://schemas.openxmlformats.org/officeDocument/2006/relationships/hyperlink" Target="https://twitter.com/#!/newmediahorizon/status/1170019070055518208" TargetMode="External" /><Relationship Id="rId427" Type="http://schemas.openxmlformats.org/officeDocument/2006/relationships/hyperlink" Target="https://twitter.com/#!/vinazol/status/1169689842999074821" TargetMode="External" /><Relationship Id="rId428" Type="http://schemas.openxmlformats.org/officeDocument/2006/relationships/hyperlink" Target="https://twitter.com/#!/vinazol/status/1170052234752794624" TargetMode="External" /><Relationship Id="rId429" Type="http://schemas.openxmlformats.org/officeDocument/2006/relationships/hyperlink" Target="https://twitter.com/#!/isaacimper/status/1170074296103907328" TargetMode="External" /><Relationship Id="rId430" Type="http://schemas.openxmlformats.org/officeDocument/2006/relationships/hyperlink" Target="https://twitter.com/#!/iam_odey/status/1170114968487903232" TargetMode="External" /><Relationship Id="rId431" Type="http://schemas.openxmlformats.org/officeDocument/2006/relationships/hyperlink" Target="https://twitter.com/#!/iam_odey/status/1170114968487903232" TargetMode="External" /><Relationship Id="rId432" Type="http://schemas.openxmlformats.org/officeDocument/2006/relationships/hyperlink" Target="https://twitter.com/#!/warriorgrll74/status/1170115246846967808" TargetMode="External" /><Relationship Id="rId433" Type="http://schemas.openxmlformats.org/officeDocument/2006/relationships/hyperlink" Target="https://twitter.com/#!/warriorgrll74/status/1170115246846967808" TargetMode="External" /><Relationship Id="rId434" Type="http://schemas.openxmlformats.org/officeDocument/2006/relationships/hyperlink" Target="https://twitter.com/#!/richardbouchez/status/1170116127520952320" TargetMode="External" /><Relationship Id="rId435" Type="http://schemas.openxmlformats.org/officeDocument/2006/relationships/hyperlink" Target="https://twitter.com/#!/richardbouchez/status/1170116127520952320" TargetMode="External" /><Relationship Id="rId436" Type="http://schemas.openxmlformats.org/officeDocument/2006/relationships/hyperlink" Target="https://twitter.com/#!/angelafresneda/status/1170132705083887616" TargetMode="External" /><Relationship Id="rId437" Type="http://schemas.openxmlformats.org/officeDocument/2006/relationships/hyperlink" Target="https://twitter.com/#!/angelafresneda/status/1170132705083887616" TargetMode="External" /><Relationship Id="rId438" Type="http://schemas.openxmlformats.org/officeDocument/2006/relationships/hyperlink" Target="https://twitter.com/#!/ashleyroche/status/1170138252164108288" TargetMode="External" /><Relationship Id="rId439" Type="http://schemas.openxmlformats.org/officeDocument/2006/relationships/hyperlink" Target="https://twitter.com/#!/ashleyroche/status/1170138252164108288" TargetMode="External" /><Relationship Id="rId440" Type="http://schemas.openxmlformats.org/officeDocument/2006/relationships/hyperlink" Target="https://twitter.com/#!/mathony/status/1170148692357025793" TargetMode="External" /><Relationship Id="rId441" Type="http://schemas.openxmlformats.org/officeDocument/2006/relationships/hyperlink" Target="https://twitter.com/#!/mathony/status/1170148692357025793" TargetMode="External" /><Relationship Id="rId442" Type="http://schemas.openxmlformats.org/officeDocument/2006/relationships/hyperlink" Target="https://twitter.com/#!/passivearnings/status/1170165706790277120" TargetMode="External" /><Relationship Id="rId443" Type="http://schemas.openxmlformats.org/officeDocument/2006/relationships/hyperlink" Target="https://twitter.com/#!/passivearnings/status/1170165706790277120" TargetMode="External" /><Relationship Id="rId444" Type="http://schemas.openxmlformats.org/officeDocument/2006/relationships/hyperlink" Target="https://twitter.com/#!/blairallenagen1/status/1158622765663961089" TargetMode="External" /><Relationship Id="rId445" Type="http://schemas.openxmlformats.org/officeDocument/2006/relationships/hyperlink" Target="https://twitter.com/#!/blairallenagen1/status/1159379756061622272" TargetMode="External" /><Relationship Id="rId446" Type="http://schemas.openxmlformats.org/officeDocument/2006/relationships/hyperlink" Target="https://twitter.com/#!/blairallenagen1/status/1169150749466681346" TargetMode="External" /><Relationship Id="rId447" Type="http://schemas.openxmlformats.org/officeDocument/2006/relationships/hyperlink" Target="https://twitter.com/#!/blairallenagen1/status/1169494756038070272" TargetMode="External" /><Relationship Id="rId448" Type="http://schemas.openxmlformats.org/officeDocument/2006/relationships/hyperlink" Target="https://twitter.com/#!/blairallenagen1/status/1170251495159160833" TargetMode="External" /><Relationship Id="rId449" Type="http://schemas.openxmlformats.org/officeDocument/2006/relationships/hyperlink" Target="https://twitter.com/#!/marceladesantam/status/1170418674311802881" TargetMode="External" /><Relationship Id="rId450" Type="http://schemas.openxmlformats.org/officeDocument/2006/relationships/hyperlink" Target="https://twitter.com/#!/lyneshah/status/1170455136218570754" TargetMode="External" /><Relationship Id="rId451" Type="http://schemas.openxmlformats.org/officeDocument/2006/relationships/hyperlink" Target="https://twitter.com/#!/lyneshah/status/1170455136218570754" TargetMode="External" /><Relationship Id="rId452" Type="http://schemas.openxmlformats.org/officeDocument/2006/relationships/hyperlink" Target="https://twitter.com/#!/angelodge/status/1170073250770145280" TargetMode="External" /><Relationship Id="rId453" Type="http://schemas.openxmlformats.org/officeDocument/2006/relationships/hyperlink" Target="https://twitter.com/#!/villacar4/status/1170542317490626560" TargetMode="External" /><Relationship Id="rId454" Type="http://schemas.openxmlformats.org/officeDocument/2006/relationships/hyperlink" Target="https://twitter.com/#!/loefflercarsten/status/1170671502838161413" TargetMode="External" /><Relationship Id="rId455" Type="http://schemas.openxmlformats.org/officeDocument/2006/relationships/hyperlink" Target="https://twitter.com/#!/bestfin1/status/1170673073613393920" TargetMode="External" /><Relationship Id="rId456" Type="http://schemas.openxmlformats.org/officeDocument/2006/relationships/hyperlink" Target="https://twitter.com/#!/prosper_kenn/status/1170717727432032256" TargetMode="External" /><Relationship Id="rId457" Type="http://schemas.openxmlformats.org/officeDocument/2006/relationships/hyperlink" Target="https://twitter.com/#!/alexis_robbins/status/1170717922488025088" TargetMode="External" /><Relationship Id="rId458" Type="http://schemas.openxmlformats.org/officeDocument/2006/relationships/hyperlink" Target="https://twitter.com/#!/marketin_auto/status/1170721138047168512" TargetMode="External" /><Relationship Id="rId459" Type="http://schemas.openxmlformats.org/officeDocument/2006/relationships/hyperlink" Target="https://twitter.com/#!/cognoscentebiz/status/1170722022109745153" TargetMode="External" /><Relationship Id="rId460" Type="http://schemas.openxmlformats.org/officeDocument/2006/relationships/hyperlink" Target="https://twitter.com/#!/fracarabini/status/1170726523134971907" TargetMode="External" /><Relationship Id="rId461" Type="http://schemas.openxmlformats.org/officeDocument/2006/relationships/hyperlink" Target="https://twitter.com/#!/tembhurnepraful/status/1170745554164441090" TargetMode="External" /><Relationship Id="rId462" Type="http://schemas.openxmlformats.org/officeDocument/2006/relationships/hyperlink" Target="https://twitter.com/#!/digimumbai/status/1170763496062980096" TargetMode="External" /><Relationship Id="rId463" Type="http://schemas.openxmlformats.org/officeDocument/2006/relationships/hyperlink" Target="https://twitter.com/#!/chetan0037/status/1170767497555042306" TargetMode="External" /><Relationship Id="rId464" Type="http://schemas.openxmlformats.org/officeDocument/2006/relationships/hyperlink" Target="https://twitter.com/#!/stylemediaire/status/1170810507881779200" TargetMode="External" /><Relationship Id="rId465" Type="http://schemas.openxmlformats.org/officeDocument/2006/relationships/hyperlink" Target="https://twitter.com/#!/derekshankar/status/1170838461676425219" TargetMode="External" /><Relationship Id="rId466" Type="http://schemas.openxmlformats.org/officeDocument/2006/relationships/hyperlink" Target="https://twitter.com/#!/delicatepurvi/status/1170906090193608704" TargetMode="External" /><Relationship Id="rId467" Type="http://schemas.openxmlformats.org/officeDocument/2006/relationships/hyperlink" Target="https://twitter.com/#!/delicatepurvi/status/1170906090193608704" TargetMode="External" /><Relationship Id="rId468" Type="http://schemas.openxmlformats.org/officeDocument/2006/relationships/hyperlink" Target="https://twitter.com/#!/delicatepurvi/status/1170906090193608704" TargetMode="External" /><Relationship Id="rId469" Type="http://schemas.openxmlformats.org/officeDocument/2006/relationships/hyperlink" Target="https://twitter.com/#!/delicatepurvi/status/1170906090193608704" TargetMode="External" /><Relationship Id="rId470" Type="http://schemas.openxmlformats.org/officeDocument/2006/relationships/hyperlink" Target="https://twitter.com/#!/delicatepurvi/status/1170906090193608704" TargetMode="External" /><Relationship Id="rId471" Type="http://schemas.openxmlformats.org/officeDocument/2006/relationships/hyperlink" Target="https://twitter.com/#!/delicatepurvi/status/1170906090193608704" TargetMode="External" /><Relationship Id="rId472" Type="http://schemas.openxmlformats.org/officeDocument/2006/relationships/hyperlink" Target="https://twitter.com/#!/delicatepurvi/status/1170906090193608704" TargetMode="External" /><Relationship Id="rId473" Type="http://schemas.openxmlformats.org/officeDocument/2006/relationships/hyperlink" Target="https://twitter.com/#!/delicatepurvi/status/1170906090193608704" TargetMode="External" /><Relationship Id="rId474" Type="http://schemas.openxmlformats.org/officeDocument/2006/relationships/hyperlink" Target="https://twitter.com/#!/delicatepurvi/status/1170906090193608704" TargetMode="External" /><Relationship Id="rId475" Type="http://schemas.openxmlformats.org/officeDocument/2006/relationships/hyperlink" Target="https://twitter.com/#!/antonisau/status/1170948544708194304" TargetMode="External" /><Relationship Id="rId476" Type="http://schemas.openxmlformats.org/officeDocument/2006/relationships/hyperlink" Target="https://twitter.com/#!/businesstop25/status/1171061451890593798" TargetMode="External" /><Relationship Id="rId477" Type="http://schemas.openxmlformats.org/officeDocument/2006/relationships/hyperlink" Target="https://twitter.com/#!/noggledotcom/status/1171186780529446914" TargetMode="External" /><Relationship Id="rId478" Type="http://schemas.openxmlformats.org/officeDocument/2006/relationships/hyperlink" Target="https://twitter.com/#!/reduxstyle/status/1171188808165023744" TargetMode="External" /><Relationship Id="rId479" Type="http://schemas.openxmlformats.org/officeDocument/2006/relationships/hyperlink" Target="https://twitter.com/#!/reduxstyle/status/1171188808165023744" TargetMode="External" /><Relationship Id="rId480" Type="http://schemas.openxmlformats.org/officeDocument/2006/relationships/hyperlink" Target="https://twitter.com/#!/bloggermasud/status/1171235195585998849" TargetMode="External" /><Relationship Id="rId481" Type="http://schemas.openxmlformats.org/officeDocument/2006/relationships/hyperlink" Target="https://twitter.com/#!/esotericphoenix/status/1171310960641855489" TargetMode="External" /><Relationship Id="rId482" Type="http://schemas.openxmlformats.org/officeDocument/2006/relationships/hyperlink" Target="https://twitter.com/#!/askmukesh/status/1171316640425754624" TargetMode="External" /><Relationship Id="rId483" Type="http://schemas.openxmlformats.org/officeDocument/2006/relationships/hyperlink" Target="https://twitter.com/#!/askmukesh/status/1171316640425754624" TargetMode="External" /><Relationship Id="rId484" Type="http://schemas.openxmlformats.org/officeDocument/2006/relationships/hyperlink" Target="https://twitter.com/#!/bloggingtop25/status/1171423840540348417" TargetMode="External" /><Relationship Id="rId485" Type="http://schemas.openxmlformats.org/officeDocument/2006/relationships/hyperlink" Target="https://twitter.com/#!/harrsocialmedia/status/1171508458039857158" TargetMode="External" /><Relationship Id="rId486" Type="http://schemas.openxmlformats.org/officeDocument/2006/relationships/hyperlink" Target="https://twitter.com/#!/ameyaemarketing/status/1169153511139004416" TargetMode="External" /><Relationship Id="rId487" Type="http://schemas.openxmlformats.org/officeDocument/2006/relationships/hyperlink" Target="https://twitter.com/#!/b2b_smarketing/status/1171602552510713856" TargetMode="External" /><Relationship Id="rId488" Type="http://schemas.openxmlformats.org/officeDocument/2006/relationships/hyperlink" Target="https://twitter.com/#!/gettriplecanopy/status/1171770367381139456" TargetMode="External" /><Relationship Id="rId489" Type="http://schemas.openxmlformats.org/officeDocument/2006/relationships/hyperlink" Target="https://twitter.com/#!/calocollective/status/1169264687839498240" TargetMode="External" /><Relationship Id="rId490" Type="http://schemas.openxmlformats.org/officeDocument/2006/relationships/hyperlink" Target="https://twitter.com/#!/calocollective/status/1169264687839498240" TargetMode="External" /><Relationship Id="rId491" Type="http://schemas.openxmlformats.org/officeDocument/2006/relationships/hyperlink" Target="https://twitter.com/#!/ammarketing_nl/status/1169266755568578563" TargetMode="External" /><Relationship Id="rId492" Type="http://schemas.openxmlformats.org/officeDocument/2006/relationships/hyperlink" Target="https://twitter.com/#!/prcouncil_acy/status/1169666535977345026" TargetMode="External" /><Relationship Id="rId493" Type="http://schemas.openxmlformats.org/officeDocument/2006/relationships/hyperlink" Target="https://twitter.com/#!/ammarketing_nl/status/1169666768526282752" TargetMode="External" /><Relationship Id="rId494" Type="http://schemas.openxmlformats.org/officeDocument/2006/relationships/hyperlink" Target="https://twitter.com/#!/ammarketing_nl/status/1171497657556074498" TargetMode="External" /><Relationship Id="rId495" Type="http://schemas.openxmlformats.org/officeDocument/2006/relationships/hyperlink" Target="https://twitter.com/#!/bphlippo/status/1171497065307754496" TargetMode="External" /><Relationship Id="rId496" Type="http://schemas.openxmlformats.org/officeDocument/2006/relationships/hyperlink" Target="https://twitter.com/#!/ammarketing_nl/status/1171497657556074498" TargetMode="External" /><Relationship Id="rId497" Type="http://schemas.openxmlformats.org/officeDocument/2006/relationships/hyperlink" Target="https://twitter.com/#!/samdigitalcomm/status/1171810499702525952" TargetMode="External" /><Relationship Id="rId498" Type="http://schemas.openxmlformats.org/officeDocument/2006/relationships/hyperlink" Target="https://twitter.com/#!/ammarketing_nl/status/1171810893983866880" TargetMode="External" /><Relationship Id="rId499" Type="http://schemas.openxmlformats.org/officeDocument/2006/relationships/hyperlink" Target="https://twitter.com/#!/ammarketing_nl/status/1169266755568578563" TargetMode="External" /><Relationship Id="rId500" Type="http://schemas.openxmlformats.org/officeDocument/2006/relationships/hyperlink" Target="https://twitter.com/#!/ammarketing_nl/status/1169334580958191616" TargetMode="External" /><Relationship Id="rId501" Type="http://schemas.openxmlformats.org/officeDocument/2006/relationships/hyperlink" Target="https://twitter.com/#!/ammarketing_nl/status/1169666768526282752" TargetMode="External" /><Relationship Id="rId502" Type="http://schemas.openxmlformats.org/officeDocument/2006/relationships/hyperlink" Target="https://twitter.com/#!/ammarketing_nl/status/1170719967706329088" TargetMode="External" /><Relationship Id="rId503" Type="http://schemas.openxmlformats.org/officeDocument/2006/relationships/hyperlink" Target="https://twitter.com/#!/ammarketing_nl/status/1171810893983866880" TargetMode="External" /><Relationship Id="rId504" Type="http://schemas.openxmlformats.org/officeDocument/2006/relationships/hyperlink" Target="https://twitter.com/#!/socialmedia2day/status/636212203117391872" TargetMode="External" /><Relationship Id="rId505" Type="http://schemas.openxmlformats.org/officeDocument/2006/relationships/hyperlink" Target="https://twitter.com/#!/socialmedia2day/status/1169207272444243969" TargetMode="External" /><Relationship Id="rId506" Type="http://schemas.openxmlformats.org/officeDocument/2006/relationships/hyperlink" Target="https://twitter.com/#!/socialmedia2day/status/1169328121985810432" TargetMode="External" /><Relationship Id="rId507" Type="http://schemas.openxmlformats.org/officeDocument/2006/relationships/hyperlink" Target="https://twitter.com/#!/socialmedia2day/status/1169463942378381312" TargetMode="External" /><Relationship Id="rId508" Type="http://schemas.openxmlformats.org/officeDocument/2006/relationships/hyperlink" Target="https://twitter.com/#!/socialmedia2day/status/1170113225800785921" TargetMode="External" /><Relationship Id="rId509" Type="http://schemas.openxmlformats.org/officeDocument/2006/relationships/hyperlink" Target="https://twitter.com/#!/socialmedia2day/status/1170717223066984453" TargetMode="External" /><Relationship Id="rId510" Type="http://schemas.openxmlformats.org/officeDocument/2006/relationships/hyperlink" Target="https://twitter.com/#!/socialmedia2day/status/1172174532871938049" TargetMode="External" /><Relationship Id="rId511" Type="http://schemas.openxmlformats.org/officeDocument/2006/relationships/hyperlink" Target="https://twitter.com/#!/socialmedia2day/status/1172174534977425408" TargetMode="External" /><Relationship Id="rId512" Type="http://schemas.openxmlformats.org/officeDocument/2006/relationships/hyperlink" Target="https://twitter.com/#!/kobmaxqueen/status/1169210653040611328" TargetMode="External" /><Relationship Id="rId513" Type="http://schemas.openxmlformats.org/officeDocument/2006/relationships/hyperlink" Target="https://twitter.com/#!/kobmaxqueen/status/1169331377596174337" TargetMode="External" /><Relationship Id="rId514" Type="http://schemas.openxmlformats.org/officeDocument/2006/relationships/hyperlink" Target="https://twitter.com/#!/kobmaxqueen/status/1169464827267440640" TargetMode="External" /><Relationship Id="rId515" Type="http://schemas.openxmlformats.org/officeDocument/2006/relationships/hyperlink" Target="https://twitter.com/#!/kobmaxqueen/status/1170230616794849280" TargetMode="External" /><Relationship Id="rId516" Type="http://schemas.openxmlformats.org/officeDocument/2006/relationships/hyperlink" Target="https://twitter.com/#!/kobmaxqueen/status/1170721515089911808" TargetMode="External" /><Relationship Id="rId517" Type="http://schemas.openxmlformats.org/officeDocument/2006/relationships/hyperlink" Target="https://twitter.com/#!/kobmaxqueen/status/1172175125099307008" TargetMode="External" /><Relationship Id="rId518" Type="http://schemas.openxmlformats.org/officeDocument/2006/relationships/hyperlink" Target="https://twitter.com/#!/kobmaxqueen/status/1172175127888433154" TargetMode="External" /><Relationship Id="rId519" Type="http://schemas.openxmlformats.org/officeDocument/2006/relationships/hyperlink" Target="https://twitter.com/#!/backmanage/status/1172175647470444544" TargetMode="External" /><Relationship Id="rId520" Type="http://schemas.openxmlformats.org/officeDocument/2006/relationships/hyperlink" Target="https://twitter.com/#!/tupoino/status/1169476833345265669" TargetMode="External" /><Relationship Id="rId521" Type="http://schemas.openxmlformats.org/officeDocument/2006/relationships/hyperlink" Target="https://twitter.com/#!/tupoino/status/1172176421671882754" TargetMode="External" /><Relationship Id="rId522" Type="http://schemas.openxmlformats.org/officeDocument/2006/relationships/hyperlink" Target="https://twitter.com/#!/monisbukhari/status/1169208146251911168" TargetMode="External" /><Relationship Id="rId523" Type="http://schemas.openxmlformats.org/officeDocument/2006/relationships/hyperlink" Target="https://twitter.com/#!/monisbukhari/status/1169328931457118209" TargetMode="External" /><Relationship Id="rId524" Type="http://schemas.openxmlformats.org/officeDocument/2006/relationships/hyperlink" Target="https://twitter.com/#!/monisbukhari/status/1169464799979286528" TargetMode="External" /><Relationship Id="rId525" Type="http://schemas.openxmlformats.org/officeDocument/2006/relationships/hyperlink" Target="https://twitter.com/#!/monisbukhari/status/1170113480663425024" TargetMode="External" /><Relationship Id="rId526" Type="http://schemas.openxmlformats.org/officeDocument/2006/relationships/hyperlink" Target="https://twitter.com/#!/monisbukhari/status/1170718728817975297" TargetMode="External" /><Relationship Id="rId527" Type="http://schemas.openxmlformats.org/officeDocument/2006/relationships/hyperlink" Target="https://twitter.com/#!/monisbukhari/status/1172176945708240896" TargetMode="External" /><Relationship Id="rId528" Type="http://schemas.openxmlformats.org/officeDocument/2006/relationships/hyperlink" Target="https://twitter.com/#!/monisbukhari/status/1172176949445300225" TargetMode="External" /><Relationship Id="rId529" Type="http://schemas.openxmlformats.org/officeDocument/2006/relationships/hyperlink" Target="https://twitter.com/#!/seo/status/1166382364156747776" TargetMode="External" /><Relationship Id="rId530" Type="http://schemas.openxmlformats.org/officeDocument/2006/relationships/hyperlink" Target="https://twitter.com/#!/seo/status/1166383023077691393" TargetMode="External" /><Relationship Id="rId531" Type="http://schemas.openxmlformats.org/officeDocument/2006/relationships/hyperlink" Target="https://twitter.com/#!/seo/status/1166383457053880320" TargetMode="External" /><Relationship Id="rId532" Type="http://schemas.openxmlformats.org/officeDocument/2006/relationships/hyperlink" Target="https://twitter.com/#!/icanwp/status/1173228335419146241" TargetMode="External" /><Relationship Id="rId533" Type="http://schemas.openxmlformats.org/officeDocument/2006/relationships/comments" Target="../comments1.xml" /><Relationship Id="rId534" Type="http://schemas.openxmlformats.org/officeDocument/2006/relationships/vmlDrawing" Target="../drawings/vmlDrawing1.vml" /><Relationship Id="rId535" Type="http://schemas.openxmlformats.org/officeDocument/2006/relationships/table" Target="../tables/table1.xml" /><Relationship Id="rId5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eb.dev/" TargetMode="External" /><Relationship Id="rId2" Type="http://schemas.openxmlformats.org/officeDocument/2006/relationships/hyperlink" Target="https://web.dev/" TargetMode="External" /><Relationship Id="rId3" Type="http://schemas.openxmlformats.org/officeDocument/2006/relationships/hyperlink" Target="https://www.socialmediatoday.com/news/smtlive-recap-how-social-media-and-seo-work-together/561911/" TargetMode="External" /><Relationship Id="rId4" Type="http://schemas.openxmlformats.org/officeDocument/2006/relationships/hyperlink" Target="https://www.socialmediatoday.com/news/smtlive-recap-how-social-media-and-seo-work-together/561911/" TargetMode="External" /><Relationship Id="rId5" Type="http://schemas.openxmlformats.org/officeDocument/2006/relationships/hyperlink" Target="https://www.socialmediatoday.com/news/smtlive-recap-how-social-media-and-seo-work-together/561911/?utm_source=Sociallymap&amp;utm_medium=Sociallymap&amp;utm_campaign=Sociallymap" TargetMode="External" /><Relationship Id="rId6" Type="http://schemas.openxmlformats.org/officeDocument/2006/relationships/hyperlink" Target="https://www.socialmediatoday.com/news/smtlive-recap-how-social-media-and-seo-work-together/561911/" TargetMode="External" /><Relationship Id="rId7" Type="http://schemas.openxmlformats.org/officeDocument/2006/relationships/hyperlink" Target="https://www.socialmediatoday.com/news/smtlive-recap-how-social-media-and-seo-work-together/561911/" TargetMode="External" /><Relationship Id="rId8" Type="http://schemas.openxmlformats.org/officeDocument/2006/relationships/hyperlink" Target="https://www.socialmediatoday.com/news/smtlive-recap-how-social-media-and-seo-work-together/561911/" TargetMode="External" /><Relationship Id="rId9" Type="http://schemas.openxmlformats.org/officeDocument/2006/relationships/hyperlink" Target="https://www.socialmediatoday.com/news/smtlive-recap-how-social-media-and-seo-work-together/561911/?utm_source=dlvr.it&amp;utm_medium=twitter" TargetMode="External" /><Relationship Id="rId10" Type="http://schemas.openxmlformats.org/officeDocument/2006/relationships/hyperlink" Target="https://www.socialmediatoday.com/news/smtlive-recap-how-social-media-and-seo-work-together/561911/?utm_source=dlvr.it&amp;utm_medium=twitter" TargetMode="External" /><Relationship Id="rId11" Type="http://schemas.openxmlformats.org/officeDocument/2006/relationships/hyperlink" Target="https://www.socialmediatoday.com/news/smtlive-recap-how-social-media-and-seo-work-together/561911/?utm_source=dlvr.it&amp;utm_medium=twitter" TargetMode="External" /><Relationship Id="rId12" Type="http://schemas.openxmlformats.org/officeDocument/2006/relationships/hyperlink" Target="https://www.socialmediatoday.com/news/smtlive-recap-how-social-media-and-seo-work-together/561911/#news" TargetMode="External" /><Relationship Id="rId13" Type="http://schemas.openxmlformats.org/officeDocument/2006/relationships/hyperlink" Target="https://www.socialmediatoday.com/news/smtlive-recap-how-social-media-and-seo-work-together/561911/?utm_source=dlvr.it&amp;utm_medium=twitter" TargetMode="External" /><Relationship Id="rId14" Type="http://schemas.openxmlformats.org/officeDocument/2006/relationships/hyperlink" Target="https://www.socialmediatoday.com/news/smtlive-recap-how-social-media-and-seo-work-together/561911/" TargetMode="External" /><Relationship Id="rId15" Type="http://schemas.openxmlformats.org/officeDocument/2006/relationships/hyperlink" Target="https://www.goodtoseo.com/smtlive-recap-how-social-media-and-seo-work-together/" TargetMode="External" /><Relationship Id="rId16" Type="http://schemas.openxmlformats.org/officeDocument/2006/relationships/hyperlink" Target="https://www.socialmediatoday.com/news/smtlive-recap-how-social-media-and-seo-work-together/561911/?utm_source=dlvr.it&amp;utm_medium=twitter" TargetMode="External" /><Relationship Id="rId17" Type="http://schemas.openxmlformats.org/officeDocument/2006/relationships/hyperlink" Target="http://dlvr.it/RCRQKV" TargetMode="External" /><Relationship Id="rId18" Type="http://schemas.openxmlformats.org/officeDocument/2006/relationships/hyperlink" Target="https://www.socialmediatoday.com/news/smtlive-recap-how-social-media-and-seo-work-together/561911/?utm_source=dlvr.it&amp;utm_medium=twitter" TargetMode="External" /><Relationship Id="rId19" Type="http://schemas.openxmlformats.org/officeDocument/2006/relationships/hyperlink" Target="https://www.socialmediatoday.com/news/smtlive-recap-how-social-media-and-seo-work-together/561911/" TargetMode="External" /><Relationship Id="rId20" Type="http://schemas.openxmlformats.org/officeDocument/2006/relationships/hyperlink" Target="https://www.socialmediatoday.com/news/smtlive-recap-how-social-media-and-seo-work-together/561911/" TargetMode="External" /><Relationship Id="rId21" Type="http://schemas.openxmlformats.org/officeDocument/2006/relationships/hyperlink" Target="https://www.socialmediatoday.com/news/smtlive-recap-how-social-media-and-seo-work-together/561911/?utm_source=dlvr.it&amp;utm_medium=twitter" TargetMode="External" /><Relationship Id="rId22" Type="http://schemas.openxmlformats.org/officeDocument/2006/relationships/hyperlink" Target="https://www.socialmediatoday.com/news/smtlive-recap-how-social-media-and-seo-work-together/561911/" TargetMode="External" /><Relationship Id="rId23" Type="http://schemas.openxmlformats.org/officeDocument/2006/relationships/hyperlink" Target="https://www.socialmediatoday.com/news/smtlive-recap-how-social-media-and-seo-work-together/561911/" TargetMode="External" /><Relationship Id="rId24" Type="http://schemas.openxmlformats.org/officeDocument/2006/relationships/hyperlink" Target="https://www.socialmediatoday.com/news/smtlive-recap-how-social-media-and-seo-work-together/561911/" TargetMode="External" /><Relationship Id="rId25" Type="http://schemas.openxmlformats.org/officeDocument/2006/relationships/hyperlink" Target="https://www.socialmediatoday.com/news/smtlive-recap-how-social-media-and-seo-work-together/561911/?utm_source=dlvr.it&amp;utm_medium=twitter" TargetMode="External" /><Relationship Id="rId26" Type="http://schemas.openxmlformats.org/officeDocument/2006/relationships/hyperlink" Target="https://www.socialmediatoday.com/news/smtlive-recap-how-social-media-and-seo-work-together/561911/?utm_source=dlvr.it&amp;utm_medium=twitter" TargetMode="External" /><Relationship Id="rId27" Type="http://schemas.openxmlformats.org/officeDocument/2006/relationships/hyperlink" Target="https://www.socialmediatoday.com/news/smtlive-recap-how-social-media-and-seo-work-together/561911/?utm_source=dlvr.it&amp;utm_medium=twitter" TargetMode="External" /><Relationship Id="rId28" Type="http://schemas.openxmlformats.org/officeDocument/2006/relationships/hyperlink" Target="https://www.socialmediatoday.com/news/smtlive-recap-how-social-media-and-seo-work-together/561911/" TargetMode="External" /><Relationship Id="rId29" Type="http://schemas.openxmlformats.org/officeDocument/2006/relationships/hyperlink" Target="https://www.socialmediatoday.com/news/smtlive-recap-how-social-media-and-seo-work-together/561911/" TargetMode="External" /><Relationship Id="rId30" Type="http://schemas.openxmlformats.org/officeDocument/2006/relationships/hyperlink" Target="https://www.socialmediatoday.com/news/smtlive-recap-how-social-media-and-seo-work-together/561911/" TargetMode="External" /><Relationship Id="rId31" Type="http://schemas.openxmlformats.org/officeDocument/2006/relationships/hyperlink" Target="https://www.socialmediatoday.com/news/smtlive-recap-how-social-media-and-seo-work-together/561911/" TargetMode="External" /><Relationship Id="rId32" Type="http://schemas.openxmlformats.org/officeDocument/2006/relationships/hyperlink" Target="https://www.socialmediatoday.com/news/smtlive-recap-how-social-media-and-seo-work-together/561911/?utm_source=dlvr.it&amp;utm_medium=twitter" TargetMode="External" /><Relationship Id="rId33" Type="http://schemas.openxmlformats.org/officeDocument/2006/relationships/hyperlink" Target="https://www.socialmediatoday.com/news/smtlive-recap-how-social-media-and-seo-work-together/561911/" TargetMode="External" /><Relationship Id="rId34" Type="http://schemas.openxmlformats.org/officeDocument/2006/relationships/hyperlink" Target="https://www.socialmediatoday.com/news/smtlive-recap-how-social-media-and-seo-work-together/561911/" TargetMode="External" /><Relationship Id="rId35" Type="http://schemas.openxmlformats.org/officeDocument/2006/relationships/hyperlink" Target="https://www.socialmediatoday.com/news/smtlive-recap-how-social-media-and-seo-work-together/561911/?utm_medium=social&amp;utm_source=twitter_JordanHockett" TargetMode="External" /><Relationship Id="rId36" Type="http://schemas.openxmlformats.org/officeDocument/2006/relationships/hyperlink" Target="https://www.businessfast.co.uk/smtlive-recap-how-social-media-and-seo-work-together/" TargetMode="External" /><Relationship Id="rId37" Type="http://schemas.openxmlformats.org/officeDocument/2006/relationships/hyperlink" Target="https://www.socialmediatoday.com/news/smtlive-recap-how-social-media-and-seo-work-together/561911/" TargetMode="External" /><Relationship Id="rId38" Type="http://schemas.openxmlformats.org/officeDocument/2006/relationships/hyperlink" Target="https://www.socialmediatoday.com/news/smtlive-recap-how-social-media-and-seo-work-together/561911/" TargetMode="External" /><Relationship Id="rId39" Type="http://schemas.openxmlformats.org/officeDocument/2006/relationships/hyperlink" Target="https://www.socialmediatoday.com/news/smtlive-recap-how-social-media-and-seo-work-together/561911/" TargetMode="External" /><Relationship Id="rId40" Type="http://schemas.openxmlformats.org/officeDocument/2006/relationships/hyperlink" Target="https://www.socialmediatoday.com/news/smtlive-recap-how-social-media-and-seo-work-together/561911/" TargetMode="External" /><Relationship Id="rId41" Type="http://schemas.openxmlformats.org/officeDocument/2006/relationships/hyperlink" Target="https://www.socialmediatoday.com/news/smtlive-recap-how-social-media-and-seo-work-together/561911/" TargetMode="External" /><Relationship Id="rId42" Type="http://schemas.openxmlformats.org/officeDocument/2006/relationships/hyperlink" Target="https://www.socialmediatoday.com/news/smtlive-recap-how-social-media-and-seo-work-together/561911/" TargetMode="External" /><Relationship Id="rId43" Type="http://schemas.openxmlformats.org/officeDocument/2006/relationships/hyperlink" Target="https://www.socialmediatoday.com/news/smtlive-recap-how-social-media-and-seo-work-together/561911/" TargetMode="External" /><Relationship Id="rId44" Type="http://schemas.openxmlformats.org/officeDocument/2006/relationships/hyperlink" Target="https://www.socialmediatoday.com/news/smtlive-recap-how-social-media-and-seo-work-together/561911/" TargetMode="External" /><Relationship Id="rId45" Type="http://schemas.openxmlformats.org/officeDocument/2006/relationships/hyperlink" Target="https://www.socialmediatoday.com/news/smtlive-recap-how-social-media-and-seo-work-together/561911/" TargetMode="External" /><Relationship Id="rId46" Type="http://schemas.openxmlformats.org/officeDocument/2006/relationships/hyperlink" Target="https://www.socialmediatoday.com/news/smtlive-recap-how-social-media-and-seo-work-together/561911/" TargetMode="External" /><Relationship Id="rId47" Type="http://schemas.openxmlformats.org/officeDocument/2006/relationships/hyperlink" Target="https://www.socialmediatoday.com/news/smtlive-recap-how-social-media-and-seo-work-together/561911/" TargetMode="External" /><Relationship Id="rId48" Type="http://schemas.openxmlformats.org/officeDocument/2006/relationships/hyperlink" Target="https://www.socialmediatoday.com/news/smtlive-recap-how-social-media-and-seo-work-together/561911/" TargetMode="External" /><Relationship Id="rId49" Type="http://schemas.openxmlformats.org/officeDocument/2006/relationships/hyperlink" Target="https://www.socialmediatoday.com/news/smtlive-recap-how-social-media-and-seo-work-together/561911/" TargetMode="External" /><Relationship Id="rId50" Type="http://schemas.openxmlformats.org/officeDocument/2006/relationships/hyperlink" Target="https://web.dev/" TargetMode="External" /><Relationship Id="rId51" Type="http://schemas.openxmlformats.org/officeDocument/2006/relationships/hyperlink" Target="https://www.socialmediatoday.com/news/smtlive-recap-how-social-media-and-seo-work-together/561911/" TargetMode="External" /><Relationship Id="rId52" Type="http://schemas.openxmlformats.org/officeDocument/2006/relationships/hyperlink" Target="https://www.socialmediatoday.com/news/smtlive-recap-how-social-media-and-seo-work-together/561911/" TargetMode="External" /><Relationship Id="rId53" Type="http://schemas.openxmlformats.org/officeDocument/2006/relationships/hyperlink" Target="http://banner.thatsocialgeek.com/biz/thatsocialgeek/content/5d6fb5d56f0aa" TargetMode="External" /><Relationship Id="rId54" Type="http://schemas.openxmlformats.org/officeDocument/2006/relationships/hyperlink" Target="https://www.socialmediatoday.com/news/smtlive-recap-how-social-media-and-seo-work-together/561911/?es_sh=9eaf0e8a455379816924cbe9628ad806&amp;es_ad=85903" TargetMode="External" /><Relationship Id="rId55" Type="http://schemas.openxmlformats.org/officeDocument/2006/relationships/hyperlink" Target="https://www.socialmediatoday.com/news/smtlive-recap-how-social-media-and-seo-work-together/561911/" TargetMode="External" /><Relationship Id="rId56" Type="http://schemas.openxmlformats.org/officeDocument/2006/relationships/hyperlink" Target="https://www.socialmediatoday.com/news/smtlive-recap-how-social-media-and-seo-work-together/561911/" TargetMode="External" /><Relationship Id="rId57" Type="http://schemas.openxmlformats.org/officeDocument/2006/relationships/hyperlink" Target="https://www.socialmediatoday.com/news/smtlive-recap-how-social-media-and-seo-work-together/561911/" TargetMode="External" /><Relationship Id="rId58" Type="http://schemas.openxmlformats.org/officeDocument/2006/relationships/hyperlink" Target="https://www.socialmediatoday.com/news/smtlive-recap-how-social-media-and-seo-work-together/561911/" TargetMode="External" /><Relationship Id="rId59" Type="http://schemas.openxmlformats.org/officeDocument/2006/relationships/hyperlink" Target="https://www.socialmediatoday.com/news/smtlive-recap-how-social-media-and-seo-work-together/561911/" TargetMode="External" /><Relationship Id="rId60" Type="http://schemas.openxmlformats.org/officeDocument/2006/relationships/hyperlink" Target="https://www.socialmediatoday.com/news/smtlive-recap-how-to-cultivate-small-business-success-on-social/560191/?utm_source=dlvr.it&amp;utm_medium=twitter" TargetMode="External" /><Relationship Id="rId61" Type="http://schemas.openxmlformats.org/officeDocument/2006/relationships/hyperlink" Target="https://www.socialmediatoday.com/news/smtlive-recap-can-small-business-social-media-difficulties-help-future-go/560296/?utm_source=dlvr.it&amp;utm_medium=twitter" TargetMode="External" /><Relationship Id="rId62" Type="http://schemas.openxmlformats.org/officeDocument/2006/relationships/hyperlink" Target="https://www.socialmediatoday.com/news/smtlive-recap-how-social-media-and-seo-work-together/561911/?utm_source=dlvr.it&amp;utm_medium=twitter" TargetMode="External" /><Relationship Id="rId63" Type="http://schemas.openxmlformats.org/officeDocument/2006/relationships/hyperlink" Target="https://www.socialmediatoday.com/news/smtlive-recap-how-to-cultivate-small-business-success-on-social/560191/?utm_source=dlvr.it&amp;utm_medium=twitter" TargetMode="External" /><Relationship Id="rId64" Type="http://schemas.openxmlformats.org/officeDocument/2006/relationships/hyperlink" Target="https://www.socialmediatoday.com/news/smtlive-recap-can-small-business-social-media-difficulties-help-future-go/560296/?utm_source=dlvr.it&amp;utm_medium=twitter" TargetMode="External" /><Relationship Id="rId65" Type="http://schemas.openxmlformats.org/officeDocument/2006/relationships/hyperlink" Target="https://www.socialmediatoday.com/news/smtlive-recap-how-social-media-and-seo-work-together/561911/" TargetMode="External" /><Relationship Id="rId66" Type="http://schemas.openxmlformats.org/officeDocument/2006/relationships/hyperlink" Target="https://www.socialmediatoday.com/news/smtlive-recap-how-social-media-and-seo-work-together/561911/" TargetMode="External" /><Relationship Id="rId67" Type="http://schemas.openxmlformats.org/officeDocument/2006/relationships/hyperlink" Target="https://www.socialmediatoday.com/news/smtlive-recap-how-social-media-and-seo-work-together/561911/" TargetMode="External" /><Relationship Id="rId68" Type="http://schemas.openxmlformats.org/officeDocument/2006/relationships/hyperlink" Target="https://www.socialmediatoday.com/news/smtlive-recap-how-social-media-and-seo-work-together/561911/?utm_source=twitter&amp;utm_medium=post&amp;utm_campaign=seokay&amp;utm_term=smallbusiness&amp;utm_content=knowledge&amp;ref=businesstop25&amp;pix=23pb_0_0" TargetMode="External" /><Relationship Id="rId69"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70"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71" Type="http://schemas.openxmlformats.org/officeDocument/2006/relationships/hyperlink" Target="https://rplg.co/0d1cf270" TargetMode="External" /><Relationship Id="rId72"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73" Type="http://schemas.openxmlformats.org/officeDocument/2006/relationships/hyperlink" Target="https://www.socialmediatoday.com/news/smtlive-recap-how-social-media-and-seo-work-together/561911/?utm_source=twitter&amp;utm_medium=post&amp;utm_campaign=seokay&amp;utm_term=blogging&amp;utm_content=knowledge&amp;ref=bloggingtop25&amp;pix=23p5_0_0" TargetMode="External" /><Relationship Id="rId74" Type="http://schemas.openxmlformats.org/officeDocument/2006/relationships/hyperlink" Target="https://qoo.ly/zmhte" TargetMode="External" /><Relationship Id="rId75" Type="http://schemas.openxmlformats.org/officeDocument/2006/relationships/hyperlink" Target="https://www.socialmediatoday.com/news/smtlive-recap-how-social-media-and-seo-work-together/561911/?utm_source=dlvr.it&amp;utm_medium=twitter" TargetMode="External" /><Relationship Id="rId76" Type="http://schemas.openxmlformats.org/officeDocument/2006/relationships/hyperlink" Target="https://www.socialmediatoday.com/news/smtlive-recap-how-social-media-and-seo-work-together/561911/?utm_source=dlvr.it&amp;utm_medium=twitter" TargetMode="External" /><Relationship Id="rId77" Type="http://schemas.openxmlformats.org/officeDocument/2006/relationships/hyperlink" Target="https://www.socialmediatoday.com/news/smtlive-recap-how-social-media-and-seo-work-together/561911/" TargetMode="External" /><Relationship Id="rId78"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79" Type="http://schemas.openxmlformats.org/officeDocument/2006/relationships/hyperlink" Target="https://www.socialmediatoday.com/news/smtlive-recap-how-social-media-and-seo-work-together/561911/" TargetMode="External" /><Relationship Id="rId80" Type="http://schemas.openxmlformats.org/officeDocument/2006/relationships/hyperlink" Target="https://www.socialmediatoday.com/news/smtlive-recap-how-social-media-and-seo-work-together/561911/" TargetMode="External" /><Relationship Id="rId81" Type="http://schemas.openxmlformats.org/officeDocument/2006/relationships/hyperlink" Target="https://www.socialmediatoday.com/news/smtlive-recap-using-facebook-and-instagram-audience-targeting/558038/" TargetMode="External" /><Relationship Id="rId82" Type="http://schemas.openxmlformats.org/officeDocument/2006/relationships/hyperlink" Target="https://www.socialmediatoday.com/news/smtlive-recap-using-facebook-and-instagram-audience-targeting/558038/" TargetMode="External" /><Relationship Id="rId83" Type="http://schemas.openxmlformats.org/officeDocument/2006/relationships/hyperlink" Target="https://www.socialmediatoday.com/news/smtlive-recap-how-social-media-and-seo-work-together/561911/" TargetMode="External" /><Relationship Id="rId84" Type="http://schemas.openxmlformats.org/officeDocument/2006/relationships/hyperlink" Target="https://www.socialmediatoday.com/news/smtlive-recap-how-social-media-and-seo-work-together/561911/" TargetMode="External" /><Relationship Id="rId85" Type="http://schemas.openxmlformats.org/officeDocument/2006/relationships/hyperlink" Target="https://www.socialmediatoday.com/news/smtlive-recap-how-social-media-and-seo-work-together/561911/" TargetMode="External" /><Relationship Id="rId86" Type="http://schemas.openxmlformats.org/officeDocument/2006/relationships/hyperlink" Target="https://www.socialmediatoday.com/news/smtlive-recap-how-social-media-and-seo-work-together/561911/" TargetMode="External" /><Relationship Id="rId87" Type="http://schemas.openxmlformats.org/officeDocument/2006/relationships/hyperlink" Target="https://www.socialmediatoday.com/news/smtlive-recap-how-social-media-and-seo-work-together/561911/" TargetMode="External" /><Relationship Id="rId88" Type="http://schemas.openxmlformats.org/officeDocument/2006/relationships/hyperlink" Target="http://link.divenewsletter.com/join/3qu/smt-twitter-chat&amp;hash=344263583e73d6e9f823e07caef8daec" TargetMode="External" /><Relationship Id="rId89" Type="http://schemas.openxmlformats.org/officeDocument/2006/relationships/hyperlink" Target="https://www.socialmediatoday.com/community/" TargetMode="External" /><Relationship Id="rId90" Type="http://schemas.openxmlformats.org/officeDocument/2006/relationships/hyperlink" Target="https://www.socialmediatoday.com/news/smtlive-recap-how-social-media-and-seo-work-together/561911/" TargetMode="External" /><Relationship Id="rId91" Type="http://schemas.openxmlformats.org/officeDocument/2006/relationships/hyperlink" Target="https://www.socialmediatoday.com/news/smtlive-recap-how-social-media-and-seo-work-together/561911/" TargetMode="External" /><Relationship Id="rId92" Type="http://schemas.openxmlformats.org/officeDocument/2006/relationships/hyperlink" Target="https://www.socialmediatoday.com/news/smtlive-recap-how-social-media-and-seo-work-together/561911/" TargetMode="External" /><Relationship Id="rId93" Type="http://schemas.openxmlformats.org/officeDocument/2006/relationships/hyperlink" Target="https://www.socialmediatoday.com/news/smtlive-recap-how-social-media-and-seo-work-together/561911/" TargetMode="External" /><Relationship Id="rId94" Type="http://schemas.openxmlformats.org/officeDocument/2006/relationships/hyperlink" Target="https://www.socialmediatoday.com/news/smtlive-recap-how-social-media-and-seo-work-together/561911/" TargetMode="External" /><Relationship Id="rId95" Type="http://schemas.openxmlformats.org/officeDocument/2006/relationships/hyperlink" Target="http://link.divenewsletter.com/join/3qu/smt-twitter-chat&amp;hash=344263583e73d6e9f823e07caef8daec" TargetMode="External" /><Relationship Id="rId96" Type="http://schemas.openxmlformats.org/officeDocument/2006/relationships/hyperlink" Target="https://www.socialmediatoday.com/community/" TargetMode="External" /><Relationship Id="rId97" Type="http://schemas.openxmlformats.org/officeDocument/2006/relationships/hyperlink" Target="http://link.divenewsletter.com/join/3qu/smt-twitter-chat&amp;hash=344263583e73d6e9f823e07caef8daec" TargetMode="External" /><Relationship Id="rId98" Type="http://schemas.openxmlformats.org/officeDocument/2006/relationships/hyperlink" Target="https://www.socialmediatoday.com/news/smtlive-recap-how-social-media-and-seo-work-together/561911/" TargetMode="External" /><Relationship Id="rId99" Type="http://schemas.openxmlformats.org/officeDocument/2006/relationships/hyperlink" Target="http://link.divenewsletter.com/join/3qu/smt-twitter-chat&amp;hash=344263583e73d6e9f823e07caef8daec" TargetMode="External" /><Relationship Id="rId100" Type="http://schemas.openxmlformats.org/officeDocument/2006/relationships/hyperlink" Target="https://chrome.google.com/webstore/detail/scraper/mbigbapnjcgaffohmbkdlecaccepngjd?hl=en" TargetMode="External" /><Relationship Id="rId101" Type="http://schemas.openxmlformats.org/officeDocument/2006/relationships/hyperlink" Target="https://web.dev/" TargetMode="External" /><Relationship Id="rId102" Type="http://schemas.openxmlformats.org/officeDocument/2006/relationships/hyperlink" Target="https://pbs.twimg.com/tweet_video_thumb/EC_XTVBWsAAvO2i.jpg" TargetMode="External" /><Relationship Id="rId103" Type="http://schemas.openxmlformats.org/officeDocument/2006/relationships/hyperlink" Target="https://pbs.twimg.com/media/EDmoEIzX4AIFNVh.jpg" TargetMode="External" /><Relationship Id="rId104" Type="http://schemas.openxmlformats.org/officeDocument/2006/relationships/hyperlink" Target="https://pbs.twimg.com/media/EDmoaJGXsAURYan.jpg" TargetMode="External" /><Relationship Id="rId105" Type="http://schemas.openxmlformats.org/officeDocument/2006/relationships/hyperlink" Target="https://pbs.twimg.com/media/EDmq7ElWkAAURhm.jpg" TargetMode="External" /><Relationship Id="rId106" Type="http://schemas.openxmlformats.org/officeDocument/2006/relationships/hyperlink" Target="https://pbs.twimg.com/media/EDmvu8IWsAQ8UYc.jpg" TargetMode="External" /><Relationship Id="rId107" Type="http://schemas.openxmlformats.org/officeDocument/2006/relationships/hyperlink" Target="https://pbs.twimg.com/media/EDmxcZ8XoAAoDR4.jpg" TargetMode="External" /><Relationship Id="rId108" Type="http://schemas.openxmlformats.org/officeDocument/2006/relationships/hyperlink" Target="https://pbs.twimg.com/media/EDmxdAOX4AU5VJk.jpg" TargetMode="External" /><Relationship Id="rId109" Type="http://schemas.openxmlformats.org/officeDocument/2006/relationships/hyperlink" Target="https://pbs.twimg.com/media/EDm3va1UUAERaOH.jpg" TargetMode="External" /><Relationship Id="rId110" Type="http://schemas.openxmlformats.org/officeDocument/2006/relationships/hyperlink" Target="https://pbs.twimg.com/media/EDmonN6W4AAjhGV.jpg" TargetMode="External" /><Relationship Id="rId111" Type="http://schemas.openxmlformats.org/officeDocument/2006/relationships/hyperlink" Target="https://pbs.twimg.com/media/EDmov9fXYAAsI88.jpg" TargetMode="External" /><Relationship Id="rId112" Type="http://schemas.openxmlformats.org/officeDocument/2006/relationships/hyperlink" Target="https://pbs.twimg.com/media/EDm6EWwXkAAxj8J.png" TargetMode="External" /><Relationship Id="rId113" Type="http://schemas.openxmlformats.org/officeDocument/2006/relationships/hyperlink" Target="https://pbs.twimg.com/media/EDm7LLrUEAAp0vG.jpg" TargetMode="External" /><Relationship Id="rId114" Type="http://schemas.openxmlformats.org/officeDocument/2006/relationships/hyperlink" Target="https://pbs.twimg.com/media/EDnLUC0U0AAhyqp.jpg" TargetMode="External" /><Relationship Id="rId115" Type="http://schemas.openxmlformats.org/officeDocument/2006/relationships/hyperlink" Target="https://pbs.twimg.com/media/EDnMG8UUwAAz4hx.jpg" TargetMode="External" /><Relationship Id="rId116" Type="http://schemas.openxmlformats.org/officeDocument/2006/relationships/hyperlink" Target="https://pbs.twimg.com/media/EDnOlX1WwAAt_4R.jpg" TargetMode="External" /><Relationship Id="rId117" Type="http://schemas.openxmlformats.org/officeDocument/2006/relationships/hyperlink" Target="https://pbs.twimg.com/media/EDnOlX1WwAAt_4R.jpg" TargetMode="External" /><Relationship Id="rId118" Type="http://schemas.openxmlformats.org/officeDocument/2006/relationships/hyperlink" Target="https://pbs.twimg.com/media/EDnfzOZU8AE29iG.jpg" TargetMode="External" /><Relationship Id="rId119" Type="http://schemas.openxmlformats.org/officeDocument/2006/relationships/hyperlink" Target="https://pbs.twimg.com/media/EDoenPNX4AEOL0C.jpg" TargetMode="External" /><Relationship Id="rId120" Type="http://schemas.openxmlformats.org/officeDocument/2006/relationships/hyperlink" Target="https://pbs.twimg.com/media/EDo8FecXkAEv2Mw.jpg" TargetMode="External" /><Relationship Id="rId121" Type="http://schemas.openxmlformats.org/officeDocument/2006/relationships/hyperlink" Target="https://pbs.twimg.com/media/EDsMMTfX4AA01jU.jpg" TargetMode="External" /><Relationship Id="rId122" Type="http://schemas.openxmlformats.org/officeDocument/2006/relationships/hyperlink" Target="https://pbs.twimg.com/media/EDuEX-TXoAE709_.jpg" TargetMode="External" /><Relationship Id="rId123" Type="http://schemas.openxmlformats.org/officeDocument/2006/relationships/hyperlink" Target="https://pbs.twimg.com/media/EDvNssnWsAMcxGq.jpg" TargetMode="External" /><Relationship Id="rId124" Type="http://schemas.openxmlformats.org/officeDocument/2006/relationships/hyperlink" Target="https://pbs.twimg.com/media/EDpw3o3XYAUbRAR.jpg" TargetMode="External" /><Relationship Id="rId125" Type="http://schemas.openxmlformats.org/officeDocument/2006/relationships/hyperlink" Target="https://pbs.twimg.com/media/EBRBQ-wUIAEOjUk.jpg" TargetMode="External" /><Relationship Id="rId126" Type="http://schemas.openxmlformats.org/officeDocument/2006/relationships/hyperlink" Target="https://pbs.twimg.com/media/EBbxvmbUwAAX7JV.jpg" TargetMode="External" /><Relationship Id="rId127" Type="http://schemas.openxmlformats.org/officeDocument/2006/relationships/hyperlink" Target="https://pbs.twimg.com/media/EDmoaOvXsAUYGgp.jpg" TargetMode="External" /><Relationship Id="rId128" Type="http://schemas.openxmlformats.org/officeDocument/2006/relationships/hyperlink" Target="https://pbs.twimg.com/media/EBRBQ-wUIAEOjUk.jpg" TargetMode="External" /><Relationship Id="rId129" Type="http://schemas.openxmlformats.org/officeDocument/2006/relationships/hyperlink" Target="https://pbs.twimg.com/media/EDzu8hHXUAAtJ7-.jpg" TargetMode="External" /><Relationship Id="rId130" Type="http://schemas.openxmlformats.org/officeDocument/2006/relationships/hyperlink" Target="https://pbs.twimg.com/media/ED9jL-8UYAAEglt.png" TargetMode="External" /><Relationship Id="rId131" Type="http://schemas.openxmlformats.org/officeDocument/2006/relationships/hyperlink" Target="https://pbs.twimg.com/media/EEByLtOXkAE6c1M.jpg" TargetMode="External" /><Relationship Id="rId132" Type="http://schemas.openxmlformats.org/officeDocument/2006/relationships/hyperlink" Target="https://pbs.twimg.com/media/EEDkKr3WsAAXYCp.jpg" TargetMode="External" /><Relationship Id="rId133" Type="http://schemas.openxmlformats.org/officeDocument/2006/relationships/hyperlink" Target="https://pbs.twimg.com/media/EEG7xY5UcAAomlt.jpg" TargetMode="External" /><Relationship Id="rId134" Type="http://schemas.openxmlformats.org/officeDocument/2006/relationships/hyperlink" Target="https://pbs.twimg.com/media/EDmq6-TXUAETKex.jpg" TargetMode="External" /><Relationship Id="rId135" Type="http://schemas.openxmlformats.org/officeDocument/2006/relationships/hyperlink" Target="https://pbs.twimg.com/media/EDmq6-TXUAETKex.jpg" TargetMode="External" /><Relationship Id="rId136" Type="http://schemas.openxmlformats.org/officeDocument/2006/relationships/hyperlink" Target="https://pbs.twimg.com/media/EDpMdqmX4AAuQzo.jpg" TargetMode="External" /><Relationship Id="rId137" Type="http://schemas.openxmlformats.org/officeDocument/2006/relationships/hyperlink" Target="https://pbs.twimg.com/media/CNRHoLYVEAAyLFi.png" TargetMode="External" /><Relationship Id="rId138" Type="http://schemas.openxmlformats.org/officeDocument/2006/relationships/hyperlink" Target="https://pbs.twimg.com/media/EERmhkEXYAMKKgz.jpg" TargetMode="External" /><Relationship Id="rId139" Type="http://schemas.openxmlformats.org/officeDocument/2006/relationships/hyperlink" Target="https://pbs.twimg.com/media/EERmhkEXYAMKKgz.jpg" TargetMode="External" /><Relationship Id="rId140" Type="http://schemas.openxmlformats.org/officeDocument/2006/relationships/hyperlink" Target="https://pbs.twimg.com/media/EERmhkEXYAMKKgz.jpg" TargetMode="External" /><Relationship Id="rId141" Type="http://schemas.openxmlformats.org/officeDocument/2006/relationships/hyperlink" Target="https://pbs.twimg.com/media/EERmhkEXYAMKKgz.jpg" TargetMode="External" /><Relationship Id="rId142" Type="http://schemas.openxmlformats.org/officeDocument/2006/relationships/hyperlink" Target="https://pbs.twimg.com/tweet_video_thumb/EC_SkjjXoAAZGuM.jpg" TargetMode="External" /><Relationship Id="rId143" Type="http://schemas.openxmlformats.org/officeDocument/2006/relationships/hyperlink" Target="https://pbs.twimg.com/tweet_video_thumb/EC_TkaRWsAEYdju.jpg" TargetMode="External" /><Relationship Id="rId144" Type="http://schemas.openxmlformats.org/officeDocument/2006/relationships/hyperlink" Target="https://pbs.twimg.com/tweet_video_thumb/EC_XTVBWsAAvO2i.jpg" TargetMode="External" /><Relationship Id="rId145" Type="http://schemas.openxmlformats.org/officeDocument/2006/relationships/hyperlink" Target="http://pbs.twimg.com/profile_images/857939060521873408/weLwBXQ0_normal.jpg" TargetMode="External" /><Relationship Id="rId146" Type="http://schemas.openxmlformats.org/officeDocument/2006/relationships/hyperlink" Target="http://pbs.twimg.com/profile_images/1165308179808493568/-xcMnvyl_normal.jpg" TargetMode="External" /><Relationship Id="rId147" Type="http://schemas.openxmlformats.org/officeDocument/2006/relationships/hyperlink" Target="http://pbs.twimg.com/profile_images/706622262892490753/LB1AjIS-_normal.jpg" TargetMode="External" /><Relationship Id="rId148" Type="http://schemas.openxmlformats.org/officeDocument/2006/relationships/hyperlink" Target="http://pbs.twimg.com/profile_images/1006920799696060416/06Ggt8PK_normal.jpg" TargetMode="External" /><Relationship Id="rId149" Type="http://schemas.openxmlformats.org/officeDocument/2006/relationships/hyperlink" Target="http://pbs.twimg.com/profile_images/846409220832473088/-1Wh0Keo_normal.jpg" TargetMode="External" /><Relationship Id="rId150" Type="http://schemas.openxmlformats.org/officeDocument/2006/relationships/hyperlink" Target="http://pbs.twimg.com/profile_images/1117715035411718144/8V_Gkzcx_normal.jpg" TargetMode="External" /><Relationship Id="rId151" Type="http://schemas.openxmlformats.org/officeDocument/2006/relationships/hyperlink" Target="http://pbs.twimg.com/profile_images/1155059389860122625/kBqiQt7d_normal.png" TargetMode="External" /><Relationship Id="rId152" Type="http://schemas.openxmlformats.org/officeDocument/2006/relationships/hyperlink" Target="https://pbs.twimg.com/media/EDmoEIzX4AIFNVh.jpg" TargetMode="External" /><Relationship Id="rId153" Type="http://schemas.openxmlformats.org/officeDocument/2006/relationships/hyperlink" Target="http://pbs.twimg.com/profile_images/1096893505551634439/JJ4uJYDw_normal.png" TargetMode="External" /><Relationship Id="rId154" Type="http://schemas.openxmlformats.org/officeDocument/2006/relationships/hyperlink" Target="https://pbs.twimg.com/media/EDmoaJGXsAURYan.jpg" TargetMode="External" /><Relationship Id="rId155" Type="http://schemas.openxmlformats.org/officeDocument/2006/relationships/hyperlink" Target="http://pbs.twimg.com/profile_images/977548769901215744/I45Gz07v_normal.jpg" TargetMode="External" /><Relationship Id="rId156" Type="http://schemas.openxmlformats.org/officeDocument/2006/relationships/hyperlink" Target="https://pbs.twimg.com/media/EDmq7ElWkAAURhm.jpg" TargetMode="External" /><Relationship Id="rId157" Type="http://schemas.openxmlformats.org/officeDocument/2006/relationships/hyperlink" Target="http://pbs.twimg.com/profile_images/1024837641177419776/tJFKIyaw_normal.jpg" TargetMode="External" /><Relationship Id="rId158" Type="http://schemas.openxmlformats.org/officeDocument/2006/relationships/hyperlink" Target="http://pbs.twimg.com/profile_images/879599447772188672/pAdBD3qb_normal.jpg" TargetMode="External" /><Relationship Id="rId159" Type="http://schemas.openxmlformats.org/officeDocument/2006/relationships/hyperlink" Target="https://pbs.twimg.com/media/EDmvu8IWsAQ8UYc.jpg" TargetMode="External" /><Relationship Id="rId160" Type="http://schemas.openxmlformats.org/officeDocument/2006/relationships/hyperlink" Target="https://pbs.twimg.com/media/EDmxcZ8XoAAoDR4.jpg" TargetMode="External" /><Relationship Id="rId161" Type="http://schemas.openxmlformats.org/officeDocument/2006/relationships/hyperlink" Target="https://pbs.twimg.com/media/EDmxdAOX4AU5VJk.jpg" TargetMode="External" /><Relationship Id="rId162" Type="http://schemas.openxmlformats.org/officeDocument/2006/relationships/hyperlink" Target="http://pbs.twimg.com/profile_images/476707212849467392/I_jVndo-_normal.jpeg" TargetMode="External" /><Relationship Id="rId163" Type="http://schemas.openxmlformats.org/officeDocument/2006/relationships/hyperlink" Target="http://pbs.twimg.com/profile_images/1042648534317596672/XQW2BGvd_normal.jpg" TargetMode="External" /><Relationship Id="rId164" Type="http://schemas.openxmlformats.org/officeDocument/2006/relationships/hyperlink" Target="https://pbs.twimg.com/media/EDm3va1UUAERaOH.jpg" TargetMode="External" /><Relationship Id="rId165" Type="http://schemas.openxmlformats.org/officeDocument/2006/relationships/hyperlink" Target="https://pbs.twimg.com/media/EDmonN6W4AAjhGV.jpg" TargetMode="External" /><Relationship Id="rId166" Type="http://schemas.openxmlformats.org/officeDocument/2006/relationships/hyperlink" Target="https://pbs.twimg.com/media/EDmov9fXYAAsI88.jpg" TargetMode="External" /><Relationship Id="rId167" Type="http://schemas.openxmlformats.org/officeDocument/2006/relationships/hyperlink" Target="https://pbs.twimg.com/media/EDm6EWwXkAAxj8J.png" TargetMode="External" /><Relationship Id="rId168" Type="http://schemas.openxmlformats.org/officeDocument/2006/relationships/hyperlink" Target="https://pbs.twimg.com/media/EDm7LLrUEAAp0vG.jpg" TargetMode="External" /><Relationship Id="rId169" Type="http://schemas.openxmlformats.org/officeDocument/2006/relationships/hyperlink" Target="http://pbs.twimg.com/profile_images/718877584528814081/Wgiazsvv_normal.jpg" TargetMode="External" /><Relationship Id="rId170" Type="http://schemas.openxmlformats.org/officeDocument/2006/relationships/hyperlink" Target="https://pbs.twimg.com/media/EDnLUC0U0AAhyqp.jpg" TargetMode="External" /><Relationship Id="rId171" Type="http://schemas.openxmlformats.org/officeDocument/2006/relationships/hyperlink" Target="https://pbs.twimg.com/media/EDnMG8UUwAAz4hx.jpg" TargetMode="External" /><Relationship Id="rId172" Type="http://schemas.openxmlformats.org/officeDocument/2006/relationships/hyperlink" Target="http://pbs.twimg.com/profile_images/918243413228642304/SNxPOiou_normal.jpg" TargetMode="External" /><Relationship Id="rId173" Type="http://schemas.openxmlformats.org/officeDocument/2006/relationships/hyperlink" Target="http://pbs.twimg.com/profile_images/1071480273940824064/dJg1h7C4_normal.jpg" TargetMode="External" /><Relationship Id="rId174" Type="http://schemas.openxmlformats.org/officeDocument/2006/relationships/hyperlink" Target="http://pbs.twimg.com/profile_images/3346866136/44bafe581019fa2603283cbc5e41f3ff_normal.png" TargetMode="External" /><Relationship Id="rId175" Type="http://schemas.openxmlformats.org/officeDocument/2006/relationships/hyperlink" Target="http://pbs.twimg.com/profile_images/1110428780445626368/D_zlUqwa_normal.jpg" TargetMode="External" /><Relationship Id="rId176" Type="http://schemas.openxmlformats.org/officeDocument/2006/relationships/hyperlink" Target="https://pbs.twimg.com/media/EDnOlX1WwAAt_4R.jpg" TargetMode="External" /><Relationship Id="rId177" Type="http://schemas.openxmlformats.org/officeDocument/2006/relationships/hyperlink" Target="https://pbs.twimg.com/media/EDnOlX1WwAAt_4R.jpg" TargetMode="External" /><Relationship Id="rId178" Type="http://schemas.openxmlformats.org/officeDocument/2006/relationships/hyperlink" Target="https://pbs.twimg.com/media/EDnfzOZU8AE29iG.jpg" TargetMode="External" /><Relationship Id="rId179" Type="http://schemas.openxmlformats.org/officeDocument/2006/relationships/hyperlink" Target="http://pbs.twimg.com/profile_images/1113023342154518533/2uGQHL7Y_normal.png" TargetMode="External" /><Relationship Id="rId180" Type="http://schemas.openxmlformats.org/officeDocument/2006/relationships/hyperlink" Target="http://pbs.twimg.com/profile_images/1095743669653696513/PtaZZUX4_normal.jpg" TargetMode="External" /><Relationship Id="rId181" Type="http://schemas.openxmlformats.org/officeDocument/2006/relationships/hyperlink" Target="http://pbs.twimg.com/profile_images/623697160777826305/RFY-hwl__normal.png" TargetMode="External" /><Relationship Id="rId182" Type="http://schemas.openxmlformats.org/officeDocument/2006/relationships/hyperlink" Target="http://pbs.twimg.com/profile_images/1166369406018117632/eKEr4O-u_normal.jpg" TargetMode="External" /><Relationship Id="rId183" Type="http://schemas.openxmlformats.org/officeDocument/2006/relationships/hyperlink" Target="http://pbs.twimg.com/profile_images/1035896694469283840/nMLw8WsR_normal.jpg" TargetMode="External" /><Relationship Id="rId184" Type="http://schemas.openxmlformats.org/officeDocument/2006/relationships/hyperlink" Target="http://pbs.twimg.com/profile_images/3120841902/7276aa9ca2b09cdb1a09fa6029dc8e25_normal.jpeg" TargetMode="External" /><Relationship Id="rId185" Type="http://schemas.openxmlformats.org/officeDocument/2006/relationships/hyperlink" Target="http://pbs.twimg.com/profile_images/667558392681115648/gkBqKnZD_normal.jpg" TargetMode="External" /><Relationship Id="rId186" Type="http://schemas.openxmlformats.org/officeDocument/2006/relationships/hyperlink" Target="http://pbs.twimg.com/profile_images/472597106427850752/chLqXQ2O_normal.jpeg" TargetMode="External" /><Relationship Id="rId187" Type="http://schemas.openxmlformats.org/officeDocument/2006/relationships/hyperlink" Target="http://pbs.twimg.com/profile_images/784381029180182533/B24kECRz_normal.jpg" TargetMode="External" /><Relationship Id="rId188" Type="http://schemas.openxmlformats.org/officeDocument/2006/relationships/hyperlink" Target="http://pbs.twimg.com/profile_images/855429366418984960/AsjtpwsM_normal.jpg" TargetMode="External" /><Relationship Id="rId189" Type="http://schemas.openxmlformats.org/officeDocument/2006/relationships/hyperlink" Target="https://pbs.twimg.com/media/EDoenPNX4AEOL0C.jpg" TargetMode="External" /><Relationship Id="rId190" Type="http://schemas.openxmlformats.org/officeDocument/2006/relationships/hyperlink" Target="http://pbs.twimg.com/profile_images/1116448696642744322/gfixxYfC_normal.jpg" TargetMode="External" /><Relationship Id="rId191" Type="http://schemas.openxmlformats.org/officeDocument/2006/relationships/hyperlink" Target="https://pbs.twimg.com/media/EDo8FecXkAEv2Mw.jpg" TargetMode="External" /><Relationship Id="rId192" Type="http://schemas.openxmlformats.org/officeDocument/2006/relationships/hyperlink" Target="http://pbs.twimg.com/profile_images/557499655701819393/NUGpDgnM_normal.jpeg" TargetMode="External" /><Relationship Id="rId193" Type="http://schemas.openxmlformats.org/officeDocument/2006/relationships/hyperlink" Target="http://pbs.twimg.com/profile_images/1148986276638539776/umIim8jG_normal.jpg" TargetMode="External" /><Relationship Id="rId194" Type="http://schemas.openxmlformats.org/officeDocument/2006/relationships/hyperlink" Target="http://pbs.twimg.com/profile_images/1154321404797624320/PaF21odn_normal.jpg" TargetMode="External" /><Relationship Id="rId195" Type="http://schemas.openxmlformats.org/officeDocument/2006/relationships/hyperlink" Target="http://pbs.twimg.com/profile_images/1143225736162996226/w_goSqcN_normal.png" TargetMode="External" /><Relationship Id="rId196" Type="http://schemas.openxmlformats.org/officeDocument/2006/relationships/hyperlink" Target="http://pbs.twimg.com/profile_images/874639898065727494/JKGRntr0_normal.jpg" TargetMode="External" /><Relationship Id="rId197" Type="http://schemas.openxmlformats.org/officeDocument/2006/relationships/hyperlink" Target="http://pbs.twimg.com/profile_images/721937975441956864/Ue6WcLFT_normal.jpg" TargetMode="External" /><Relationship Id="rId198" Type="http://schemas.openxmlformats.org/officeDocument/2006/relationships/hyperlink" Target="http://pbs.twimg.com/profile_images/1160788003561697281/jgYIbUqS_normal.jpg" TargetMode="External" /><Relationship Id="rId199" Type="http://schemas.openxmlformats.org/officeDocument/2006/relationships/hyperlink" Target="http://pbs.twimg.com/profile_images/1160788003561697281/jgYIbUqS_normal.jpg" TargetMode="External" /><Relationship Id="rId200" Type="http://schemas.openxmlformats.org/officeDocument/2006/relationships/hyperlink" Target="http://pbs.twimg.com/profile_images/808723158261846016/CSZzJNzM_normal.jpg" TargetMode="External" /><Relationship Id="rId201" Type="http://schemas.openxmlformats.org/officeDocument/2006/relationships/hyperlink" Target="http://pbs.twimg.com/profile_images/894438247799115776/hwrqw7eh_normal.jpg" TargetMode="External" /><Relationship Id="rId202" Type="http://schemas.openxmlformats.org/officeDocument/2006/relationships/hyperlink" Target="http://pbs.twimg.com/profile_images/594180789052530689/d-BTuspO_normal.jpg" TargetMode="External" /><Relationship Id="rId203" Type="http://schemas.openxmlformats.org/officeDocument/2006/relationships/hyperlink" Target="http://pbs.twimg.com/profile_images/463940766952222720/_P3HbRxE_normal.png" TargetMode="External" /><Relationship Id="rId204" Type="http://schemas.openxmlformats.org/officeDocument/2006/relationships/hyperlink" Target="https://pbs.twimg.com/media/EDsMMTfX4AA01jU.jpg" TargetMode="External" /><Relationship Id="rId205" Type="http://schemas.openxmlformats.org/officeDocument/2006/relationships/hyperlink" Target="http://pbs.twimg.com/profile_images/754033245407313920/mG5ysLna_normal.jpg" TargetMode="External" /><Relationship Id="rId206" Type="http://schemas.openxmlformats.org/officeDocument/2006/relationships/hyperlink" Target="http://pbs.twimg.com/profile_images/1147440819428896775/ZpsbUY65_normal.jpg" TargetMode="External" /><Relationship Id="rId207" Type="http://schemas.openxmlformats.org/officeDocument/2006/relationships/hyperlink" Target="http://pbs.twimg.com/profile_images/1147440819428896775/ZpsbUY65_normal.jpg" TargetMode="External" /><Relationship Id="rId208" Type="http://schemas.openxmlformats.org/officeDocument/2006/relationships/hyperlink" Target="http://pbs.twimg.com/profile_images/1147440819428896775/ZpsbUY65_normal.jpg" TargetMode="External" /><Relationship Id="rId209" Type="http://schemas.openxmlformats.org/officeDocument/2006/relationships/hyperlink" Target="http://pbs.twimg.com/profile_images/1147440819428896775/ZpsbUY65_normal.jpg" TargetMode="External" /><Relationship Id="rId210" Type="http://schemas.openxmlformats.org/officeDocument/2006/relationships/hyperlink" Target="http://pbs.twimg.com/profile_images/778166795140292609/sDEWrqGc_normal.jpg" TargetMode="External" /><Relationship Id="rId211" Type="http://schemas.openxmlformats.org/officeDocument/2006/relationships/hyperlink" Target="https://pbs.twimg.com/media/EDuEX-TXoAE709_.jpg" TargetMode="External" /><Relationship Id="rId212" Type="http://schemas.openxmlformats.org/officeDocument/2006/relationships/hyperlink" Target="http://pbs.twimg.com/profile_images/1091835501290479621/Ng4t94uo_normal.jpg" TargetMode="External" /><Relationship Id="rId213" Type="http://schemas.openxmlformats.org/officeDocument/2006/relationships/hyperlink" Target="https://pbs.twimg.com/media/EDvNssnWsAMcxGq.jpg" TargetMode="External" /><Relationship Id="rId214" Type="http://schemas.openxmlformats.org/officeDocument/2006/relationships/hyperlink" Target="https://pbs.twimg.com/media/EDpw3o3XYAUbRAR.jpg" TargetMode="External" /><Relationship Id="rId215" Type="http://schemas.openxmlformats.org/officeDocument/2006/relationships/hyperlink" Target="http://pbs.twimg.com/profile_images/878114086734643200/2zAaZNMh_normal.jpg" TargetMode="External" /><Relationship Id="rId216" Type="http://schemas.openxmlformats.org/officeDocument/2006/relationships/hyperlink" Target="http://pbs.twimg.com/profile_images/833619024688795648/7TUg2sZE_normal.jpg" TargetMode="External" /><Relationship Id="rId217" Type="http://schemas.openxmlformats.org/officeDocument/2006/relationships/hyperlink" Target="http://pbs.twimg.com/profile_images/833619024688795648/7TUg2sZE_normal.jpg" TargetMode="External" /><Relationship Id="rId218" Type="http://schemas.openxmlformats.org/officeDocument/2006/relationships/hyperlink" Target="http://pbs.twimg.com/profile_images/833619024688795648/7TUg2sZE_normal.jpg" TargetMode="External" /><Relationship Id="rId219" Type="http://schemas.openxmlformats.org/officeDocument/2006/relationships/hyperlink" Target="http://pbs.twimg.com/profile_images/1147585728022343680/7z1Ca3Vo_normal.jpg" TargetMode="External" /><Relationship Id="rId220" Type="http://schemas.openxmlformats.org/officeDocument/2006/relationships/hyperlink" Target="http://pbs.twimg.com/profile_images/1147585728022343680/7z1Ca3Vo_normal.jpg" TargetMode="External" /><Relationship Id="rId221" Type="http://schemas.openxmlformats.org/officeDocument/2006/relationships/hyperlink" Target="http://pbs.twimg.com/profile_images/1147585728022343680/7z1Ca3Vo_normal.jpg" TargetMode="External" /><Relationship Id="rId222" Type="http://schemas.openxmlformats.org/officeDocument/2006/relationships/hyperlink" Target="http://pbs.twimg.com/profile_images/529728437880389633/Xggj9rV4_normal.jpeg" TargetMode="External" /><Relationship Id="rId223" Type="http://schemas.openxmlformats.org/officeDocument/2006/relationships/hyperlink" Target="http://pbs.twimg.com/profile_images/1149663356459999232/RWpnM0vN_normal.jpg" TargetMode="External" /><Relationship Id="rId224" Type="http://schemas.openxmlformats.org/officeDocument/2006/relationships/hyperlink" Target="http://pbs.twimg.com/profile_images/1149663356459999232/RWpnM0vN_normal.jpg" TargetMode="External" /><Relationship Id="rId225" Type="http://schemas.openxmlformats.org/officeDocument/2006/relationships/hyperlink" Target="http://pbs.twimg.com/profile_images/939586669531025408/NPFJXHJo_normal.jpg" TargetMode="External" /><Relationship Id="rId226" Type="http://schemas.openxmlformats.org/officeDocument/2006/relationships/hyperlink" Target="http://pbs.twimg.com/profile_images/1126064693846663168/HpX7ksNj_normal.jpg" TargetMode="External" /><Relationship Id="rId227" Type="http://schemas.openxmlformats.org/officeDocument/2006/relationships/hyperlink" Target="http://pbs.twimg.com/profile_images/963087423323373568/3XcnnCDv_normal.jpg" TargetMode="External" /><Relationship Id="rId228" Type="http://schemas.openxmlformats.org/officeDocument/2006/relationships/hyperlink" Target="http://pbs.twimg.com/profile_images/61932938/08-08-17-08-drawn-600_normal.jpg" TargetMode="External" /><Relationship Id="rId229" Type="http://schemas.openxmlformats.org/officeDocument/2006/relationships/hyperlink" Target="http://pbs.twimg.com/profile_images/617978863726010369/4PJc0LB3_normal.jpg" TargetMode="External" /><Relationship Id="rId230" Type="http://schemas.openxmlformats.org/officeDocument/2006/relationships/hyperlink" Target="http://pbs.twimg.com/profile_images/833491840317923328/lEG8Sp5z_normal.jpg" TargetMode="External" /><Relationship Id="rId231" Type="http://schemas.openxmlformats.org/officeDocument/2006/relationships/hyperlink" Target="http://pbs.twimg.com/profile_images/1108554708875014145/IsDZVaDj_normal.jpg" TargetMode="External" /><Relationship Id="rId232" Type="http://schemas.openxmlformats.org/officeDocument/2006/relationships/hyperlink" Target="http://pbs.twimg.com/profile_images/1113088413547130880/RfpzvcVu_normal.png" TargetMode="External" /><Relationship Id="rId233" Type="http://schemas.openxmlformats.org/officeDocument/2006/relationships/hyperlink" Target="https://pbs.twimg.com/media/EBRBQ-wUIAEOjUk.jpg" TargetMode="External" /><Relationship Id="rId234" Type="http://schemas.openxmlformats.org/officeDocument/2006/relationships/hyperlink" Target="https://pbs.twimg.com/media/EBbxvmbUwAAX7JV.jpg" TargetMode="External" /><Relationship Id="rId235" Type="http://schemas.openxmlformats.org/officeDocument/2006/relationships/hyperlink" Target="https://pbs.twimg.com/media/EDmoaOvXsAUYGgp.jpg" TargetMode="External" /><Relationship Id="rId236" Type="http://schemas.openxmlformats.org/officeDocument/2006/relationships/hyperlink" Target="https://pbs.twimg.com/media/EBRBQ-wUIAEOjUk.jpg" TargetMode="External" /><Relationship Id="rId237" Type="http://schemas.openxmlformats.org/officeDocument/2006/relationships/hyperlink" Target="http://pbs.twimg.com/profile_images/1086144356015165440/qp-aDxu8_normal.jpg" TargetMode="External" /><Relationship Id="rId238" Type="http://schemas.openxmlformats.org/officeDocument/2006/relationships/hyperlink" Target="http://pbs.twimg.com/profile_images/2664315488/4a884b08d0cd532864ee438c6477c7b7_normal.jpeg" TargetMode="External" /><Relationship Id="rId239" Type="http://schemas.openxmlformats.org/officeDocument/2006/relationships/hyperlink" Target="http://pbs.twimg.com/profile_images/1009550793773498368/jEKg6Xg4_normal.jpg" TargetMode="External" /><Relationship Id="rId240" Type="http://schemas.openxmlformats.org/officeDocument/2006/relationships/hyperlink" Target="https://pbs.twimg.com/media/EDzu8hHXUAAtJ7-.jpg" TargetMode="External" /><Relationship Id="rId241" Type="http://schemas.openxmlformats.org/officeDocument/2006/relationships/hyperlink" Target="http://pbs.twimg.com/profile_images/1103407247080779776/2SNlyjwD_normal.jpg" TargetMode="External" /><Relationship Id="rId242" Type="http://schemas.openxmlformats.org/officeDocument/2006/relationships/hyperlink" Target="http://pbs.twimg.com/profile_images/432258838494846976/n5rx9RHu_normal.jpeg" TargetMode="External" /><Relationship Id="rId243" Type="http://schemas.openxmlformats.org/officeDocument/2006/relationships/hyperlink" Target="http://pbs.twimg.com/profile_images/351501987/ipodapp_normal.jpg" TargetMode="External" /><Relationship Id="rId244" Type="http://schemas.openxmlformats.org/officeDocument/2006/relationships/hyperlink" Target="http://pbs.twimg.com/profile_images/1152599573946359813/Z-RujlXc_normal.jpg" TargetMode="External" /><Relationship Id="rId245" Type="http://schemas.openxmlformats.org/officeDocument/2006/relationships/hyperlink" Target="http://pbs.twimg.com/profile_images/725814783417540608/DH32dyaL_normal.jpg" TargetMode="External" /><Relationship Id="rId246" Type="http://schemas.openxmlformats.org/officeDocument/2006/relationships/hyperlink" Target="http://pbs.twimg.com/profile_images/1082919620032503808/DHISElgY_normal.jpg" TargetMode="External" /><Relationship Id="rId247" Type="http://schemas.openxmlformats.org/officeDocument/2006/relationships/hyperlink" Target="http://pbs.twimg.com/profile_images/955552684425166848/8H99Es2i_normal.jpg" TargetMode="External" /><Relationship Id="rId248" Type="http://schemas.openxmlformats.org/officeDocument/2006/relationships/hyperlink" Target="http://pbs.twimg.com/profile_images/1042327909363535872/CCOinNPj_normal.jpg" TargetMode="External" /><Relationship Id="rId249" Type="http://schemas.openxmlformats.org/officeDocument/2006/relationships/hyperlink" Target="http://pbs.twimg.com/profile_images/699165600933777408/tefXPSWb_normal.jpg" TargetMode="External" /><Relationship Id="rId250" Type="http://schemas.openxmlformats.org/officeDocument/2006/relationships/hyperlink" Target="https://pbs.twimg.com/media/ED9jL-8UYAAEglt.png" TargetMode="External" /><Relationship Id="rId251" Type="http://schemas.openxmlformats.org/officeDocument/2006/relationships/hyperlink" Target="http://pbs.twimg.com/profile_images/635728484648685568/shbB4SyY_normal.jpg" TargetMode="External" /><Relationship Id="rId252" Type="http://schemas.openxmlformats.org/officeDocument/2006/relationships/hyperlink" Target="http://pbs.twimg.com/profile_images/988368273656999936/0u-W6Y8Q_normal.jpg" TargetMode="External" /><Relationship Id="rId253" Type="http://schemas.openxmlformats.org/officeDocument/2006/relationships/hyperlink" Target="http://pbs.twimg.com/profile_images/730131721623089154/sSrr6tUj_normal.jpg" TargetMode="External" /><Relationship Id="rId254" Type="http://schemas.openxmlformats.org/officeDocument/2006/relationships/hyperlink" Target="http://pbs.twimg.com/profile_images/1146718205366292481/eWwrQcWy_normal.jpg" TargetMode="External" /><Relationship Id="rId255" Type="http://schemas.openxmlformats.org/officeDocument/2006/relationships/hyperlink" Target="http://pbs.twimg.com/profile_images/1116389250902167553/wNmaTi2g_normal.png" TargetMode="External" /><Relationship Id="rId256" Type="http://schemas.openxmlformats.org/officeDocument/2006/relationships/hyperlink" Target="https://pbs.twimg.com/media/EEByLtOXkAE6c1M.jpg" TargetMode="External" /><Relationship Id="rId257" Type="http://schemas.openxmlformats.org/officeDocument/2006/relationships/hyperlink" Target="https://pbs.twimg.com/media/EEDkKr3WsAAXYCp.jpg" TargetMode="External" /><Relationship Id="rId258" Type="http://schemas.openxmlformats.org/officeDocument/2006/relationships/hyperlink" Target="http://pbs.twimg.com/profile_images/840752299819565056/7JKqhNeO_normal.jpg" TargetMode="External" /><Relationship Id="rId259" Type="http://schemas.openxmlformats.org/officeDocument/2006/relationships/hyperlink" Target="http://pbs.twimg.com/profile_images/1095565151879671808/mLvzdj2d_normal.png" TargetMode="External" /><Relationship Id="rId260" Type="http://schemas.openxmlformats.org/officeDocument/2006/relationships/hyperlink" Target="http://pbs.twimg.com/profile_images/1116649994839371776/3XUoonrV_normal.jpg" TargetMode="External" /><Relationship Id="rId261" Type="http://schemas.openxmlformats.org/officeDocument/2006/relationships/hyperlink" Target="http://pbs.twimg.com/profile_images/985540919091965952/xcuXuAQ9_normal.jpg" TargetMode="External" /><Relationship Id="rId262" Type="http://schemas.openxmlformats.org/officeDocument/2006/relationships/hyperlink" Target="https://pbs.twimg.com/media/EEG7xY5UcAAomlt.jpg" TargetMode="External" /><Relationship Id="rId263" Type="http://schemas.openxmlformats.org/officeDocument/2006/relationships/hyperlink" Target="http://pbs.twimg.com/profile_images/1128717670520586241/1wEn7_oF_normal.png" TargetMode="External" /><Relationship Id="rId264" Type="http://schemas.openxmlformats.org/officeDocument/2006/relationships/hyperlink" Target="https://pbs.twimg.com/media/EDmq6-TXUAETKex.jpg" TargetMode="External" /><Relationship Id="rId265" Type="http://schemas.openxmlformats.org/officeDocument/2006/relationships/hyperlink" Target="https://pbs.twimg.com/media/EDmq6-TXUAETKex.jpg" TargetMode="External" /><Relationship Id="rId266" Type="http://schemas.openxmlformats.org/officeDocument/2006/relationships/hyperlink" Target="https://pbs.twimg.com/media/EDpMdqmX4AAuQzo.jpg" TargetMode="External" /><Relationship Id="rId267" Type="http://schemas.openxmlformats.org/officeDocument/2006/relationships/hyperlink" Target="http://pbs.twimg.com/profile_images/1059306021296922625/oyxW1qo-_normal.jpg" TargetMode="External" /><Relationship Id="rId268" Type="http://schemas.openxmlformats.org/officeDocument/2006/relationships/hyperlink" Target="http://pbs.twimg.com/profile_images/696143278807375872/_8KOQ7tg_normal.jpg" TargetMode="External" /><Relationship Id="rId269" Type="http://schemas.openxmlformats.org/officeDocument/2006/relationships/hyperlink" Target="http://pbs.twimg.com/profile_images/702948076152098819/bBbJPSGy_normal.jpg" TargetMode="External" /><Relationship Id="rId270" Type="http://schemas.openxmlformats.org/officeDocument/2006/relationships/hyperlink" Target="http://pbs.twimg.com/profile_images/696143278807375872/_8KOQ7tg_normal.jpg" TargetMode="External" /><Relationship Id="rId271" Type="http://schemas.openxmlformats.org/officeDocument/2006/relationships/hyperlink" Target="http://pbs.twimg.com/profile_images/696143278807375872/_8KOQ7tg_normal.jpg" TargetMode="External" /><Relationship Id="rId272" Type="http://schemas.openxmlformats.org/officeDocument/2006/relationships/hyperlink" Target="http://pbs.twimg.com/profile_images/1067001811767300096/MYL74A5E_normal.jpg" TargetMode="External" /><Relationship Id="rId273" Type="http://schemas.openxmlformats.org/officeDocument/2006/relationships/hyperlink" Target="http://pbs.twimg.com/profile_images/1131228766070628352/5CYHoMfz_normal.jpg" TargetMode="External" /><Relationship Id="rId274" Type="http://schemas.openxmlformats.org/officeDocument/2006/relationships/hyperlink" Target="http://pbs.twimg.com/profile_images/696143278807375872/_8KOQ7tg_normal.jpg" TargetMode="External" /><Relationship Id="rId275" Type="http://schemas.openxmlformats.org/officeDocument/2006/relationships/hyperlink" Target="http://pbs.twimg.com/profile_images/696143278807375872/_8KOQ7tg_normal.jpg" TargetMode="External" /><Relationship Id="rId276" Type="http://schemas.openxmlformats.org/officeDocument/2006/relationships/hyperlink" Target="http://pbs.twimg.com/profile_images/696143278807375872/_8KOQ7tg_normal.jpg" TargetMode="External" /><Relationship Id="rId277" Type="http://schemas.openxmlformats.org/officeDocument/2006/relationships/hyperlink" Target="https://pbs.twimg.com/media/CNRHoLYVEAAyLFi.png" TargetMode="External" /><Relationship Id="rId278" Type="http://schemas.openxmlformats.org/officeDocument/2006/relationships/hyperlink" Target="http://pbs.twimg.com/profile_images/487242217887502337/qOMRQbPk_normal.jpeg" TargetMode="External" /><Relationship Id="rId279" Type="http://schemas.openxmlformats.org/officeDocument/2006/relationships/hyperlink" Target="http://pbs.twimg.com/profile_images/487242217887502337/qOMRQbPk_normal.jpeg" TargetMode="External" /><Relationship Id="rId280" Type="http://schemas.openxmlformats.org/officeDocument/2006/relationships/hyperlink" Target="http://pbs.twimg.com/profile_images/487242217887502337/qOMRQbPk_normal.jpeg" TargetMode="External" /><Relationship Id="rId281" Type="http://schemas.openxmlformats.org/officeDocument/2006/relationships/hyperlink" Target="http://pbs.twimg.com/profile_images/487242217887502337/qOMRQbPk_normal.jpeg" TargetMode="External" /><Relationship Id="rId282" Type="http://schemas.openxmlformats.org/officeDocument/2006/relationships/hyperlink" Target="http://pbs.twimg.com/profile_images/487242217887502337/qOMRQbPk_normal.jpeg" TargetMode="External" /><Relationship Id="rId283" Type="http://schemas.openxmlformats.org/officeDocument/2006/relationships/hyperlink" Target="https://pbs.twimg.com/media/EERmhkEXYAMKKgz.jpg" TargetMode="External" /><Relationship Id="rId284" Type="http://schemas.openxmlformats.org/officeDocument/2006/relationships/hyperlink" Target="http://pbs.twimg.com/profile_images/487242217887502337/qOMRQbPk_normal.jpeg" TargetMode="External" /><Relationship Id="rId285" Type="http://schemas.openxmlformats.org/officeDocument/2006/relationships/hyperlink" Target="http://pbs.twimg.com/profile_images/1109803241435549697/v3a0BDXo_normal.png" TargetMode="External" /><Relationship Id="rId286" Type="http://schemas.openxmlformats.org/officeDocument/2006/relationships/hyperlink" Target="http://pbs.twimg.com/profile_images/1109803241435549697/v3a0BDXo_normal.png" TargetMode="External" /><Relationship Id="rId287" Type="http://schemas.openxmlformats.org/officeDocument/2006/relationships/hyperlink" Target="http://pbs.twimg.com/profile_images/1109803241435549697/v3a0BDXo_normal.png" TargetMode="External" /><Relationship Id="rId288" Type="http://schemas.openxmlformats.org/officeDocument/2006/relationships/hyperlink" Target="http://pbs.twimg.com/profile_images/1109803241435549697/v3a0BDXo_normal.png" TargetMode="External" /><Relationship Id="rId289" Type="http://schemas.openxmlformats.org/officeDocument/2006/relationships/hyperlink" Target="http://pbs.twimg.com/profile_images/1109803241435549697/v3a0BDXo_normal.png" TargetMode="External" /><Relationship Id="rId290" Type="http://schemas.openxmlformats.org/officeDocument/2006/relationships/hyperlink" Target="https://pbs.twimg.com/media/EERmhkEXYAMKKgz.jpg" TargetMode="External" /><Relationship Id="rId291" Type="http://schemas.openxmlformats.org/officeDocument/2006/relationships/hyperlink" Target="http://pbs.twimg.com/profile_images/1109803241435549697/v3a0BDXo_normal.png" TargetMode="External" /><Relationship Id="rId292" Type="http://schemas.openxmlformats.org/officeDocument/2006/relationships/hyperlink" Target="https://pbs.twimg.com/media/EERmhkEXYAMKKgz.jpg" TargetMode="External" /><Relationship Id="rId293" Type="http://schemas.openxmlformats.org/officeDocument/2006/relationships/hyperlink" Target="http://pbs.twimg.com/profile_images/1116402024453689346/Gmjn8AXY_normal.png" TargetMode="External" /><Relationship Id="rId294" Type="http://schemas.openxmlformats.org/officeDocument/2006/relationships/hyperlink" Target="https://pbs.twimg.com/media/EERmhkEXYAMKKgz.jpg" TargetMode="External" /><Relationship Id="rId295" Type="http://schemas.openxmlformats.org/officeDocument/2006/relationships/hyperlink" Target="http://pbs.twimg.com/profile_images/913811675505192960/0xPcrAab_normal.jpg" TargetMode="External" /><Relationship Id="rId296" Type="http://schemas.openxmlformats.org/officeDocument/2006/relationships/hyperlink" Target="http://pbs.twimg.com/profile_images/913811675505192960/0xPcrAab_normal.jpg" TargetMode="External" /><Relationship Id="rId297" Type="http://schemas.openxmlformats.org/officeDocument/2006/relationships/hyperlink" Target="http://pbs.twimg.com/profile_images/913811675505192960/0xPcrAab_normal.jpg" TargetMode="External" /><Relationship Id="rId298" Type="http://schemas.openxmlformats.org/officeDocument/2006/relationships/hyperlink" Target="http://pbs.twimg.com/profile_images/913811675505192960/0xPcrAab_normal.jpg" TargetMode="External" /><Relationship Id="rId299" Type="http://schemas.openxmlformats.org/officeDocument/2006/relationships/hyperlink" Target="http://pbs.twimg.com/profile_images/913811675505192960/0xPcrAab_normal.jpg" TargetMode="External" /><Relationship Id="rId300" Type="http://schemas.openxmlformats.org/officeDocument/2006/relationships/hyperlink" Target="http://pbs.twimg.com/profile_images/913811675505192960/0xPcrAab_normal.jpg" TargetMode="External" /><Relationship Id="rId301" Type="http://schemas.openxmlformats.org/officeDocument/2006/relationships/hyperlink" Target="http://pbs.twimg.com/profile_images/913811675505192960/0xPcrAab_normal.jpg" TargetMode="External" /><Relationship Id="rId302" Type="http://schemas.openxmlformats.org/officeDocument/2006/relationships/hyperlink" Target="https://pbs.twimg.com/tweet_video_thumb/EC_SkjjXoAAZGuM.jpg" TargetMode="External" /><Relationship Id="rId303" Type="http://schemas.openxmlformats.org/officeDocument/2006/relationships/hyperlink" Target="http://pbs.twimg.com/profile_images/926533530217168896/t-3vZqYL_normal.jpg" TargetMode="External" /><Relationship Id="rId304" Type="http://schemas.openxmlformats.org/officeDocument/2006/relationships/hyperlink" Target="https://pbs.twimg.com/tweet_video_thumb/EC_TkaRWsAEYdju.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s://twitter.com/#!/seo/status/1166387562497396736" TargetMode="External" /><Relationship Id="rId307" Type="http://schemas.openxmlformats.org/officeDocument/2006/relationships/hyperlink" Target="https://twitter.com/#!/mannymarketers/status/1168772653827678208" TargetMode="External" /><Relationship Id="rId308" Type="http://schemas.openxmlformats.org/officeDocument/2006/relationships/hyperlink" Target="https://twitter.com/#!/dewieirig/status/1169149393653706758" TargetMode="External" /><Relationship Id="rId309" Type="http://schemas.openxmlformats.org/officeDocument/2006/relationships/hyperlink" Target="https://twitter.com/#!/bestclerks/status/1169149682154647552" TargetMode="External" /><Relationship Id="rId310" Type="http://schemas.openxmlformats.org/officeDocument/2006/relationships/hyperlink" Target="https://twitter.com/#!/toco_fr/status/1169149773208858625" TargetMode="External" /><Relationship Id="rId311" Type="http://schemas.openxmlformats.org/officeDocument/2006/relationships/hyperlink" Target="https://twitter.com/#!/cjscribe/status/1169149943694733315" TargetMode="External" /><Relationship Id="rId312" Type="http://schemas.openxmlformats.org/officeDocument/2006/relationships/hyperlink" Target="https://twitter.com/#!/micwonderland/status/1169150039257694208" TargetMode="External" /><Relationship Id="rId313" Type="http://schemas.openxmlformats.org/officeDocument/2006/relationships/hyperlink" Target="https://twitter.com/#!/smmxagency/status/1169150217826050049" TargetMode="External" /><Relationship Id="rId314" Type="http://schemas.openxmlformats.org/officeDocument/2006/relationships/hyperlink" Target="https://twitter.com/#!/_socialmedia___/status/1169150369823428608" TargetMode="External" /><Relationship Id="rId315" Type="http://schemas.openxmlformats.org/officeDocument/2006/relationships/hyperlink" Target="https://twitter.com/#!/universwealth/status/1169150744806744069" TargetMode="External" /><Relationship Id="rId316" Type="http://schemas.openxmlformats.org/officeDocument/2006/relationships/hyperlink" Target="https://twitter.com/#!/jamesbullock81/status/1169150747906383874" TargetMode="External" /><Relationship Id="rId317" Type="http://schemas.openxmlformats.org/officeDocument/2006/relationships/hyperlink" Target="https://twitter.com/#!/afacebook_group/status/1169150960683429889" TargetMode="External" /><Relationship Id="rId318" Type="http://schemas.openxmlformats.org/officeDocument/2006/relationships/hyperlink" Target="https://twitter.com/#!/missshandarenee/status/1169153512741253120" TargetMode="External" /><Relationship Id="rId319" Type="http://schemas.openxmlformats.org/officeDocument/2006/relationships/hyperlink" Target="https://twitter.com/#!/brewervasocial/status/1169155077703196673" TargetMode="External" /><Relationship Id="rId320" Type="http://schemas.openxmlformats.org/officeDocument/2006/relationships/hyperlink" Target="https://twitter.com/#!/good_to_seo/status/1169155288571817985" TargetMode="External" /><Relationship Id="rId321" Type="http://schemas.openxmlformats.org/officeDocument/2006/relationships/hyperlink" Target="https://twitter.com/#!/socialmedianex/status/1169158801464930305" TargetMode="External" /><Relationship Id="rId322" Type="http://schemas.openxmlformats.org/officeDocument/2006/relationships/hyperlink" Target="https://twitter.com/#!/webgirltj/status/1169160682065072128" TargetMode="External" /><Relationship Id="rId323" Type="http://schemas.openxmlformats.org/officeDocument/2006/relationships/hyperlink" Target="https://twitter.com/#!/mediabulge/status/1169160692865388545" TargetMode="External" /><Relationship Id="rId324" Type="http://schemas.openxmlformats.org/officeDocument/2006/relationships/hyperlink" Target="https://twitter.com/#!/socialguru007/status/1169160782342512647" TargetMode="External" /><Relationship Id="rId325" Type="http://schemas.openxmlformats.org/officeDocument/2006/relationships/hyperlink" Target="https://twitter.com/#!/keithflynn/status/1169165229508440064" TargetMode="External" /><Relationship Id="rId326" Type="http://schemas.openxmlformats.org/officeDocument/2006/relationships/hyperlink" Target="https://twitter.com/#!/novumarketing/status/1169167605803864064" TargetMode="External" /><Relationship Id="rId327" Type="http://schemas.openxmlformats.org/officeDocument/2006/relationships/hyperlink" Target="https://twitter.com/#!/goodmanjed/status/1169150971076907008" TargetMode="External" /><Relationship Id="rId328" Type="http://schemas.openxmlformats.org/officeDocument/2006/relationships/hyperlink" Target="https://twitter.com/#!/goodmanjed/status/1169151121283330050" TargetMode="External" /><Relationship Id="rId329" Type="http://schemas.openxmlformats.org/officeDocument/2006/relationships/hyperlink" Target="https://twitter.com/#!/goodmanjed/status/1169170163347968000" TargetMode="External" /><Relationship Id="rId330" Type="http://schemas.openxmlformats.org/officeDocument/2006/relationships/hyperlink" Target="https://twitter.com/#!/vipvirtualsols/status/1169171381621100544" TargetMode="External" /><Relationship Id="rId331" Type="http://schemas.openxmlformats.org/officeDocument/2006/relationships/hyperlink" Target="https://twitter.com/#!/planarwhirl/status/1169174789283614721" TargetMode="External" /><Relationship Id="rId332" Type="http://schemas.openxmlformats.org/officeDocument/2006/relationships/hyperlink" Target="https://twitter.com/#!/tastefullyso/status/1169189125330624512" TargetMode="External" /><Relationship Id="rId333" Type="http://schemas.openxmlformats.org/officeDocument/2006/relationships/hyperlink" Target="https://twitter.com/#!/junelevenco/status/1169189999654256643" TargetMode="External" /><Relationship Id="rId334" Type="http://schemas.openxmlformats.org/officeDocument/2006/relationships/hyperlink" Target="https://twitter.com/#!/danagarrison/status/1169190872325468160" TargetMode="External" /><Relationship Id="rId335" Type="http://schemas.openxmlformats.org/officeDocument/2006/relationships/hyperlink" Target="https://twitter.com/#!/techsolzenastra/status/1169195658164822016" TargetMode="External" /><Relationship Id="rId336" Type="http://schemas.openxmlformats.org/officeDocument/2006/relationships/hyperlink" Target="https://twitter.com/#!/followermob/status/1169205495221116933" TargetMode="External" /><Relationship Id="rId337" Type="http://schemas.openxmlformats.org/officeDocument/2006/relationships/hyperlink" Target="https://twitter.com/#!/bird7g/status/1169206255572963328" TargetMode="External" /><Relationship Id="rId338" Type="http://schemas.openxmlformats.org/officeDocument/2006/relationships/hyperlink" Target="https://twitter.com/#!/stevekrohn/status/1169192721392840705" TargetMode="External" /><Relationship Id="rId339" Type="http://schemas.openxmlformats.org/officeDocument/2006/relationships/hyperlink" Target="https://twitter.com/#!/stevekrohn/status/1169208239172587523" TargetMode="External" /><Relationship Id="rId340" Type="http://schemas.openxmlformats.org/officeDocument/2006/relationships/hyperlink" Target="https://twitter.com/#!/ginevraadamoli/status/1169211651226079233" TargetMode="External" /><Relationship Id="rId341" Type="http://schemas.openxmlformats.org/officeDocument/2006/relationships/hyperlink" Target="https://twitter.com/#!/pulnocrawler/status/1169211935348416512" TargetMode="External" /><Relationship Id="rId342" Type="http://schemas.openxmlformats.org/officeDocument/2006/relationships/hyperlink" Target="https://twitter.com/#!/valorey/status/1169212625508589569" TargetMode="External" /><Relationship Id="rId343" Type="http://schemas.openxmlformats.org/officeDocument/2006/relationships/hyperlink" Target="https://twitter.com/#!/mediamashsocial/status/1169217357476257793" TargetMode="External" /><Relationship Id="rId344" Type="http://schemas.openxmlformats.org/officeDocument/2006/relationships/hyperlink" Target="https://twitter.com/#!/jordanhockett/status/1169218606464405504" TargetMode="External" /><Relationship Id="rId345" Type="http://schemas.openxmlformats.org/officeDocument/2006/relationships/hyperlink" Target="https://twitter.com/#!/techieappy/status/1169218851101450241" TargetMode="External" /><Relationship Id="rId346" Type="http://schemas.openxmlformats.org/officeDocument/2006/relationships/hyperlink" Target="https://twitter.com/#!/robinyearsley/status/1169229169038954496" TargetMode="External" /><Relationship Id="rId347" Type="http://schemas.openxmlformats.org/officeDocument/2006/relationships/hyperlink" Target="https://twitter.com/#!/putfadd/status/1169229982918303745" TargetMode="External" /><Relationship Id="rId348" Type="http://schemas.openxmlformats.org/officeDocument/2006/relationships/hyperlink" Target="https://twitter.com/#!/objectivepr/status/1169231824087732225" TargetMode="External" /><Relationship Id="rId349" Type="http://schemas.openxmlformats.org/officeDocument/2006/relationships/hyperlink" Target="https://twitter.com/#!/clicali/status/1169249048957767680" TargetMode="External" /><Relationship Id="rId350" Type="http://schemas.openxmlformats.org/officeDocument/2006/relationships/hyperlink" Target="https://twitter.com/#!/jimcorcoran/status/1169264280216178689" TargetMode="External" /><Relationship Id="rId351" Type="http://schemas.openxmlformats.org/officeDocument/2006/relationships/hyperlink" Target="https://twitter.com/#!/pairnetworks/status/1169280714040389632" TargetMode="External" /><Relationship Id="rId352" Type="http://schemas.openxmlformats.org/officeDocument/2006/relationships/hyperlink" Target="https://twitter.com/#!/samirlahlabat/status/1169286510367125504" TargetMode="External" /><Relationship Id="rId353" Type="http://schemas.openxmlformats.org/officeDocument/2006/relationships/hyperlink" Target="https://twitter.com/#!/uzomaisichei/status/1169313119610556417" TargetMode="External" /><Relationship Id="rId354" Type="http://schemas.openxmlformats.org/officeDocument/2006/relationships/hyperlink" Target="https://twitter.com/#!/sourav21maha/status/1169329110654607361" TargetMode="External" /><Relationship Id="rId355" Type="http://schemas.openxmlformats.org/officeDocument/2006/relationships/hyperlink" Target="https://twitter.com/#!/phoebebain/status/1169259530418610176" TargetMode="External" /><Relationship Id="rId356" Type="http://schemas.openxmlformats.org/officeDocument/2006/relationships/hyperlink" Target="https://twitter.com/#!/by_kream/status/1169332960757198849" TargetMode="External" /><Relationship Id="rId357" Type="http://schemas.openxmlformats.org/officeDocument/2006/relationships/hyperlink" Target="https://twitter.com/#!/seablakely/status/1169333030831284224" TargetMode="External" /><Relationship Id="rId358" Type="http://schemas.openxmlformats.org/officeDocument/2006/relationships/hyperlink" Target="https://twitter.com/#!/seoblissonline/status/1169338387507154945" TargetMode="External" /><Relationship Id="rId359" Type="http://schemas.openxmlformats.org/officeDocument/2006/relationships/hyperlink" Target="https://twitter.com/#!/mslindasim/status/1169345142643249152" TargetMode="External" /><Relationship Id="rId360" Type="http://schemas.openxmlformats.org/officeDocument/2006/relationships/hyperlink" Target="https://twitter.com/#!/mridulkesharwa/status/1169412508521648128" TargetMode="External" /><Relationship Id="rId361" Type="http://schemas.openxmlformats.org/officeDocument/2006/relationships/hyperlink" Target="https://twitter.com/#!/mridulkesharwa/status/1169412614448807936" TargetMode="External" /><Relationship Id="rId362" Type="http://schemas.openxmlformats.org/officeDocument/2006/relationships/hyperlink" Target="https://twitter.com/#!/willpowerentllc/status/1169420102116282372" TargetMode="External" /><Relationship Id="rId363" Type="http://schemas.openxmlformats.org/officeDocument/2006/relationships/hyperlink" Target="https://twitter.com/#!/austinnoronha/status/1169505218012372992" TargetMode="External" /><Relationship Id="rId364" Type="http://schemas.openxmlformats.org/officeDocument/2006/relationships/hyperlink" Target="https://twitter.com/#!/the_cow81/status/1169511554838093829" TargetMode="External" /><Relationship Id="rId365" Type="http://schemas.openxmlformats.org/officeDocument/2006/relationships/hyperlink" Target="https://twitter.com/#!/testomatocom/status/1169533456122036224" TargetMode="External" /><Relationship Id="rId366" Type="http://schemas.openxmlformats.org/officeDocument/2006/relationships/hyperlink" Target="https://twitter.com/#!/elainebeare/status/1169541935343775744" TargetMode="External" /><Relationship Id="rId367" Type="http://schemas.openxmlformats.org/officeDocument/2006/relationships/hyperlink" Target="https://twitter.com/#!/mybizmarketer/status/1169550788441661443" TargetMode="External" /><Relationship Id="rId368" Type="http://schemas.openxmlformats.org/officeDocument/2006/relationships/hyperlink" Target="https://twitter.com/#!/naasei/status/1169554532701020166" TargetMode="External" /><Relationship Id="rId369" Type="http://schemas.openxmlformats.org/officeDocument/2006/relationships/hyperlink" Target="https://twitter.com/#!/naasei/status/1169561056664018944" TargetMode="External" /><Relationship Id="rId370" Type="http://schemas.openxmlformats.org/officeDocument/2006/relationships/hyperlink" Target="https://twitter.com/#!/naasei/status/1169561195436814337" TargetMode="External" /><Relationship Id="rId371" Type="http://schemas.openxmlformats.org/officeDocument/2006/relationships/hyperlink" Target="https://twitter.com/#!/naasei/status/1169562018640224256" TargetMode="External" /><Relationship Id="rId372" Type="http://schemas.openxmlformats.org/officeDocument/2006/relationships/hyperlink" Target="https://twitter.com/#!/socio_loca/status/1169576409238405126" TargetMode="External" /><Relationship Id="rId373" Type="http://schemas.openxmlformats.org/officeDocument/2006/relationships/hyperlink" Target="https://twitter.com/#!/rickrockmex/status/1169674076970991616" TargetMode="External" /><Relationship Id="rId374" Type="http://schemas.openxmlformats.org/officeDocument/2006/relationships/hyperlink" Target="https://twitter.com/#!/thatsocialgeek/status/1169686658549202945" TargetMode="External" /><Relationship Id="rId375" Type="http://schemas.openxmlformats.org/officeDocument/2006/relationships/hyperlink" Target="https://twitter.com/#!/amybatdell/status/1169754697508503552" TargetMode="External" /><Relationship Id="rId376" Type="http://schemas.openxmlformats.org/officeDocument/2006/relationships/hyperlink" Target="https://twitter.com/#!/jaimeshine/status/1169371157172240384" TargetMode="External" /><Relationship Id="rId377" Type="http://schemas.openxmlformats.org/officeDocument/2006/relationships/hyperlink" Target="https://twitter.com/#!/viragshah4/status/1169911155126493187" TargetMode="External" /><Relationship Id="rId378" Type="http://schemas.openxmlformats.org/officeDocument/2006/relationships/hyperlink" Target="https://twitter.com/#!/ayotadhiambo/status/1169770932312969222" TargetMode="External" /><Relationship Id="rId379" Type="http://schemas.openxmlformats.org/officeDocument/2006/relationships/hyperlink" Target="https://twitter.com/#!/ayotadhiambo/status/1169771379404738560" TargetMode="External" /><Relationship Id="rId380" Type="http://schemas.openxmlformats.org/officeDocument/2006/relationships/hyperlink" Target="https://twitter.com/#!/ayotadhiambo/status/1169771576256094213" TargetMode="External" /><Relationship Id="rId381" Type="http://schemas.openxmlformats.org/officeDocument/2006/relationships/hyperlink" Target="https://twitter.com/#!/remmyonline/status/1169911902497050624" TargetMode="External" /><Relationship Id="rId382" Type="http://schemas.openxmlformats.org/officeDocument/2006/relationships/hyperlink" Target="https://twitter.com/#!/remmyonline/status/1169912516769718272" TargetMode="External" /><Relationship Id="rId383" Type="http://schemas.openxmlformats.org/officeDocument/2006/relationships/hyperlink" Target="https://twitter.com/#!/remmyonline/status/1169913068484268032" TargetMode="External" /><Relationship Id="rId384" Type="http://schemas.openxmlformats.org/officeDocument/2006/relationships/hyperlink" Target="https://twitter.com/#!/newmediahorizon/status/1170019070055518208" TargetMode="External" /><Relationship Id="rId385" Type="http://schemas.openxmlformats.org/officeDocument/2006/relationships/hyperlink" Target="https://twitter.com/#!/vinazol/status/1169689842999074821" TargetMode="External" /><Relationship Id="rId386" Type="http://schemas.openxmlformats.org/officeDocument/2006/relationships/hyperlink" Target="https://twitter.com/#!/vinazol/status/1170052234752794624" TargetMode="External" /><Relationship Id="rId387" Type="http://schemas.openxmlformats.org/officeDocument/2006/relationships/hyperlink" Target="https://twitter.com/#!/isaacimper/status/1170074296103907328" TargetMode="External" /><Relationship Id="rId388" Type="http://schemas.openxmlformats.org/officeDocument/2006/relationships/hyperlink" Target="https://twitter.com/#!/iam_odey/status/1170114968487903232" TargetMode="External" /><Relationship Id="rId389" Type="http://schemas.openxmlformats.org/officeDocument/2006/relationships/hyperlink" Target="https://twitter.com/#!/warriorgrll74/status/1170115246846967808" TargetMode="External" /><Relationship Id="rId390" Type="http://schemas.openxmlformats.org/officeDocument/2006/relationships/hyperlink" Target="https://twitter.com/#!/richardbouchez/status/1170116127520952320" TargetMode="External" /><Relationship Id="rId391" Type="http://schemas.openxmlformats.org/officeDocument/2006/relationships/hyperlink" Target="https://twitter.com/#!/angelafresneda/status/1170132705083887616" TargetMode="External" /><Relationship Id="rId392" Type="http://schemas.openxmlformats.org/officeDocument/2006/relationships/hyperlink" Target="https://twitter.com/#!/ashleyroche/status/1170138252164108288" TargetMode="External" /><Relationship Id="rId393" Type="http://schemas.openxmlformats.org/officeDocument/2006/relationships/hyperlink" Target="https://twitter.com/#!/mathony/status/1170148692357025793" TargetMode="External" /><Relationship Id="rId394" Type="http://schemas.openxmlformats.org/officeDocument/2006/relationships/hyperlink" Target="https://twitter.com/#!/passivearnings/status/1170165706790277120" TargetMode="External" /><Relationship Id="rId395" Type="http://schemas.openxmlformats.org/officeDocument/2006/relationships/hyperlink" Target="https://twitter.com/#!/blairallenagen1/status/1158622765663961089" TargetMode="External" /><Relationship Id="rId396" Type="http://schemas.openxmlformats.org/officeDocument/2006/relationships/hyperlink" Target="https://twitter.com/#!/blairallenagen1/status/1159379756061622272" TargetMode="External" /><Relationship Id="rId397" Type="http://schemas.openxmlformats.org/officeDocument/2006/relationships/hyperlink" Target="https://twitter.com/#!/blairallenagen1/status/1169150749466681346" TargetMode="External" /><Relationship Id="rId398" Type="http://schemas.openxmlformats.org/officeDocument/2006/relationships/hyperlink" Target="https://twitter.com/#!/blairallenagen1/status/1169494756038070272" TargetMode="External" /><Relationship Id="rId399" Type="http://schemas.openxmlformats.org/officeDocument/2006/relationships/hyperlink" Target="https://twitter.com/#!/blairallenagen1/status/1170251495159160833" TargetMode="External" /><Relationship Id="rId400" Type="http://schemas.openxmlformats.org/officeDocument/2006/relationships/hyperlink" Target="https://twitter.com/#!/marceladesantam/status/1170418674311802881" TargetMode="External" /><Relationship Id="rId401" Type="http://schemas.openxmlformats.org/officeDocument/2006/relationships/hyperlink" Target="https://twitter.com/#!/lyneshah/status/1170455136218570754" TargetMode="External" /><Relationship Id="rId402" Type="http://schemas.openxmlformats.org/officeDocument/2006/relationships/hyperlink" Target="https://twitter.com/#!/angelodge/status/1170073250770145280" TargetMode="External" /><Relationship Id="rId403" Type="http://schemas.openxmlformats.org/officeDocument/2006/relationships/hyperlink" Target="https://twitter.com/#!/villacar4/status/1170542317490626560" TargetMode="External" /><Relationship Id="rId404" Type="http://schemas.openxmlformats.org/officeDocument/2006/relationships/hyperlink" Target="https://twitter.com/#!/loefflercarsten/status/1170671502838161413" TargetMode="External" /><Relationship Id="rId405" Type="http://schemas.openxmlformats.org/officeDocument/2006/relationships/hyperlink" Target="https://twitter.com/#!/bestfin1/status/1170673073613393920" TargetMode="External" /><Relationship Id="rId406" Type="http://schemas.openxmlformats.org/officeDocument/2006/relationships/hyperlink" Target="https://twitter.com/#!/prosper_kenn/status/1170717727432032256" TargetMode="External" /><Relationship Id="rId407" Type="http://schemas.openxmlformats.org/officeDocument/2006/relationships/hyperlink" Target="https://twitter.com/#!/alexis_robbins/status/1170717922488025088" TargetMode="External" /><Relationship Id="rId408" Type="http://schemas.openxmlformats.org/officeDocument/2006/relationships/hyperlink" Target="https://twitter.com/#!/marketin_auto/status/1170721138047168512" TargetMode="External" /><Relationship Id="rId409" Type="http://schemas.openxmlformats.org/officeDocument/2006/relationships/hyperlink" Target="https://twitter.com/#!/cognoscentebiz/status/1170722022109745153" TargetMode="External" /><Relationship Id="rId410" Type="http://schemas.openxmlformats.org/officeDocument/2006/relationships/hyperlink" Target="https://twitter.com/#!/fracarabini/status/1170726523134971907" TargetMode="External" /><Relationship Id="rId411" Type="http://schemas.openxmlformats.org/officeDocument/2006/relationships/hyperlink" Target="https://twitter.com/#!/tembhurnepraful/status/1170745554164441090" TargetMode="External" /><Relationship Id="rId412" Type="http://schemas.openxmlformats.org/officeDocument/2006/relationships/hyperlink" Target="https://twitter.com/#!/digimumbai/status/1170763496062980096" TargetMode="External" /><Relationship Id="rId413" Type="http://schemas.openxmlformats.org/officeDocument/2006/relationships/hyperlink" Target="https://twitter.com/#!/chetan0037/status/1170767497555042306" TargetMode="External" /><Relationship Id="rId414" Type="http://schemas.openxmlformats.org/officeDocument/2006/relationships/hyperlink" Target="https://twitter.com/#!/stylemediaire/status/1170810507881779200" TargetMode="External" /><Relationship Id="rId415" Type="http://schemas.openxmlformats.org/officeDocument/2006/relationships/hyperlink" Target="https://twitter.com/#!/derekshankar/status/1170838461676425219" TargetMode="External" /><Relationship Id="rId416" Type="http://schemas.openxmlformats.org/officeDocument/2006/relationships/hyperlink" Target="https://twitter.com/#!/delicatepurvi/status/1170906090193608704" TargetMode="External" /><Relationship Id="rId417" Type="http://schemas.openxmlformats.org/officeDocument/2006/relationships/hyperlink" Target="https://twitter.com/#!/antonisau/status/1170948544708194304" TargetMode="External" /><Relationship Id="rId418" Type="http://schemas.openxmlformats.org/officeDocument/2006/relationships/hyperlink" Target="https://twitter.com/#!/businesstop25/status/1171061451890593798" TargetMode="External" /><Relationship Id="rId419" Type="http://schemas.openxmlformats.org/officeDocument/2006/relationships/hyperlink" Target="https://twitter.com/#!/noggledotcom/status/1171186780529446914" TargetMode="External" /><Relationship Id="rId420" Type="http://schemas.openxmlformats.org/officeDocument/2006/relationships/hyperlink" Target="https://twitter.com/#!/reduxstyle/status/1171188808165023744" TargetMode="External" /><Relationship Id="rId421" Type="http://schemas.openxmlformats.org/officeDocument/2006/relationships/hyperlink" Target="https://twitter.com/#!/bloggermasud/status/1171235195585998849" TargetMode="External" /><Relationship Id="rId422" Type="http://schemas.openxmlformats.org/officeDocument/2006/relationships/hyperlink" Target="https://twitter.com/#!/esotericphoenix/status/1171310960641855489" TargetMode="External" /><Relationship Id="rId423" Type="http://schemas.openxmlformats.org/officeDocument/2006/relationships/hyperlink" Target="https://twitter.com/#!/askmukesh/status/1171316640425754624" TargetMode="External" /><Relationship Id="rId424" Type="http://schemas.openxmlformats.org/officeDocument/2006/relationships/hyperlink" Target="https://twitter.com/#!/bloggingtop25/status/1171423840540348417" TargetMode="External" /><Relationship Id="rId425" Type="http://schemas.openxmlformats.org/officeDocument/2006/relationships/hyperlink" Target="https://twitter.com/#!/harrsocialmedia/status/1171508458039857158" TargetMode="External" /><Relationship Id="rId426" Type="http://schemas.openxmlformats.org/officeDocument/2006/relationships/hyperlink" Target="https://twitter.com/#!/ameyaemarketing/status/1169153511139004416" TargetMode="External" /><Relationship Id="rId427" Type="http://schemas.openxmlformats.org/officeDocument/2006/relationships/hyperlink" Target="https://twitter.com/#!/b2b_smarketing/status/1171602552510713856" TargetMode="External" /><Relationship Id="rId428" Type="http://schemas.openxmlformats.org/officeDocument/2006/relationships/hyperlink" Target="https://twitter.com/#!/gettriplecanopy/status/1171770367381139456" TargetMode="External" /><Relationship Id="rId429" Type="http://schemas.openxmlformats.org/officeDocument/2006/relationships/hyperlink" Target="https://twitter.com/#!/calocollective/status/1169264687839498240" TargetMode="External" /><Relationship Id="rId430" Type="http://schemas.openxmlformats.org/officeDocument/2006/relationships/hyperlink" Target="https://twitter.com/#!/ammarketing_nl/status/1169266755568578563" TargetMode="External" /><Relationship Id="rId431" Type="http://schemas.openxmlformats.org/officeDocument/2006/relationships/hyperlink" Target="https://twitter.com/#!/prcouncil_acy/status/1169666535977345026" TargetMode="External" /><Relationship Id="rId432" Type="http://schemas.openxmlformats.org/officeDocument/2006/relationships/hyperlink" Target="https://twitter.com/#!/ammarketing_nl/status/1169666768526282752" TargetMode="External" /><Relationship Id="rId433" Type="http://schemas.openxmlformats.org/officeDocument/2006/relationships/hyperlink" Target="https://twitter.com/#!/ammarketing_nl/status/1171497657556074498" TargetMode="External" /><Relationship Id="rId434" Type="http://schemas.openxmlformats.org/officeDocument/2006/relationships/hyperlink" Target="https://twitter.com/#!/bphlippo/status/1171497065307754496" TargetMode="External" /><Relationship Id="rId435" Type="http://schemas.openxmlformats.org/officeDocument/2006/relationships/hyperlink" Target="https://twitter.com/#!/samdigitalcomm/status/1171810499702525952" TargetMode="External" /><Relationship Id="rId436" Type="http://schemas.openxmlformats.org/officeDocument/2006/relationships/hyperlink" Target="https://twitter.com/#!/ammarketing_nl/status/1171810893983866880" TargetMode="External" /><Relationship Id="rId437" Type="http://schemas.openxmlformats.org/officeDocument/2006/relationships/hyperlink" Target="https://twitter.com/#!/ammarketing_nl/status/1169334580958191616" TargetMode="External" /><Relationship Id="rId438" Type="http://schemas.openxmlformats.org/officeDocument/2006/relationships/hyperlink" Target="https://twitter.com/#!/ammarketing_nl/status/1170719967706329088" TargetMode="External" /><Relationship Id="rId439" Type="http://schemas.openxmlformats.org/officeDocument/2006/relationships/hyperlink" Target="https://twitter.com/#!/socialmedia2day/status/636212203117391872" TargetMode="External" /><Relationship Id="rId440" Type="http://schemas.openxmlformats.org/officeDocument/2006/relationships/hyperlink" Target="https://twitter.com/#!/socialmedia2day/status/1169207272444243969" TargetMode="External" /><Relationship Id="rId441" Type="http://schemas.openxmlformats.org/officeDocument/2006/relationships/hyperlink" Target="https://twitter.com/#!/socialmedia2day/status/1169328121985810432" TargetMode="External" /><Relationship Id="rId442" Type="http://schemas.openxmlformats.org/officeDocument/2006/relationships/hyperlink" Target="https://twitter.com/#!/socialmedia2day/status/1169463942378381312" TargetMode="External" /><Relationship Id="rId443" Type="http://schemas.openxmlformats.org/officeDocument/2006/relationships/hyperlink" Target="https://twitter.com/#!/socialmedia2day/status/1170113225800785921" TargetMode="External" /><Relationship Id="rId444" Type="http://schemas.openxmlformats.org/officeDocument/2006/relationships/hyperlink" Target="https://twitter.com/#!/socialmedia2day/status/1170717223066984453" TargetMode="External" /><Relationship Id="rId445" Type="http://schemas.openxmlformats.org/officeDocument/2006/relationships/hyperlink" Target="https://twitter.com/#!/socialmedia2day/status/1172174532871938049" TargetMode="External" /><Relationship Id="rId446" Type="http://schemas.openxmlformats.org/officeDocument/2006/relationships/hyperlink" Target="https://twitter.com/#!/socialmedia2day/status/1172174534977425408" TargetMode="External" /><Relationship Id="rId447" Type="http://schemas.openxmlformats.org/officeDocument/2006/relationships/hyperlink" Target="https://twitter.com/#!/kobmaxqueen/status/1169210653040611328" TargetMode="External" /><Relationship Id="rId448" Type="http://schemas.openxmlformats.org/officeDocument/2006/relationships/hyperlink" Target="https://twitter.com/#!/kobmaxqueen/status/1169331377596174337" TargetMode="External" /><Relationship Id="rId449" Type="http://schemas.openxmlformats.org/officeDocument/2006/relationships/hyperlink" Target="https://twitter.com/#!/kobmaxqueen/status/1169464827267440640" TargetMode="External" /><Relationship Id="rId450" Type="http://schemas.openxmlformats.org/officeDocument/2006/relationships/hyperlink" Target="https://twitter.com/#!/kobmaxqueen/status/1170230616794849280" TargetMode="External" /><Relationship Id="rId451" Type="http://schemas.openxmlformats.org/officeDocument/2006/relationships/hyperlink" Target="https://twitter.com/#!/kobmaxqueen/status/1170721515089911808" TargetMode="External" /><Relationship Id="rId452" Type="http://schemas.openxmlformats.org/officeDocument/2006/relationships/hyperlink" Target="https://twitter.com/#!/kobmaxqueen/status/1172175125099307008" TargetMode="External" /><Relationship Id="rId453" Type="http://schemas.openxmlformats.org/officeDocument/2006/relationships/hyperlink" Target="https://twitter.com/#!/kobmaxqueen/status/1172175127888433154" TargetMode="External" /><Relationship Id="rId454" Type="http://schemas.openxmlformats.org/officeDocument/2006/relationships/hyperlink" Target="https://twitter.com/#!/backmanage/status/1172175647470444544" TargetMode="External" /><Relationship Id="rId455" Type="http://schemas.openxmlformats.org/officeDocument/2006/relationships/hyperlink" Target="https://twitter.com/#!/tupoino/status/1169476833345265669" TargetMode="External" /><Relationship Id="rId456" Type="http://schemas.openxmlformats.org/officeDocument/2006/relationships/hyperlink" Target="https://twitter.com/#!/tupoino/status/1172176421671882754" TargetMode="External" /><Relationship Id="rId457" Type="http://schemas.openxmlformats.org/officeDocument/2006/relationships/hyperlink" Target="https://twitter.com/#!/monisbukhari/status/1169208146251911168" TargetMode="External" /><Relationship Id="rId458" Type="http://schemas.openxmlformats.org/officeDocument/2006/relationships/hyperlink" Target="https://twitter.com/#!/monisbukhari/status/1169328931457118209" TargetMode="External" /><Relationship Id="rId459" Type="http://schemas.openxmlformats.org/officeDocument/2006/relationships/hyperlink" Target="https://twitter.com/#!/monisbukhari/status/1169464799979286528" TargetMode="External" /><Relationship Id="rId460" Type="http://schemas.openxmlformats.org/officeDocument/2006/relationships/hyperlink" Target="https://twitter.com/#!/monisbukhari/status/1170113480663425024" TargetMode="External" /><Relationship Id="rId461" Type="http://schemas.openxmlformats.org/officeDocument/2006/relationships/hyperlink" Target="https://twitter.com/#!/monisbukhari/status/1170718728817975297" TargetMode="External" /><Relationship Id="rId462" Type="http://schemas.openxmlformats.org/officeDocument/2006/relationships/hyperlink" Target="https://twitter.com/#!/monisbukhari/status/1172176945708240896" TargetMode="External" /><Relationship Id="rId463" Type="http://schemas.openxmlformats.org/officeDocument/2006/relationships/hyperlink" Target="https://twitter.com/#!/monisbukhari/status/1172176949445300225" TargetMode="External" /><Relationship Id="rId464" Type="http://schemas.openxmlformats.org/officeDocument/2006/relationships/hyperlink" Target="https://twitter.com/#!/seo/status/1166382364156747776" TargetMode="External" /><Relationship Id="rId465" Type="http://schemas.openxmlformats.org/officeDocument/2006/relationships/hyperlink" Target="https://twitter.com/#!/seo/status/1166383023077691393" TargetMode="External" /><Relationship Id="rId466" Type="http://schemas.openxmlformats.org/officeDocument/2006/relationships/hyperlink" Target="https://twitter.com/#!/seo/status/1166383457053880320" TargetMode="External" /><Relationship Id="rId467" Type="http://schemas.openxmlformats.org/officeDocument/2006/relationships/hyperlink" Target="https://twitter.com/#!/icanwp/status/1173228335419146241" TargetMode="External" /><Relationship Id="rId468" Type="http://schemas.openxmlformats.org/officeDocument/2006/relationships/comments" Target="../comments13.xml" /><Relationship Id="rId469" Type="http://schemas.openxmlformats.org/officeDocument/2006/relationships/vmlDrawing" Target="../drawings/vmlDrawing6.vml" /><Relationship Id="rId470" Type="http://schemas.openxmlformats.org/officeDocument/2006/relationships/table" Target="../tables/table23.xml" /><Relationship Id="rId47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oodtoseo.com/" TargetMode="External" /><Relationship Id="rId2" Type="http://schemas.openxmlformats.org/officeDocument/2006/relationships/hyperlink" Target="https://ghergich.com/" TargetMode="External" /><Relationship Id="rId3" Type="http://schemas.openxmlformats.org/officeDocument/2006/relationships/hyperlink" Target="https://t.co/uxYgVxTdHd" TargetMode="External" /><Relationship Id="rId4" Type="http://schemas.openxmlformats.org/officeDocument/2006/relationships/hyperlink" Target="http://t.co/RRK9DrKDia" TargetMode="External" /><Relationship Id="rId5" Type="http://schemas.openxmlformats.org/officeDocument/2006/relationships/hyperlink" Target="http://t.co/1m0rAFFZZw" TargetMode="External" /><Relationship Id="rId6" Type="http://schemas.openxmlformats.org/officeDocument/2006/relationships/hyperlink" Target="https://t.co/FjMrMB3vyw" TargetMode="External" /><Relationship Id="rId7" Type="http://schemas.openxmlformats.org/officeDocument/2006/relationships/hyperlink" Target="https://t.co/lXUu797Mxg" TargetMode="External" /><Relationship Id="rId8" Type="http://schemas.openxmlformats.org/officeDocument/2006/relationships/hyperlink" Target="http://www.bestclerks.com/" TargetMode="External" /><Relationship Id="rId9" Type="http://schemas.openxmlformats.org/officeDocument/2006/relationships/hyperlink" Target="http://toco-france.com/" TargetMode="External" /><Relationship Id="rId10" Type="http://schemas.openxmlformats.org/officeDocument/2006/relationships/hyperlink" Target="http://crackerjackscribe.com/" TargetMode="External" /><Relationship Id="rId11" Type="http://schemas.openxmlformats.org/officeDocument/2006/relationships/hyperlink" Target="https://t.co/Ub5quRSFER" TargetMode="External" /><Relationship Id="rId12" Type="http://schemas.openxmlformats.org/officeDocument/2006/relationships/hyperlink" Target="https://t.co/3pTjHOWA0E" TargetMode="External" /><Relationship Id="rId13" Type="http://schemas.openxmlformats.org/officeDocument/2006/relationships/hyperlink" Target="https://t.co/RBmoeyWqgI" TargetMode="External" /><Relationship Id="rId14" Type="http://schemas.openxmlformats.org/officeDocument/2006/relationships/hyperlink" Target="http://dailydigital.media/" TargetMode="External" /><Relationship Id="rId15" Type="http://schemas.openxmlformats.org/officeDocument/2006/relationships/hyperlink" Target="http://afacebook.group/" TargetMode="External" /><Relationship Id="rId16" Type="http://schemas.openxmlformats.org/officeDocument/2006/relationships/hyperlink" Target="https://t.co/ISpCcwqlH3" TargetMode="External" /><Relationship Id="rId17" Type="http://schemas.openxmlformats.org/officeDocument/2006/relationships/hyperlink" Target="http://www.breweradmin.com.au/" TargetMode="External" /><Relationship Id="rId18" Type="http://schemas.openxmlformats.org/officeDocument/2006/relationships/hyperlink" Target="http://goodtoseo.com/" TargetMode="External" /><Relationship Id="rId19" Type="http://schemas.openxmlformats.org/officeDocument/2006/relationships/hyperlink" Target="http://t.co/zjrIG0czkR" TargetMode="External" /><Relationship Id="rId20" Type="http://schemas.openxmlformats.org/officeDocument/2006/relationships/hyperlink" Target="https://t.co/aGNbPPnxuH" TargetMode="External" /><Relationship Id="rId21" Type="http://schemas.openxmlformats.org/officeDocument/2006/relationships/hyperlink" Target="https://t.co/ZgOF2x5plk" TargetMode="External" /><Relationship Id="rId22" Type="http://schemas.openxmlformats.org/officeDocument/2006/relationships/hyperlink" Target="https://t.co/9IPBSrh0VP" TargetMode="External" /><Relationship Id="rId23" Type="http://schemas.openxmlformats.org/officeDocument/2006/relationships/hyperlink" Target="http://t.co/nUSorlxU6C" TargetMode="External" /><Relationship Id="rId24" Type="http://schemas.openxmlformats.org/officeDocument/2006/relationships/hyperlink" Target="https://t.co/YNUYSy5S2j" TargetMode="External" /><Relationship Id="rId25" Type="http://schemas.openxmlformats.org/officeDocument/2006/relationships/hyperlink" Target="http://www.planarwhirl.com/" TargetMode="External" /><Relationship Id="rId26" Type="http://schemas.openxmlformats.org/officeDocument/2006/relationships/hyperlink" Target="https://t.co/GsJg0XG6NW" TargetMode="External" /><Relationship Id="rId27" Type="http://schemas.openxmlformats.org/officeDocument/2006/relationships/hyperlink" Target="https://t.co/jel783U7Dd" TargetMode="External" /><Relationship Id="rId28" Type="http://schemas.openxmlformats.org/officeDocument/2006/relationships/hyperlink" Target="http://www.danagarrison.com/" TargetMode="External" /><Relationship Id="rId29" Type="http://schemas.openxmlformats.org/officeDocument/2006/relationships/hyperlink" Target="https://t.co/HUn9byIPeC" TargetMode="External" /><Relationship Id="rId30" Type="http://schemas.openxmlformats.org/officeDocument/2006/relationships/hyperlink" Target="http://www.projectcyber0.com/" TargetMode="External" /><Relationship Id="rId31" Type="http://schemas.openxmlformats.org/officeDocument/2006/relationships/hyperlink" Target="https://krohn.media/" TargetMode="External" /><Relationship Id="rId32" Type="http://schemas.openxmlformats.org/officeDocument/2006/relationships/hyperlink" Target="https://www.linkedin.com/in/ginevra-adamoli-kalbli-phd-ba12608?trk=hp-identity-name" TargetMode="External" /><Relationship Id="rId33" Type="http://schemas.openxmlformats.org/officeDocument/2006/relationships/hyperlink" Target="https://t.co/PPKkeqINy8" TargetMode="External" /><Relationship Id="rId34" Type="http://schemas.openxmlformats.org/officeDocument/2006/relationships/hyperlink" Target="https://blogtrybe.com/" TargetMode="External" /><Relationship Id="rId35" Type="http://schemas.openxmlformats.org/officeDocument/2006/relationships/hyperlink" Target="https://t.co/KzuBaZuxDP" TargetMode="External" /><Relationship Id="rId36" Type="http://schemas.openxmlformats.org/officeDocument/2006/relationships/hyperlink" Target="http://t.co/Cz0K0CqAgO" TargetMode="External" /><Relationship Id="rId37" Type="http://schemas.openxmlformats.org/officeDocument/2006/relationships/hyperlink" Target="http://www.appytechie.com/" TargetMode="External" /><Relationship Id="rId38" Type="http://schemas.openxmlformats.org/officeDocument/2006/relationships/hyperlink" Target="http://robinyearsley.com/" TargetMode="External" /><Relationship Id="rId39" Type="http://schemas.openxmlformats.org/officeDocument/2006/relationships/hyperlink" Target="http://www.socialmediatoday.com/" TargetMode="External" /><Relationship Id="rId40" Type="http://schemas.openxmlformats.org/officeDocument/2006/relationships/hyperlink" Target="https://t.co/wfroxRyQB7" TargetMode="External" /><Relationship Id="rId41" Type="http://schemas.openxmlformats.org/officeDocument/2006/relationships/hyperlink" Target="http://bit.ly/2HK2exu" TargetMode="External" /><Relationship Id="rId42" Type="http://schemas.openxmlformats.org/officeDocument/2006/relationships/hyperlink" Target="http://www.fiverr.com/samleeh" TargetMode="External" /><Relationship Id="rId43" Type="http://schemas.openxmlformats.org/officeDocument/2006/relationships/hyperlink" Target="http://monis.net/" TargetMode="External" /><Relationship Id="rId44" Type="http://schemas.openxmlformats.org/officeDocument/2006/relationships/hyperlink" Target="https://t.co/e2DoIMFnl4" TargetMode="External" /><Relationship Id="rId45" Type="http://schemas.openxmlformats.org/officeDocument/2006/relationships/hyperlink" Target="https://t.co/DzEMgS6d9N" TargetMode="External" /><Relationship Id="rId46" Type="http://schemas.openxmlformats.org/officeDocument/2006/relationships/hyperlink" Target="https://t.co/JyR7rXmVYI" TargetMode="External" /><Relationship Id="rId47" Type="http://schemas.openxmlformats.org/officeDocument/2006/relationships/hyperlink" Target="https://t.co/h48GRKRlgf" TargetMode="External" /><Relationship Id="rId48" Type="http://schemas.openxmlformats.org/officeDocument/2006/relationships/hyperlink" Target="https://t.co/v5SHBJ8zSk" TargetMode="External" /><Relationship Id="rId49" Type="http://schemas.openxmlformats.org/officeDocument/2006/relationships/hyperlink" Target="https://www.youtube.com/channel/UCBiZWcyXeJkPWxtKvGTnlqw" TargetMode="External" /><Relationship Id="rId50" Type="http://schemas.openxmlformats.org/officeDocument/2006/relationships/hyperlink" Target="https://t.co/DieEe4yWyF" TargetMode="External" /><Relationship Id="rId51" Type="http://schemas.openxmlformats.org/officeDocument/2006/relationships/hyperlink" Target="https://t.co/XT5eEfX1Wc" TargetMode="External" /><Relationship Id="rId52" Type="http://schemas.openxmlformats.org/officeDocument/2006/relationships/hyperlink" Target="http://t.co/X8WZqXS9ql" TargetMode="External" /><Relationship Id="rId53" Type="http://schemas.openxmlformats.org/officeDocument/2006/relationships/hyperlink" Target="http://about.me/elaine_beare" TargetMode="External" /><Relationship Id="rId54" Type="http://schemas.openxmlformats.org/officeDocument/2006/relationships/hyperlink" Target="https://t.co/LGO7TYi45b" TargetMode="External" /><Relationship Id="rId55" Type="http://schemas.openxmlformats.org/officeDocument/2006/relationships/hyperlink" Target="https://t.co/lng4nkHtNH" TargetMode="External" /><Relationship Id="rId56" Type="http://schemas.openxmlformats.org/officeDocument/2006/relationships/hyperlink" Target="http://www.socioloca.com/" TargetMode="External" /><Relationship Id="rId57" Type="http://schemas.openxmlformats.org/officeDocument/2006/relationships/hyperlink" Target="https://t.co/Ej0Q894RNK" TargetMode="External" /><Relationship Id="rId58" Type="http://schemas.openxmlformats.org/officeDocument/2006/relationships/hyperlink" Target="https://t.co/HIu41FtPYT" TargetMode="External" /><Relationship Id="rId59" Type="http://schemas.openxmlformats.org/officeDocument/2006/relationships/hyperlink" Target="http://dell.com/networking" TargetMode="External" /><Relationship Id="rId60" Type="http://schemas.openxmlformats.org/officeDocument/2006/relationships/hyperlink" Target="https://t.co/LF3kvn8yyA" TargetMode="External" /><Relationship Id="rId61" Type="http://schemas.openxmlformats.org/officeDocument/2006/relationships/hyperlink" Target="http://www.viragbrand.blogspot.com/" TargetMode="External" /><Relationship Id="rId62" Type="http://schemas.openxmlformats.org/officeDocument/2006/relationships/hyperlink" Target="https://t.co/TUpazxOytu" TargetMode="External" /><Relationship Id="rId63" Type="http://schemas.openxmlformats.org/officeDocument/2006/relationships/hyperlink" Target="https://t.co/zphxx60vzl" TargetMode="External" /><Relationship Id="rId64" Type="http://schemas.openxmlformats.org/officeDocument/2006/relationships/hyperlink" Target="http://nuundigital.com/" TargetMode="External" /><Relationship Id="rId65" Type="http://schemas.openxmlformats.org/officeDocument/2006/relationships/hyperlink" Target="https://t.co/9xpSG8HHrY" TargetMode="External" /><Relationship Id="rId66" Type="http://schemas.openxmlformats.org/officeDocument/2006/relationships/hyperlink" Target="https://www.markwagan.carbonmade.com/" TargetMode="External" /><Relationship Id="rId67" Type="http://schemas.openxmlformats.org/officeDocument/2006/relationships/hyperlink" Target="https://t.co/E2BdUg65zA" TargetMode="External" /><Relationship Id="rId68" Type="http://schemas.openxmlformats.org/officeDocument/2006/relationships/hyperlink" Target="https://t.co/SfGS1nlUDM" TargetMode="External" /><Relationship Id="rId69" Type="http://schemas.openxmlformats.org/officeDocument/2006/relationships/hyperlink" Target="https://t.co/xZ6443DGBD" TargetMode="External" /><Relationship Id="rId70" Type="http://schemas.openxmlformats.org/officeDocument/2006/relationships/hyperlink" Target="http://socialmediacombo.com/" TargetMode="External" /><Relationship Id="rId71" Type="http://schemas.openxmlformats.org/officeDocument/2006/relationships/hyperlink" Target="https://techiewiz.com/" TargetMode="External" /><Relationship Id="rId72" Type="http://schemas.openxmlformats.org/officeDocument/2006/relationships/hyperlink" Target="https://t.co/Eu7ze44wEV" TargetMode="External" /><Relationship Id="rId73" Type="http://schemas.openxmlformats.org/officeDocument/2006/relationships/hyperlink" Target="http://t.co/N6J5zLJEce" TargetMode="External" /><Relationship Id="rId74" Type="http://schemas.openxmlformats.org/officeDocument/2006/relationships/hyperlink" Target="https://medium.com/@maybenotinwords" TargetMode="External" /><Relationship Id="rId75" Type="http://schemas.openxmlformats.org/officeDocument/2006/relationships/hyperlink" Target="https://t.co/BRfDJa8AUZ" TargetMode="External" /><Relationship Id="rId76" Type="http://schemas.openxmlformats.org/officeDocument/2006/relationships/hyperlink" Target="http://www.digimumbai.com/" TargetMode="External" /><Relationship Id="rId77" Type="http://schemas.openxmlformats.org/officeDocument/2006/relationships/hyperlink" Target="https://t.co/xEQi9SjhCt" TargetMode="External" /><Relationship Id="rId78" Type="http://schemas.openxmlformats.org/officeDocument/2006/relationships/hyperlink" Target="https://t.co/7SGF0cy2Zs" TargetMode="External" /><Relationship Id="rId79" Type="http://schemas.openxmlformats.org/officeDocument/2006/relationships/hyperlink" Target="http://semrush.com/" TargetMode="External" /><Relationship Id="rId80" Type="http://schemas.openxmlformats.org/officeDocument/2006/relationships/hyperlink" Target="http://t.co/CFvkOAGa4B" TargetMode="External" /><Relationship Id="rId81" Type="http://schemas.openxmlformats.org/officeDocument/2006/relationships/hyperlink" Target="http://www.madalynsklar.com/" TargetMode="External" /><Relationship Id="rId82" Type="http://schemas.openxmlformats.org/officeDocument/2006/relationships/hyperlink" Target="https://www.socialmediaexaminer.com/" TargetMode="External" /><Relationship Id="rId83" Type="http://schemas.openxmlformats.org/officeDocument/2006/relationships/hyperlink" Target="http://www.contentmarketinginstitute.com/" TargetMode="External" /><Relationship Id="rId84" Type="http://schemas.openxmlformats.org/officeDocument/2006/relationships/hyperlink" Target="http://t.co/3Xvuxw2JEG" TargetMode="External" /><Relationship Id="rId85" Type="http://schemas.openxmlformats.org/officeDocument/2006/relationships/hyperlink" Target="https://www.instagram.com/v4vraj" TargetMode="External" /><Relationship Id="rId86" Type="http://schemas.openxmlformats.org/officeDocument/2006/relationships/hyperlink" Target="http://www.sarahclarke.biz/" TargetMode="External" /><Relationship Id="rId87" Type="http://schemas.openxmlformats.org/officeDocument/2006/relationships/hyperlink" Target="https://t.co/aofVoxZegZ" TargetMode="External" /><Relationship Id="rId88" Type="http://schemas.openxmlformats.org/officeDocument/2006/relationships/hyperlink" Target="https://seokay.com/" TargetMode="External" /><Relationship Id="rId89" Type="http://schemas.openxmlformats.org/officeDocument/2006/relationships/hyperlink" Target="https://t.co/2FjY56F6p9" TargetMode="External" /><Relationship Id="rId90" Type="http://schemas.openxmlformats.org/officeDocument/2006/relationships/hyperlink" Target="https://masudurrashid.com/" TargetMode="External" /><Relationship Id="rId91" Type="http://schemas.openxmlformats.org/officeDocument/2006/relationships/hyperlink" Target="https://t.co/5YLRlqaDjQ" TargetMode="External" /><Relationship Id="rId92" Type="http://schemas.openxmlformats.org/officeDocument/2006/relationships/hyperlink" Target="https://t.co/NNHvG0Fi6C" TargetMode="External" /><Relationship Id="rId93" Type="http://schemas.openxmlformats.org/officeDocument/2006/relationships/hyperlink" Target="http://t.co/eqwbiLD49G" TargetMode="External" /><Relationship Id="rId94" Type="http://schemas.openxmlformats.org/officeDocument/2006/relationships/hyperlink" Target="https://seokay.com/" TargetMode="External" /><Relationship Id="rId95" Type="http://schemas.openxmlformats.org/officeDocument/2006/relationships/hyperlink" Target="https://www.harrogatesocialmedia.co.uk/" TargetMode="External" /><Relationship Id="rId96" Type="http://schemas.openxmlformats.org/officeDocument/2006/relationships/hyperlink" Target="https://t.co/ljC4C3p7Nt" TargetMode="External" /><Relationship Id="rId97" Type="http://schemas.openxmlformats.org/officeDocument/2006/relationships/hyperlink" Target="http://www.socialmediaasaservice.eu/" TargetMode="External" /><Relationship Id="rId98" Type="http://schemas.openxmlformats.org/officeDocument/2006/relationships/hyperlink" Target="https://t.co/nqNLADgbK5" TargetMode="External" /><Relationship Id="rId99" Type="http://schemas.openxmlformats.org/officeDocument/2006/relationships/hyperlink" Target="https://t.co/X7jQUZdrjr" TargetMode="External" /><Relationship Id="rId100" Type="http://schemas.openxmlformats.org/officeDocument/2006/relationships/hyperlink" Target="https://t.co/SIsu3McNas" TargetMode="External" /><Relationship Id="rId101" Type="http://schemas.openxmlformats.org/officeDocument/2006/relationships/hyperlink" Target="http://t.co/VaQEpGYQGG" TargetMode="External" /><Relationship Id="rId102" Type="http://schemas.openxmlformats.org/officeDocument/2006/relationships/hyperlink" Target="https://t.co/3hKjZv7AOs" TargetMode="External" /><Relationship Id="rId103" Type="http://schemas.openxmlformats.org/officeDocument/2006/relationships/hyperlink" Target="http://www.facebook.com/bert.phlippo" TargetMode="External" /><Relationship Id="rId104" Type="http://schemas.openxmlformats.org/officeDocument/2006/relationships/hyperlink" Target="http://www.backmanage.com/" TargetMode="External" /><Relationship Id="rId105" Type="http://schemas.openxmlformats.org/officeDocument/2006/relationships/hyperlink" Target="https://www.tupoino.com/" TargetMode="External" /><Relationship Id="rId106" Type="http://schemas.openxmlformats.org/officeDocument/2006/relationships/hyperlink" Target="https://pbs.twimg.com/profile_banners/17476350/1487464464" TargetMode="External" /><Relationship Id="rId107" Type="http://schemas.openxmlformats.org/officeDocument/2006/relationships/hyperlink" Target="https://pbs.twimg.com/profile_banners/2228228652/1567145078" TargetMode="External" /><Relationship Id="rId108" Type="http://schemas.openxmlformats.org/officeDocument/2006/relationships/hyperlink" Target="https://pbs.twimg.com/profile_banners/17676664/1568099556" TargetMode="External" /><Relationship Id="rId109" Type="http://schemas.openxmlformats.org/officeDocument/2006/relationships/hyperlink" Target="https://pbs.twimg.com/profile_banners/1382500736/1543392028" TargetMode="External" /><Relationship Id="rId110" Type="http://schemas.openxmlformats.org/officeDocument/2006/relationships/hyperlink" Target="https://pbs.twimg.com/profile_banners/19086504/1348836479" TargetMode="External" /><Relationship Id="rId111" Type="http://schemas.openxmlformats.org/officeDocument/2006/relationships/hyperlink" Target="https://pbs.twimg.com/profile_banners/706621570551324673/1457306935" TargetMode="External" /><Relationship Id="rId112" Type="http://schemas.openxmlformats.org/officeDocument/2006/relationships/hyperlink" Target="https://pbs.twimg.com/profile_banners/972120261867819013/1528903659" TargetMode="External" /><Relationship Id="rId113" Type="http://schemas.openxmlformats.org/officeDocument/2006/relationships/hyperlink" Target="https://pbs.twimg.com/profile_banners/433732413/1466182011" TargetMode="External" /><Relationship Id="rId114" Type="http://schemas.openxmlformats.org/officeDocument/2006/relationships/hyperlink" Target="https://pbs.twimg.com/profile_banners/2963651068/1422795289" TargetMode="External" /><Relationship Id="rId115" Type="http://schemas.openxmlformats.org/officeDocument/2006/relationships/hyperlink" Target="https://pbs.twimg.com/profile_banners/4155603088/1566983635" TargetMode="External" /><Relationship Id="rId116" Type="http://schemas.openxmlformats.org/officeDocument/2006/relationships/hyperlink" Target="https://pbs.twimg.com/profile_banners/878597639591342080/1498309525" TargetMode="External" /><Relationship Id="rId117" Type="http://schemas.openxmlformats.org/officeDocument/2006/relationships/hyperlink" Target="https://pbs.twimg.com/profile_banners/840979269660610563/1547991505" TargetMode="External" /><Relationship Id="rId118" Type="http://schemas.openxmlformats.org/officeDocument/2006/relationships/hyperlink" Target="https://pbs.twimg.com/profile_banners/177932961/1400838212" TargetMode="External" /><Relationship Id="rId119" Type="http://schemas.openxmlformats.org/officeDocument/2006/relationships/hyperlink" Target="https://pbs.twimg.com/profile_banners/977546307643592704/1521939319" TargetMode="External" /><Relationship Id="rId120" Type="http://schemas.openxmlformats.org/officeDocument/2006/relationships/hyperlink" Target="https://pbs.twimg.com/profile_banners/42208855/1532768813" TargetMode="External" /><Relationship Id="rId121" Type="http://schemas.openxmlformats.org/officeDocument/2006/relationships/hyperlink" Target="https://pbs.twimg.com/profile_banners/562497105/1498547906" TargetMode="External" /><Relationship Id="rId122" Type="http://schemas.openxmlformats.org/officeDocument/2006/relationships/hyperlink" Target="https://pbs.twimg.com/profile_banners/78352717/1521484263" TargetMode="External" /><Relationship Id="rId123" Type="http://schemas.openxmlformats.org/officeDocument/2006/relationships/hyperlink" Target="https://pbs.twimg.com/profile_banners/16706032/1527631116" TargetMode="External" /><Relationship Id="rId124" Type="http://schemas.openxmlformats.org/officeDocument/2006/relationships/hyperlink" Target="https://pbs.twimg.com/profile_banners/1069257431975378946/1543766224" TargetMode="External" /><Relationship Id="rId125" Type="http://schemas.openxmlformats.org/officeDocument/2006/relationships/hyperlink" Target="https://pbs.twimg.com/profile_banners/2561276234/1402490782" TargetMode="External" /><Relationship Id="rId126" Type="http://schemas.openxmlformats.org/officeDocument/2006/relationships/hyperlink" Target="https://pbs.twimg.com/profile_banners/14719087/1471976186" TargetMode="External" /><Relationship Id="rId127" Type="http://schemas.openxmlformats.org/officeDocument/2006/relationships/hyperlink" Target="https://pbs.twimg.com/profile_banners/516876855/1530416608" TargetMode="External" /><Relationship Id="rId128" Type="http://schemas.openxmlformats.org/officeDocument/2006/relationships/hyperlink" Target="https://pbs.twimg.com/profile_banners/2905638757/1528365714" TargetMode="External" /><Relationship Id="rId129" Type="http://schemas.openxmlformats.org/officeDocument/2006/relationships/hyperlink" Target="https://pbs.twimg.com/profile_banners/15571195/1559770971" TargetMode="External" /><Relationship Id="rId130" Type="http://schemas.openxmlformats.org/officeDocument/2006/relationships/hyperlink" Target="https://pbs.twimg.com/profile_banners/718877123251843072/1565859218" TargetMode="External" /><Relationship Id="rId131" Type="http://schemas.openxmlformats.org/officeDocument/2006/relationships/hyperlink" Target="https://pbs.twimg.com/profile_banners/902142190570405890/1507722253" TargetMode="External" /><Relationship Id="rId132" Type="http://schemas.openxmlformats.org/officeDocument/2006/relationships/hyperlink" Target="https://pbs.twimg.com/profile_banners/846783593103986688/1490882320" TargetMode="External" /><Relationship Id="rId133" Type="http://schemas.openxmlformats.org/officeDocument/2006/relationships/hyperlink" Target="https://pbs.twimg.com/profile_banners/15667533/1528785719" TargetMode="External" /><Relationship Id="rId134" Type="http://schemas.openxmlformats.org/officeDocument/2006/relationships/hyperlink" Target="https://pbs.twimg.com/profile_banners/1115488759/1398714996" TargetMode="External" /><Relationship Id="rId135" Type="http://schemas.openxmlformats.org/officeDocument/2006/relationships/hyperlink" Target="https://pbs.twimg.com/profile_banners/1052513718330740736/1539774144" TargetMode="External" /><Relationship Id="rId136" Type="http://schemas.openxmlformats.org/officeDocument/2006/relationships/hyperlink" Target="https://pbs.twimg.com/profile_banners/541940527/1543891141" TargetMode="External" /><Relationship Id="rId137" Type="http://schemas.openxmlformats.org/officeDocument/2006/relationships/hyperlink" Target="https://pbs.twimg.com/profile_banners/24793746/1497875098" TargetMode="External" /><Relationship Id="rId138" Type="http://schemas.openxmlformats.org/officeDocument/2006/relationships/hyperlink" Target="https://pbs.twimg.com/profile_banners/1017733075785146369/1551447955" TargetMode="External" /><Relationship Id="rId139" Type="http://schemas.openxmlformats.org/officeDocument/2006/relationships/hyperlink" Target="https://pbs.twimg.com/profile_banners/2933378152/1553432716" TargetMode="External" /><Relationship Id="rId140" Type="http://schemas.openxmlformats.org/officeDocument/2006/relationships/hyperlink" Target="https://pbs.twimg.com/profile_banners/28745679/1553695346" TargetMode="External" /><Relationship Id="rId141" Type="http://schemas.openxmlformats.org/officeDocument/2006/relationships/hyperlink" Target="https://pbs.twimg.com/profile_banners/117507628/1438867111" TargetMode="External" /><Relationship Id="rId142" Type="http://schemas.openxmlformats.org/officeDocument/2006/relationships/hyperlink" Target="https://pbs.twimg.com/profile_banners/432102756/1563549393" TargetMode="External" /><Relationship Id="rId143" Type="http://schemas.openxmlformats.org/officeDocument/2006/relationships/hyperlink" Target="https://pbs.twimg.com/profile_banners/1035895128748183553/1535812472" TargetMode="External" /><Relationship Id="rId144" Type="http://schemas.openxmlformats.org/officeDocument/2006/relationships/hyperlink" Target="https://pbs.twimg.com/profile_banners/311367878/1567009253" TargetMode="External" /><Relationship Id="rId145" Type="http://schemas.openxmlformats.org/officeDocument/2006/relationships/hyperlink" Target="https://pbs.twimg.com/profile_banners/123675452/1447993234" TargetMode="External" /><Relationship Id="rId146" Type="http://schemas.openxmlformats.org/officeDocument/2006/relationships/hyperlink" Target="https://pbs.twimg.com/profile_banners/15441074/1507233102" TargetMode="External" /><Relationship Id="rId147" Type="http://schemas.openxmlformats.org/officeDocument/2006/relationships/hyperlink" Target="https://pbs.twimg.com/profile_banners/29229277/1537563135" TargetMode="External" /><Relationship Id="rId148" Type="http://schemas.openxmlformats.org/officeDocument/2006/relationships/hyperlink" Target="https://pbs.twimg.com/profile_banners/21720587/1517188402" TargetMode="External" /><Relationship Id="rId149" Type="http://schemas.openxmlformats.org/officeDocument/2006/relationships/hyperlink" Target="https://pbs.twimg.com/profile_banners/34920429/1563471702" TargetMode="External" /><Relationship Id="rId150" Type="http://schemas.openxmlformats.org/officeDocument/2006/relationships/hyperlink" Target="https://pbs.twimg.com/profile_banners/827554545869938688/1559508822" TargetMode="External" /><Relationship Id="rId151" Type="http://schemas.openxmlformats.org/officeDocument/2006/relationships/hyperlink" Target="https://pbs.twimg.com/profile_banners/19716014/1565185713" TargetMode="External" /><Relationship Id="rId152" Type="http://schemas.openxmlformats.org/officeDocument/2006/relationships/hyperlink" Target="https://pbs.twimg.com/profile_banners/2991064460/1421753248" TargetMode="External" /><Relationship Id="rId153" Type="http://schemas.openxmlformats.org/officeDocument/2006/relationships/hyperlink" Target="https://pbs.twimg.com/profile_banners/18349397/1453639250" TargetMode="External" /><Relationship Id="rId154" Type="http://schemas.openxmlformats.org/officeDocument/2006/relationships/hyperlink" Target="https://pbs.twimg.com/profile_banners/832081210608336896/1566084551" TargetMode="External" /><Relationship Id="rId155" Type="http://schemas.openxmlformats.org/officeDocument/2006/relationships/hyperlink" Target="https://pbs.twimg.com/profile_banners/1154321215860936704/1564937501" TargetMode="External" /><Relationship Id="rId156" Type="http://schemas.openxmlformats.org/officeDocument/2006/relationships/hyperlink" Target="https://pbs.twimg.com/profile_banners/581454410/1515713791" TargetMode="External" /><Relationship Id="rId157" Type="http://schemas.openxmlformats.org/officeDocument/2006/relationships/hyperlink" Target="https://pbs.twimg.com/profile_banners/843727985530298368/1489998292" TargetMode="External" /><Relationship Id="rId158" Type="http://schemas.openxmlformats.org/officeDocument/2006/relationships/hyperlink" Target="https://pbs.twimg.com/profile_banners/2746625383/1460956862" TargetMode="External" /><Relationship Id="rId159" Type="http://schemas.openxmlformats.org/officeDocument/2006/relationships/hyperlink" Target="https://pbs.twimg.com/profile_banners/2311406059/1519495407" TargetMode="External" /><Relationship Id="rId160" Type="http://schemas.openxmlformats.org/officeDocument/2006/relationships/hyperlink" Target="https://pbs.twimg.com/profile_banners/47052630/1552374582" TargetMode="External" /><Relationship Id="rId161" Type="http://schemas.openxmlformats.org/officeDocument/2006/relationships/hyperlink" Target="https://pbs.twimg.com/profile_banners/75814807/1432047522" TargetMode="External" /><Relationship Id="rId162" Type="http://schemas.openxmlformats.org/officeDocument/2006/relationships/hyperlink" Target="https://pbs.twimg.com/profile_banners/297887237/1477469371" TargetMode="External" /><Relationship Id="rId163" Type="http://schemas.openxmlformats.org/officeDocument/2006/relationships/hyperlink" Target="https://pbs.twimg.com/profile_banners/214977397/1468301243" TargetMode="External" /><Relationship Id="rId164" Type="http://schemas.openxmlformats.org/officeDocument/2006/relationships/hyperlink" Target="https://pbs.twimg.com/profile_banners/492417575/1528224990" TargetMode="External" /><Relationship Id="rId165" Type="http://schemas.openxmlformats.org/officeDocument/2006/relationships/hyperlink" Target="https://pbs.twimg.com/profile_banners/17689706/1565363328" TargetMode="External" /><Relationship Id="rId166" Type="http://schemas.openxmlformats.org/officeDocument/2006/relationships/hyperlink" Target="https://pbs.twimg.com/profile_banners/3167721006/1474364227" TargetMode="External" /><Relationship Id="rId167" Type="http://schemas.openxmlformats.org/officeDocument/2006/relationships/hyperlink" Target="https://pbs.twimg.com/profile_banners/24003389/1398380151" TargetMode="External" /><Relationship Id="rId168" Type="http://schemas.openxmlformats.org/officeDocument/2006/relationships/hyperlink" Target="https://pbs.twimg.com/profile_banners/904480767786401792/1504480627" TargetMode="External" /><Relationship Id="rId169" Type="http://schemas.openxmlformats.org/officeDocument/2006/relationships/hyperlink" Target="https://pbs.twimg.com/profile_banners/843850276209491968/1552589529" TargetMode="External" /><Relationship Id="rId170" Type="http://schemas.openxmlformats.org/officeDocument/2006/relationships/hyperlink" Target="https://pbs.twimg.com/profile_banners/20635779/1559949400" TargetMode="External" /><Relationship Id="rId171" Type="http://schemas.openxmlformats.org/officeDocument/2006/relationships/hyperlink" Target="https://pbs.twimg.com/profile_banners/391855119/1481706338" TargetMode="External" /><Relationship Id="rId172" Type="http://schemas.openxmlformats.org/officeDocument/2006/relationships/hyperlink" Target="https://pbs.twimg.com/profile_banners/240191157/1547752707" TargetMode="External" /><Relationship Id="rId173" Type="http://schemas.openxmlformats.org/officeDocument/2006/relationships/hyperlink" Target="https://pbs.twimg.com/profile_banners/585702157/1539698078" TargetMode="External" /><Relationship Id="rId174" Type="http://schemas.openxmlformats.org/officeDocument/2006/relationships/hyperlink" Target="https://pbs.twimg.com/profile_banners/245957113/1415583092" TargetMode="External" /><Relationship Id="rId175" Type="http://schemas.openxmlformats.org/officeDocument/2006/relationships/hyperlink" Target="https://pbs.twimg.com/profile_banners/837666262549344256/1547123257" TargetMode="External" /><Relationship Id="rId176" Type="http://schemas.openxmlformats.org/officeDocument/2006/relationships/hyperlink" Target="https://pbs.twimg.com/profile_banners/276192343/1512849984" TargetMode="External" /><Relationship Id="rId177" Type="http://schemas.openxmlformats.org/officeDocument/2006/relationships/hyperlink" Target="https://pbs.twimg.com/profile_banners/294948816/1565463921" TargetMode="External" /><Relationship Id="rId178" Type="http://schemas.openxmlformats.org/officeDocument/2006/relationships/hyperlink" Target="https://pbs.twimg.com/profile_banners/1317096691/1557309600" TargetMode="External" /><Relationship Id="rId179" Type="http://schemas.openxmlformats.org/officeDocument/2006/relationships/hyperlink" Target="https://pbs.twimg.com/profile_banners/82145673/1416196409" TargetMode="External" /><Relationship Id="rId180" Type="http://schemas.openxmlformats.org/officeDocument/2006/relationships/hyperlink" Target="https://pbs.twimg.com/profile_banners/16723241/1398278647" TargetMode="External" /><Relationship Id="rId181" Type="http://schemas.openxmlformats.org/officeDocument/2006/relationships/hyperlink" Target="https://pbs.twimg.com/profile_banners/515265070/1455468598" TargetMode="External" /><Relationship Id="rId182" Type="http://schemas.openxmlformats.org/officeDocument/2006/relationships/hyperlink" Target="https://pbs.twimg.com/profile_banners/24273161/1348079359" TargetMode="External" /><Relationship Id="rId183" Type="http://schemas.openxmlformats.org/officeDocument/2006/relationships/hyperlink" Target="https://pbs.twimg.com/profile_banners/53015192/1537922706" TargetMode="External" /><Relationship Id="rId184" Type="http://schemas.openxmlformats.org/officeDocument/2006/relationships/hyperlink" Target="https://pbs.twimg.com/profile_banners/941676332282404864/1541694823" TargetMode="External" /><Relationship Id="rId185" Type="http://schemas.openxmlformats.org/officeDocument/2006/relationships/hyperlink" Target="https://pbs.twimg.com/profile_banners/1030179705977294848/1547848440" TargetMode="External" /><Relationship Id="rId186" Type="http://schemas.openxmlformats.org/officeDocument/2006/relationships/hyperlink" Target="https://pbs.twimg.com/profile_banners/1650844693/1533940370" TargetMode="External" /><Relationship Id="rId187" Type="http://schemas.openxmlformats.org/officeDocument/2006/relationships/hyperlink" Target="https://pbs.twimg.com/profile_banners/1095338013142470656/1551907881" TargetMode="External" /><Relationship Id="rId188" Type="http://schemas.openxmlformats.org/officeDocument/2006/relationships/hyperlink" Target="https://pbs.twimg.com/profile_banners/2329230638/1391894470" TargetMode="External" /><Relationship Id="rId189" Type="http://schemas.openxmlformats.org/officeDocument/2006/relationships/hyperlink" Target="https://pbs.twimg.com/profile_banners/815815282732187648/1563636128" TargetMode="External" /><Relationship Id="rId190" Type="http://schemas.openxmlformats.org/officeDocument/2006/relationships/hyperlink" Target="https://pbs.twimg.com/profile_banners/17642348/1559367188" TargetMode="External" /><Relationship Id="rId191" Type="http://schemas.openxmlformats.org/officeDocument/2006/relationships/hyperlink" Target="https://pbs.twimg.com/profile_banners/1082914162207002624/1547022881" TargetMode="External" /><Relationship Id="rId192" Type="http://schemas.openxmlformats.org/officeDocument/2006/relationships/hyperlink" Target="https://pbs.twimg.com/profile_banners/2657846512/1404184752" TargetMode="External" /><Relationship Id="rId193" Type="http://schemas.openxmlformats.org/officeDocument/2006/relationships/hyperlink" Target="https://pbs.twimg.com/profile_banners/430647393/1473798031" TargetMode="External" /><Relationship Id="rId194" Type="http://schemas.openxmlformats.org/officeDocument/2006/relationships/hyperlink" Target="https://pbs.twimg.com/profile_banners/500483223/1455534416" TargetMode="External" /><Relationship Id="rId195" Type="http://schemas.openxmlformats.org/officeDocument/2006/relationships/hyperlink" Target="https://pbs.twimg.com/profile_banners/797338088305348608/1485342856" TargetMode="External" /><Relationship Id="rId196" Type="http://schemas.openxmlformats.org/officeDocument/2006/relationships/hyperlink" Target="https://pbs.twimg.com/profile_banners/3310721736/1440404156" TargetMode="External" /><Relationship Id="rId197" Type="http://schemas.openxmlformats.org/officeDocument/2006/relationships/hyperlink" Target="https://pbs.twimg.com/profile_banners/948256906740682752/1515067413" TargetMode="External" /><Relationship Id="rId198" Type="http://schemas.openxmlformats.org/officeDocument/2006/relationships/hyperlink" Target="https://pbs.twimg.com/profile_banners/23572920/1494623604" TargetMode="External" /><Relationship Id="rId199" Type="http://schemas.openxmlformats.org/officeDocument/2006/relationships/hyperlink" Target="https://pbs.twimg.com/profile_banners/1022421590426959872/1562234069" TargetMode="External" /><Relationship Id="rId200" Type="http://schemas.openxmlformats.org/officeDocument/2006/relationships/hyperlink" Target="https://pbs.twimg.com/profile_banners/21896072/1566826587" TargetMode="External" /><Relationship Id="rId201" Type="http://schemas.openxmlformats.org/officeDocument/2006/relationships/hyperlink" Target="https://pbs.twimg.com/profile_banners/2469354751/1522242745" TargetMode="External" /><Relationship Id="rId202" Type="http://schemas.openxmlformats.org/officeDocument/2006/relationships/hyperlink" Target="https://pbs.twimg.com/profile_banners/14164297/1485550174" TargetMode="External" /><Relationship Id="rId203" Type="http://schemas.openxmlformats.org/officeDocument/2006/relationships/hyperlink" Target="https://pbs.twimg.com/profile_banners/53925101/1399383763" TargetMode="External" /><Relationship Id="rId204" Type="http://schemas.openxmlformats.org/officeDocument/2006/relationships/hyperlink" Target="https://pbs.twimg.com/profile_banners/18240655/1546873538" TargetMode="External" /><Relationship Id="rId205" Type="http://schemas.openxmlformats.org/officeDocument/2006/relationships/hyperlink" Target="https://pbs.twimg.com/profile_banners/17093617/1565206316" TargetMode="External" /><Relationship Id="rId206" Type="http://schemas.openxmlformats.org/officeDocument/2006/relationships/hyperlink" Target="https://pbs.twimg.com/profile_banners/608099675/1513778191" TargetMode="External" /><Relationship Id="rId207" Type="http://schemas.openxmlformats.org/officeDocument/2006/relationships/hyperlink" Target="https://pbs.twimg.com/profile_banners/810172601209393152/1532532360" TargetMode="External" /><Relationship Id="rId208" Type="http://schemas.openxmlformats.org/officeDocument/2006/relationships/hyperlink" Target="https://pbs.twimg.com/profile_banners/717648847435087872/1485272088" TargetMode="External" /><Relationship Id="rId209" Type="http://schemas.openxmlformats.org/officeDocument/2006/relationships/hyperlink" Target="https://pbs.twimg.com/profile_banners/3729009437/1443097332" TargetMode="External" /><Relationship Id="rId210" Type="http://schemas.openxmlformats.org/officeDocument/2006/relationships/hyperlink" Target="https://pbs.twimg.com/profile_banners/757300400311508992/1489285982" TargetMode="External" /><Relationship Id="rId211" Type="http://schemas.openxmlformats.org/officeDocument/2006/relationships/hyperlink" Target="https://pbs.twimg.com/profile_banners/459919484/1513233623" TargetMode="External" /><Relationship Id="rId212" Type="http://schemas.openxmlformats.org/officeDocument/2006/relationships/hyperlink" Target="https://pbs.twimg.com/profile_banners/68085362/1417174726" TargetMode="External" /><Relationship Id="rId213" Type="http://schemas.openxmlformats.org/officeDocument/2006/relationships/hyperlink" Target="https://pbs.twimg.com/profile_banners/100732079/1521706635" TargetMode="External" /><Relationship Id="rId214" Type="http://schemas.openxmlformats.org/officeDocument/2006/relationships/hyperlink" Target="https://pbs.twimg.com/profile_banners/21781701/1400075242" TargetMode="External" /><Relationship Id="rId215" Type="http://schemas.openxmlformats.org/officeDocument/2006/relationships/hyperlink" Target="https://pbs.twimg.com/profile_banners/722786529886625796/1485446394" TargetMode="External" /><Relationship Id="rId216" Type="http://schemas.openxmlformats.org/officeDocument/2006/relationships/hyperlink" Target="https://pbs.twimg.com/profile_banners/857156206334533634/1552302613" TargetMode="External" /><Relationship Id="rId217" Type="http://schemas.openxmlformats.org/officeDocument/2006/relationships/hyperlink" Target="https://pbs.twimg.com/profile_banners/1126734724624293889/1560244341" TargetMode="External" /><Relationship Id="rId218" Type="http://schemas.openxmlformats.org/officeDocument/2006/relationships/hyperlink" Target="https://pbs.twimg.com/profile_banners/3195278881/1522681182" TargetMode="External" /><Relationship Id="rId219" Type="http://schemas.openxmlformats.org/officeDocument/2006/relationships/hyperlink" Target="https://pbs.twimg.com/profile_banners/720385696226107392/1516968471" TargetMode="External" /><Relationship Id="rId220" Type="http://schemas.openxmlformats.org/officeDocument/2006/relationships/hyperlink" Target="https://pbs.twimg.com/profile_banners/1045030364073332737/1545022483" TargetMode="External" /><Relationship Id="rId221" Type="http://schemas.openxmlformats.org/officeDocument/2006/relationships/hyperlink" Target="https://pbs.twimg.com/profile_banners/118057572/1478813353" TargetMode="External" /><Relationship Id="rId222" Type="http://schemas.openxmlformats.org/officeDocument/2006/relationships/hyperlink" Target="https://pbs.twimg.com/profile_banners/18012301/1456430832" TargetMode="External" /><Relationship Id="rId223" Type="http://schemas.openxmlformats.org/officeDocument/2006/relationships/hyperlink" Target="https://pbs.twimg.com/profile_banners/770057/1500556944" TargetMode="External" /><Relationship Id="rId224" Type="http://schemas.openxmlformats.org/officeDocument/2006/relationships/hyperlink" Target="https://pbs.twimg.com/profile_banners/53355325/1543228231" TargetMode="External" /><Relationship Id="rId225" Type="http://schemas.openxmlformats.org/officeDocument/2006/relationships/hyperlink" Target="https://pbs.twimg.com/profile_banners/1131228690522808320/1558544429" TargetMode="External" /><Relationship Id="rId226" Type="http://schemas.openxmlformats.org/officeDocument/2006/relationships/hyperlink" Target="https://pbs.twimg.com/profile_banners/978319191798374400/1529250649" TargetMode="External" /><Relationship Id="rId227" Type="http://schemas.openxmlformats.org/officeDocument/2006/relationships/hyperlink" Target="https://pbs.twimg.com/profile_banners/1038891043008208897/1558329062"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1/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2/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8/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5/bg.png" TargetMode="External" /><Relationship Id="rId256" Type="http://schemas.openxmlformats.org/officeDocument/2006/relationships/hyperlink" Target="http://abs.twimg.com/images/themes/theme9/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9/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8/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3/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2/bg.gif" TargetMode="External" /><Relationship Id="rId288" Type="http://schemas.openxmlformats.org/officeDocument/2006/relationships/hyperlink" Target="http://abs.twimg.com/images/themes/theme18/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4/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4/bg.gif" TargetMode="External" /><Relationship Id="rId300" Type="http://schemas.openxmlformats.org/officeDocument/2006/relationships/hyperlink" Target="http://abs.twimg.com/images/themes/theme10/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8/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0/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3/bg.gif" TargetMode="External" /><Relationship Id="rId326" Type="http://schemas.openxmlformats.org/officeDocument/2006/relationships/hyperlink" Target="http://abs.twimg.com/images/themes/theme19/bg.gif" TargetMode="External" /><Relationship Id="rId327" Type="http://schemas.openxmlformats.org/officeDocument/2006/relationships/hyperlink" Target="http://abs.twimg.com/images/themes/theme4/bg.gif" TargetMode="External" /><Relationship Id="rId328" Type="http://schemas.openxmlformats.org/officeDocument/2006/relationships/hyperlink" Target="http://abs.twimg.com/images/themes/theme5/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9/bg.gif" TargetMode="External" /><Relationship Id="rId332" Type="http://schemas.openxmlformats.org/officeDocument/2006/relationships/hyperlink" Target="http://abs.twimg.com/images/themes/theme15/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3/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pbs.twimg.com/profile_images/926533530217168896/t-3vZqYL_normal.jpg" TargetMode="External" /><Relationship Id="rId338" Type="http://schemas.openxmlformats.org/officeDocument/2006/relationships/hyperlink" Target="http://pbs.twimg.com/profile_images/926500788720955394/_DnsRtIX_normal.jpg" TargetMode="External" /><Relationship Id="rId339" Type="http://schemas.openxmlformats.org/officeDocument/2006/relationships/hyperlink" Target="http://pbs.twimg.com/profile_images/1060537987010887681/XTB0wFs1_normal.jpg" TargetMode="External" /><Relationship Id="rId340" Type="http://schemas.openxmlformats.org/officeDocument/2006/relationships/hyperlink" Target="http://pbs.twimg.com/profile_images/901019911954280448/jxMNWpTm_normal.jpg" TargetMode="External" /><Relationship Id="rId341" Type="http://schemas.openxmlformats.org/officeDocument/2006/relationships/hyperlink" Target="http://pbs.twimg.com/profile_images/857939060521873408/weLwBXQ0_normal.jpg" TargetMode="External" /><Relationship Id="rId342" Type="http://schemas.openxmlformats.org/officeDocument/2006/relationships/hyperlink" Target="http://pbs.twimg.com/profile_images/1165308179808493568/-xcMnvyl_normal.jpg" TargetMode="External" /><Relationship Id="rId343" Type="http://schemas.openxmlformats.org/officeDocument/2006/relationships/hyperlink" Target="http://pbs.twimg.com/profile_images/706622262892490753/LB1AjIS-_normal.jpg" TargetMode="External" /><Relationship Id="rId344" Type="http://schemas.openxmlformats.org/officeDocument/2006/relationships/hyperlink" Target="http://pbs.twimg.com/profile_images/1006920799696060416/06Ggt8PK_normal.jpg" TargetMode="External" /><Relationship Id="rId345" Type="http://schemas.openxmlformats.org/officeDocument/2006/relationships/hyperlink" Target="http://pbs.twimg.com/profile_images/846409220832473088/-1Wh0Keo_normal.jpg" TargetMode="External" /><Relationship Id="rId346" Type="http://schemas.openxmlformats.org/officeDocument/2006/relationships/hyperlink" Target="http://pbs.twimg.com/profile_images/1117715035411718144/8V_Gkzcx_normal.jpg" TargetMode="External" /><Relationship Id="rId347" Type="http://schemas.openxmlformats.org/officeDocument/2006/relationships/hyperlink" Target="http://pbs.twimg.com/profile_images/1155059389860122625/kBqiQt7d_normal.png" TargetMode="External" /><Relationship Id="rId348" Type="http://schemas.openxmlformats.org/officeDocument/2006/relationships/hyperlink" Target="http://pbs.twimg.com/profile_images/878604253690028032/xqRErZqz_normal.jpg" TargetMode="External" /><Relationship Id="rId349" Type="http://schemas.openxmlformats.org/officeDocument/2006/relationships/hyperlink" Target="http://pbs.twimg.com/profile_images/1096893505551634439/JJ4uJYDw_normal.png" TargetMode="External" /><Relationship Id="rId350" Type="http://schemas.openxmlformats.org/officeDocument/2006/relationships/hyperlink" Target="http://pbs.twimg.com/profile_images/795335879925596160/UArBlHyZ_normal.jpg" TargetMode="External" /><Relationship Id="rId351" Type="http://schemas.openxmlformats.org/officeDocument/2006/relationships/hyperlink" Target="http://pbs.twimg.com/profile_images/977548769901215744/I45Gz07v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024837641177419776/tJFKIyaw_normal.jpg" TargetMode="External" /><Relationship Id="rId354" Type="http://schemas.openxmlformats.org/officeDocument/2006/relationships/hyperlink" Target="http://pbs.twimg.com/profile_images/879599447772188672/pAdBD3qb_normal.jpg" TargetMode="External" /><Relationship Id="rId355" Type="http://schemas.openxmlformats.org/officeDocument/2006/relationships/hyperlink" Target="http://pbs.twimg.com/profile_images/3654397678/3d0274e555342f7e83558ad3fb0c0c39_normal.jpeg" TargetMode="External" /><Relationship Id="rId356" Type="http://schemas.openxmlformats.org/officeDocument/2006/relationships/hyperlink" Target="http://pbs.twimg.com/profile_images/1101321372687581184/HmmqxtLQ_normal.jpg" TargetMode="External" /><Relationship Id="rId357" Type="http://schemas.openxmlformats.org/officeDocument/2006/relationships/hyperlink" Target="http://pbs.twimg.com/profile_images/1069261666263736320/Uob_MxAK_normal.jpg" TargetMode="External" /><Relationship Id="rId358" Type="http://schemas.openxmlformats.org/officeDocument/2006/relationships/hyperlink" Target="http://pbs.twimg.com/profile_images/476707212849467392/I_jVndo-_normal.jpeg" TargetMode="External" /><Relationship Id="rId359" Type="http://schemas.openxmlformats.org/officeDocument/2006/relationships/hyperlink" Target="http://pbs.twimg.com/profile_images/1042648534317596672/XQW2BGvd_normal.jpg" TargetMode="External" /><Relationship Id="rId360" Type="http://schemas.openxmlformats.org/officeDocument/2006/relationships/hyperlink" Target="http://pbs.twimg.com/profile_images/1072891513942786048/KIz2B2qk_normal.jpg" TargetMode="External" /><Relationship Id="rId361" Type="http://schemas.openxmlformats.org/officeDocument/2006/relationships/hyperlink" Target="http://pbs.twimg.com/profile_images/1004664899253907456/k_BbBzHy_normal.jpg" TargetMode="External" /><Relationship Id="rId362" Type="http://schemas.openxmlformats.org/officeDocument/2006/relationships/hyperlink" Target="http://pbs.twimg.com/profile_images/1143106428850147328/8lNCHakU_normal.jpg" TargetMode="External" /><Relationship Id="rId363" Type="http://schemas.openxmlformats.org/officeDocument/2006/relationships/hyperlink" Target="http://pbs.twimg.com/profile_images/718877584528814081/Wgiazsvv_normal.jpg" TargetMode="External" /><Relationship Id="rId364" Type="http://schemas.openxmlformats.org/officeDocument/2006/relationships/hyperlink" Target="http://pbs.twimg.com/profile_images/902143038255923200/5FM46-wj_normal.jpg" TargetMode="External" /><Relationship Id="rId365" Type="http://schemas.openxmlformats.org/officeDocument/2006/relationships/hyperlink" Target="http://pbs.twimg.com/profile_images/846785549939757057/1zniwuG3_normal.jpg" TargetMode="External" /><Relationship Id="rId366" Type="http://schemas.openxmlformats.org/officeDocument/2006/relationships/hyperlink" Target="http://pbs.twimg.com/profile_images/918243413228642304/SNxPOiou_normal.jpg" TargetMode="External" /><Relationship Id="rId367" Type="http://schemas.openxmlformats.org/officeDocument/2006/relationships/hyperlink" Target="http://pbs.twimg.com/profile_images/1071480273940824064/dJg1h7C4_normal.jpg" TargetMode="External" /><Relationship Id="rId368" Type="http://schemas.openxmlformats.org/officeDocument/2006/relationships/hyperlink" Target="http://pbs.twimg.com/profile_images/3346866136/44bafe581019fa2603283cbc5e41f3ff_normal.png" TargetMode="External" /><Relationship Id="rId369" Type="http://schemas.openxmlformats.org/officeDocument/2006/relationships/hyperlink" Target="http://pbs.twimg.com/profile_images/1110428780445626368/D_zlUqwa_normal.jpg" TargetMode="External" /><Relationship Id="rId370" Type="http://schemas.openxmlformats.org/officeDocument/2006/relationships/hyperlink" Target="http://pbs.twimg.com/profile_images/1073055798136193024/K9zc5cFO_normal.jpg" TargetMode="External" /><Relationship Id="rId371" Type="http://schemas.openxmlformats.org/officeDocument/2006/relationships/hyperlink" Target="http://pbs.twimg.com/profile_images/581089016814047232/7pjnF776_normal.jpg" TargetMode="External" /><Relationship Id="rId372" Type="http://schemas.openxmlformats.org/officeDocument/2006/relationships/hyperlink" Target="http://pbs.twimg.com/profile_images/1113023342154518533/2uGQHL7Y_normal.png" TargetMode="External" /><Relationship Id="rId373" Type="http://schemas.openxmlformats.org/officeDocument/2006/relationships/hyperlink" Target="http://pbs.twimg.com/profile_images/1109803241435549697/v3a0BDXo_normal.png" TargetMode="External" /><Relationship Id="rId374" Type="http://schemas.openxmlformats.org/officeDocument/2006/relationships/hyperlink" Target="http://pbs.twimg.com/profile_images/1095743669653696513/PtaZZUX4_normal.jpg" TargetMode="External" /><Relationship Id="rId375" Type="http://schemas.openxmlformats.org/officeDocument/2006/relationships/hyperlink" Target="http://pbs.twimg.com/profile_images/623697160777826305/RFY-hwl__normal.png" TargetMode="External" /><Relationship Id="rId376" Type="http://schemas.openxmlformats.org/officeDocument/2006/relationships/hyperlink" Target="http://pbs.twimg.com/profile_images/1166369406018117632/eKEr4O-u_normal.jpg" TargetMode="External" /><Relationship Id="rId377" Type="http://schemas.openxmlformats.org/officeDocument/2006/relationships/hyperlink" Target="http://pbs.twimg.com/profile_images/1035896694469283840/nMLw8WsR_normal.jpg" TargetMode="External" /><Relationship Id="rId378" Type="http://schemas.openxmlformats.org/officeDocument/2006/relationships/hyperlink" Target="http://pbs.twimg.com/profile_images/3120841902/7276aa9ca2b09cdb1a09fa6029dc8e25_normal.jpeg" TargetMode="External" /><Relationship Id="rId379" Type="http://schemas.openxmlformats.org/officeDocument/2006/relationships/hyperlink" Target="http://pbs.twimg.com/profile_images/667558392681115648/gkBqKnZD_normal.jpg" TargetMode="External" /><Relationship Id="rId380" Type="http://schemas.openxmlformats.org/officeDocument/2006/relationships/hyperlink" Target="http://pbs.twimg.com/profile_images/472597106427850752/chLqXQ2O_normal.jpeg" TargetMode="External" /><Relationship Id="rId381" Type="http://schemas.openxmlformats.org/officeDocument/2006/relationships/hyperlink" Target="http://pbs.twimg.com/profile_images/487242217887502337/qOMRQbPk_normal.jpeg" TargetMode="External" /><Relationship Id="rId382" Type="http://schemas.openxmlformats.org/officeDocument/2006/relationships/hyperlink" Target="http://pbs.twimg.com/profile_images/784381029180182533/B24kECRz_normal.jpg" TargetMode="External" /><Relationship Id="rId383" Type="http://schemas.openxmlformats.org/officeDocument/2006/relationships/hyperlink" Target="http://pbs.twimg.com/profile_images/855429366418984960/AsjtpwsM_normal.jpg" TargetMode="External" /><Relationship Id="rId384" Type="http://schemas.openxmlformats.org/officeDocument/2006/relationships/hyperlink" Target="http://pbs.twimg.com/profile_images/1113055580397211649/5N6klfaP_normal.png" TargetMode="External" /><Relationship Id="rId385" Type="http://schemas.openxmlformats.org/officeDocument/2006/relationships/hyperlink" Target="http://pbs.twimg.com/profile_images/1116448696642744322/gfixxYfC_normal.jpg" TargetMode="External" /><Relationship Id="rId386" Type="http://schemas.openxmlformats.org/officeDocument/2006/relationships/hyperlink" Target="http://pbs.twimg.com/profile_images/1159098414547767296/VbpXdNrj_normal.jpg" TargetMode="External" /><Relationship Id="rId387" Type="http://schemas.openxmlformats.org/officeDocument/2006/relationships/hyperlink" Target="http://pbs.twimg.com/profile_images/557499655701819393/NUGpDgnM_normal.jpeg" TargetMode="External" /><Relationship Id="rId388" Type="http://schemas.openxmlformats.org/officeDocument/2006/relationships/hyperlink" Target="http://pbs.twimg.com/profile_images/913811675505192960/0xPcrAab_normal.jpg" TargetMode="External" /><Relationship Id="rId389" Type="http://schemas.openxmlformats.org/officeDocument/2006/relationships/hyperlink" Target="http://pbs.twimg.com/profile_images/1148986276638539776/umIim8jG_normal.jpg" TargetMode="External" /><Relationship Id="rId390" Type="http://schemas.openxmlformats.org/officeDocument/2006/relationships/hyperlink" Target="http://pbs.twimg.com/profile_images/1154321404797624320/PaF21odn_normal.jpg" TargetMode="External" /><Relationship Id="rId391" Type="http://schemas.openxmlformats.org/officeDocument/2006/relationships/hyperlink" Target="http://pbs.twimg.com/profile_images/1143225736162996226/w_goSqcN_normal.png" TargetMode="External" /><Relationship Id="rId392" Type="http://schemas.openxmlformats.org/officeDocument/2006/relationships/hyperlink" Target="http://pbs.twimg.com/profile_images/874639898065727494/JKGRntr0_normal.jpg" TargetMode="External" /><Relationship Id="rId393" Type="http://schemas.openxmlformats.org/officeDocument/2006/relationships/hyperlink" Target="http://pbs.twimg.com/profile_images/721937975441956864/Ue6WcLFT_normal.jpg" TargetMode="External" /><Relationship Id="rId394" Type="http://schemas.openxmlformats.org/officeDocument/2006/relationships/hyperlink" Target="http://pbs.twimg.com/profile_images/1160788003561697281/jgYIbUqS_normal.jpg" TargetMode="External" /><Relationship Id="rId395" Type="http://schemas.openxmlformats.org/officeDocument/2006/relationships/hyperlink" Target="http://pbs.twimg.com/profile_images/808723158261846016/CSZzJNzM_normal.jpg" TargetMode="External" /><Relationship Id="rId396" Type="http://schemas.openxmlformats.org/officeDocument/2006/relationships/hyperlink" Target="http://pbs.twimg.com/profile_images/894438247799115776/hwrqw7eh_normal.jpg" TargetMode="External" /><Relationship Id="rId397" Type="http://schemas.openxmlformats.org/officeDocument/2006/relationships/hyperlink" Target="http://pbs.twimg.com/profile_images/594180789052530689/d-BTuspO_normal.jpg" TargetMode="External" /><Relationship Id="rId398" Type="http://schemas.openxmlformats.org/officeDocument/2006/relationships/hyperlink" Target="http://pbs.twimg.com/profile_images/463940766952222720/_P3HbRxE_normal.png" TargetMode="External" /><Relationship Id="rId399" Type="http://schemas.openxmlformats.org/officeDocument/2006/relationships/hyperlink" Target="http://pbs.twimg.com/profile_images/989098657831112704/YEx3YyX7_normal.jpg" TargetMode="External" /><Relationship Id="rId400" Type="http://schemas.openxmlformats.org/officeDocument/2006/relationships/hyperlink" Target="http://pbs.twimg.com/profile_images/754033245407313920/mG5ysLna_normal.jpg" TargetMode="External" /><Relationship Id="rId401" Type="http://schemas.openxmlformats.org/officeDocument/2006/relationships/hyperlink" Target="http://pbs.twimg.com/profile_images/1147440819428896775/ZpsbUY65_normal.jpg" TargetMode="External" /><Relationship Id="rId402" Type="http://schemas.openxmlformats.org/officeDocument/2006/relationships/hyperlink" Target="http://pbs.twimg.com/profile_images/778166795140292609/sDEWrqGc_normal.jpg" TargetMode="External" /><Relationship Id="rId403" Type="http://schemas.openxmlformats.org/officeDocument/2006/relationships/hyperlink" Target="http://pbs.twimg.com/profile_images/684199571824627712/iylW32Fm_normal.jpg" TargetMode="External" /><Relationship Id="rId404" Type="http://schemas.openxmlformats.org/officeDocument/2006/relationships/hyperlink" Target="http://pbs.twimg.com/profile_images/1091835501290479621/Ng4t94uo_normal.jpg" TargetMode="External" /><Relationship Id="rId405" Type="http://schemas.openxmlformats.org/officeDocument/2006/relationships/hyperlink" Target="http://pbs.twimg.com/profile_images/986236562290585601/kug0BzR0_normal.jpg" TargetMode="External" /><Relationship Id="rId406" Type="http://schemas.openxmlformats.org/officeDocument/2006/relationships/hyperlink" Target="http://pbs.twimg.com/profile_images/936648772834041856/aBvT-Djq_normal.jpg" TargetMode="External" /><Relationship Id="rId407" Type="http://schemas.openxmlformats.org/officeDocument/2006/relationships/hyperlink" Target="http://pbs.twimg.com/profile_images/878114086734643200/2zAaZNMh_normal.jpg" TargetMode="External" /><Relationship Id="rId408" Type="http://schemas.openxmlformats.org/officeDocument/2006/relationships/hyperlink" Target="http://pbs.twimg.com/profile_images/833619024688795648/7TUg2sZE_normal.jpg" TargetMode="External" /><Relationship Id="rId409" Type="http://schemas.openxmlformats.org/officeDocument/2006/relationships/hyperlink" Target="http://pbs.twimg.com/profile_images/1147585728022343680/7z1Ca3Vo_normal.jpg" TargetMode="External" /><Relationship Id="rId410" Type="http://schemas.openxmlformats.org/officeDocument/2006/relationships/hyperlink" Target="http://pbs.twimg.com/profile_images/529728437880389633/Xggj9rV4_normal.jpeg" TargetMode="External" /><Relationship Id="rId411" Type="http://schemas.openxmlformats.org/officeDocument/2006/relationships/hyperlink" Target="http://pbs.twimg.com/profile_images/1149663356459999232/RWpnM0vN_normal.jpg" TargetMode="External" /><Relationship Id="rId412" Type="http://schemas.openxmlformats.org/officeDocument/2006/relationships/hyperlink" Target="http://pbs.twimg.com/profile_images/939586669531025408/NPFJXHJo_normal.jpg" TargetMode="External" /><Relationship Id="rId413" Type="http://schemas.openxmlformats.org/officeDocument/2006/relationships/hyperlink" Target="http://pbs.twimg.com/profile_images/1062765638714834944/fuuz4_1I_normal.jpg" TargetMode="External" /><Relationship Id="rId414" Type="http://schemas.openxmlformats.org/officeDocument/2006/relationships/hyperlink" Target="http://pbs.twimg.com/profile_images/1126064693846663168/HpX7ksNj_normal.jpg" TargetMode="External" /><Relationship Id="rId415" Type="http://schemas.openxmlformats.org/officeDocument/2006/relationships/hyperlink" Target="http://pbs.twimg.com/profile_images/963087423323373568/3XcnnCDv_normal.jpg" TargetMode="External" /><Relationship Id="rId416" Type="http://schemas.openxmlformats.org/officeDocument/2006/relationships/hyperlink" Target="http://pbs.twimg.com/profile_images/61932938/08-08-17-08-drawn-600_normal.jpg" TargetMode="External" /><Relationship Id="rId417" Type="http://schemas.openxmlformats.org/officeDocument/2006/relationships/hyperlink" Target="http://pbs.twimg.com/profile_images/617978863726010369/4PJc0LB3_normal.jpg" TargetMode="External" /><Relationship Id="rId418" Type="http://schemas.openxmlformats.org/officeDocument/2006/relationships/hyperlink" Target="http://pbs.twimg.com/profile_images/833491840317923328/lEG8Sp5z_normal.jpg" TargetMode="External" /><Relationship Id="rId419" Type="http://schemas.openxmlformats.org/officeDocument/2006/relationships/hyperlink" Target="http://pbs.twimg.com/profile_images/1108554708875014145/IsDZVaDj_normal.jpg" TargetMode="External" /><Relationship Id="rId420" Type="http://schemas.openxmlformats.org/officeDocument/2006/relationships/hyperlink" Target="http://pbs.twimg.com/profile_images/1113088413547130880/RfpzvcVu_normal.png" TargetMode="External" /><Relationship Id="rId421" Type="http://schemas.openxmlformats.org/officeDocument/2006/relationships/hyperlink" Target="http://pbs.twimg.com/profile_images/1086144356015165440/qp-aDxu8_normal.jpg" TargetMode="External" /><Relationship Id="rId422" Type="http://schemas.openxmlformats.org/officeDocument/2006/relationships/hyperlink" Target="http://pbs.twimg.com/profile_images/2664315488/4a884b08d0cd532864ee438c6477c7b7_normal.jpeg" TargetMode="External" /><Relationship Id="rId423" Type="http://schemas.openxmlformats.org/officeDocument/2006/relationships/hyperlink" Target="http://pbs.twimg.com/profile_images/1009550793773498368/jEKg6Xg4_normal.jpg" TargetMode="External" /><Relationship Id="rId424" Type="http://schemas.openxmlformats.org/officeDocument/2006/relationships/hyperlink" Target="http://pbs.twimg.com/profile_images/1103407247080779776/2SNlyjwD_normal.jpg" TargetMode="External" /><Relationship Id="rId425" Type="http://schemas.openxmlformats.org/officeDocument/2006/relationships/hyperlink" Target="http://pbs.twimg.com/profile_images/432258838494846976/n5rx9RHu_normal.jpeg" TargetMode="External" /><Relationship Id="rId426" Type="http://schemas.openxmlformats.org/officeDocument/2006/relationships/hyperlink" Target="http://pbs.twimg.com/profile_images/351501987/ipodapp_normal.jpg" TargetMode="External" /><Relationship Id="rId427" Type="http://schemas.openxmlformats.org/officeDocument/2006/relationships/hyperlink" Target="http://pbs.twimg.com/profile_images/1152599573946359813/Z-RujlXc_normal.jpg" TargetMode="External" /><Relationship Id="rId428" Type="http://schemas.openxmlformats.org/officeDocument/2006/relationships/hyperlink" Target="http://pbs.twimg.com/profile_images/725814783417540608/DH32dyaL_normal.jpg" TargetMode="External" /><Relationship Id="rId429" Type="http://schemas.openxmlformats.org/officeDocument/2006/relationships/hyperlink" Target="http://pbs.twimg.com/profile_images/1082919620032503808/DHISElgY_normal.jpg" TargetMode="External" /><Relationship Id="rId430" Type="http://schemas.openxmlformats.org/officeDocument/2006/relationships/hyperlink" Target="http://pbs.twimg.com/profile_images/955552684425166848/8H99Es2i_normal.jpg" TargetMode="External" /><Relationship Id="rId431" Type="http://schemas.openxmlformats.org/officeDocument/2006/relationships/hyperlink" Target="http://pbs.twimg.com/profile_images/1042327909363535872/CCOinNPj_normal.jpg" TargetMode="External" /><Relationship Id="rId432" Type="http://schemas.openxmlformats.org/officeDocument/2006/relationships/hyperlink" Target="http://pbs.twimg.com/profile_images/699165600933777408/tefXPSWb_normal.jpg" TargetMode="External" /><Relationship Id="rId433" Type="http://schemas.openxmlformats.org/officeDocument/2006/relationships/hyperlink" Target="http://pbs.twimg.com/profile_images/975588470231060481/XZn4mbWl_normal.jpg" TargetMode="External" /><Relationship Id="rId434" Type="http://schemas.openxmlformats.org/officeDocument/2006/relationships/hyperlink" Target="http://pbs.twimg.com/profile_images/635728484648685568/shbB4SyY_normal.jpg" TargetMode="External" /><Relationship Id="rId435" Type="http://schemas.openxmlformats.org/officeDocument/2006/relationships/hyperlink" Target="http://pbs.twimg.com/profile_images/988368273656999936/0u-W6Y8Q_normal.jpg" TargetMode="External" /><Relationship Id="rId436" Type="http://schemas.openxmlformats.org/officeDocument/2006/relationships/hyperlink" Target="http://pbs.twimg.com/profile_images/730131721623089154/sSrr6tUj_normal.jpg" TargetMode="External" /><Relationship Id="rId437" Type="http://schemas.openxmlformats.org/officeDocument/2006/relationships/hyperlink" Target="http://pbs.twimg.com/profile_images/1146718205366292481/eWwrQcWy_normal.jpg" TargetMode="External" /><Relationship Id="rId438" Type="http://schemas.openxmlformats.org/officeDocument/2006/relationships/hyperlink" Target="http://pbs.twimg.com/profile_images/979412214393266177/yasg4QdF_normal.jpg" TargetMode="External" /><Relationship Id="rId439" Type="http://schemas.openxmlformats.org/officeDocument/2006/relationships/hyperlink" Target="http://pbs.twimg.com/profile_images/875379779742183424/FY278yPF_normal.jpg" TargetMode="External" /><Relationship Id="rId440" Type="http://schemas.openxmlformats.org/officeDocument/2006/relationships/hyperlink" Target="http://pbs.twimg.com/profile_images/971518376076984320/eQdX_nIQ_normal.jpg" TargetMode="External" /><Relationship Id="rId441" Type="http://schemas.openxmlformats.org/officeDocument/2006/relationships/hyperlink" Target="http://pbs.twimg.com/profile_images/463673794716909569/DvZl4mU3_normal.png" TargetMode="External" /><Relationship Id="rId442" Type="http://schemas.openxmlformats.org/officeDocument/2006/relationships/hyperlink" Target="http://pbs.twimg.com/profile_images/2372988200/cudltvccob8x3kysv6rg_normal.jpeg" TargetMode="External" /><Relationship Id="rId443" Type="http://schemas.openxmlformats.org/officeDocument/2006/relationships/hyperlink" Target="http://pbs.twimg.com/profile_images/1159186066840018944/aBa4S75Z_normal.jpg" TargetMode="External" /><Relationship Id="rId444" Type="http://schemas.openxmlformats.org/officeDocument/2006/relationships/hyperlink" Target="http://pbs.twimg.com/profile_images/1138842152929288193/OrCpulEk_normal.jpg" TargetMode="External" /><Relationship Id="rId445" Type="http://schemas.openxmlformats.org/officeDocument/2006/relationships/hyperlink" Target="http://pbs.twimg.com/profile_images/1167042995625058304/aVrA3egF_normal.jpg" TargetMode="External" /><Relationship Id="rId446" Type="http://schemas.openxmlformats.org/officeDocument/2006/relationships/hyperlink" Target="http://pbs.twimg.com/profile_images/1116389250902167553/wNmaTi2g_normal.png" TargetMode="External" /><Relationship Id="rId447" Type="http://schemas.openxmlformats.org/officeDocument/2006/relationships/hyperlink" Target="http://pbs.twimg.com/profile_images/823916759052849153/VsCoI88n_normal.jpg" TargetMode="External" /><Relationship Id="rId448" Type="http://schemas.openxmlformats.org/officeDocument/2006/relationships/hyperlink" Target="http://pbs.twimg.com/profile_images/1011615525280067584/DJZoa4oV_normal.jpg" TargetMode="External" /><Relationship Id="rId449" Type="http://schemas.openxmlformats.org/officeDocument/2006/relationships/hyperlink" Target="http://pbs.twimg.com/profile_images/840752299819565056/7JKqhNeO_normal.jpg" TargetMode="External" /><Relationship Id="rId450" Type="http://schemas.openxmlformats.org/officeDocument/2006/relationships/hyperlink" Target="http://pbs.twimg.com/profile_images/1095565151879671808/mLvzdj2d_normal.png" TargetMode="External" /><Relationship Id="rId451" Type="http://schemas.openxmlformats.org/officeDocument/2006/relationships/hyperlink" Target="http://pbs.twimg.com/profile_images/1116649994839371776/3XUoonrV_normal.jpg" TargetMode="External" /><Relationship Id="rId452" Type="http://schemas.openxmlformats.org/officeDocument/2006/relationships/hyperlink" Target="http://pbs.twimg.com/profile_images/985540919091965952/xcuXuAQ9_normal.jpg" TargetMode="External" /><Relationship Id="rId453" Type="http://schemas.openxmlformats.org/officeDocument/2006/relationships/hyperlink" Target="http://pbs.twimg.com/profile_images/660187976027254784/_TIEEHiy_normal.png" TargetMode="External" /><Relationship Id="rId454" Type="http://schemas.openxmlformats.org/officeDocument/2006/relationships/hyperlink" Target="http://pbs.twimg.com/profile_images/824647924428800004/h0PiOSPN_normal.jpg" TargetMode="External" /><Relationship Id="rId455" Type="http://schemas.openxmlformats.org/officeDocument/2006/relationships/hyperlink" Target="http://pbs.twimg.com/profile_images/1128717670520586241/1wEn7_oF_normal.png" TargetMode="External" /><Relationship Id="rId456" Type="http://schemas.openxmlformats.org/officeDocument/2006/relationships/hyperlink" Target="http://pbs.twimg.com/profile_images/1126735041952747520/uIMjRbbI_normal.png" TargetMode="External" /><Relationship Id="rId457" Type="http://schemas.openxmlformats.org/officeDocument/2006/relationships/hyperlink" Target="http://pbs.twimg.com/profile_images/980539153225080832/2sj8_Z7E_normal.jpg" TargetMode="External" /><Relationship Id="rId458" Type="http://schemas.openxmlformats.org/officeDocument/2006/relationships/hyperlink" Target="http://pbs.twimg.com/profile_images/950519884626169857/8Z1EjI0g_normal.jpg" TargetMode="External" /><Relationship Id="rId459" Type="http://schemas.openxmlformats.org/officeDocument/2006/relationships/hyperlink" Target="http://pbs.twimg.com/profile_images/1059306021296922625/oyxW1qo-_normal.jpg" TargetMode="External" /><Relationship Id="rId460" Type="http://schemas.openxmlformats.org/officeDocument/2006/relationships/hyperlink" Target="http://pbs.twimg.com/profile_images/696143278807375872/_8KOQ7tg_normal.jpg" TargetMode="External" /><Relationship Id="rId461" Type="http://schemas.openxmlformats.org/officeDocument/2006/relationships/hyperlink" Target="http://pbs.twimg.com/profile_images/702948076152098819/bBbJPSGy_normal.jpg" TargetMode="External" /><Relationship Id="rId462" Type="http://schemas.openxmlformats.org/officeDocument/2006/relationships/hyperlink" Target="http://pbs.twimg.com/profile_images/1023477959250853888/FdSHT8uy_normal.jpg" TargetMode="External" /><Relationship Id="rId463" Type="http://schemas.openxmlformats.org/officeDocument/2006/relationships/hyperlink" Target="http://pbs.twimg.com/profile_images/1067001811767300096/MYL74A5E_normal.jpg" TargetMode="External" /><Relationship Id="rId464" Type="http://schemas.openxmlformats.org/officeDocument/2006/relationships/hyperlink" Target="http://pbs.twimg.com/profile_images/1131228766070628352/5CYHoMfz_normal.jpg" TargetMode="External" /><Relationship Id="rId465" Type="http://schemas.openxmlformats.org/officeDocument/2006/relationships/hyperlink" Target="http://pbs.twimg.com/profile_images/1131988107409149952/ClZ_Ej4m_normal.png" TargetMode="External" /><Relationship Id="rId466" Type="http://schemas.openxmlformats.org/officeDocument/2006/relationships/hyperlink" Target="http://pbs.twimg.com/profile_images/1116402024453689346/Gmjn8AXY_normal.pn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s://twitter.com/seo" TargetMode="External" /><Relationship Id="rId469" Type="http://schemas.openxmlformats.org/officeDocument/2006/relationships/hyperlink" Target="https://twitter.com/kinsta" TargetMode="External" /><Relationship Id="rId470" Type="http://schemas.openxmlformats.org/officeDocument/2006/relationships/hyperlink" Target="https://twitter.com/siteground" TargetMode="External" /><Relationship Id="rId471" Type="http://schemas.openxmlformats.org/officeDocument/2006/relationships/hyperlink" Target="https://twitter.com/wp_rocket" TargetMode="External" /><Relationship Id="rId472" Type="http://schemas.openxmlformats.org/officeDocument/2006/relationships/hyperlink" Target="https://twitter.com/mannymarketers" TargetMode="External" /><Relationship Id="rId473" Type="http://schemas.openxmlformats.org/officeDocument/2006/relationships/hyperlink" Target="https://twitter.com/dewieirig" TargetMode="External" /><Relationship Id="rId474" Type="http://schemas.openxmlformats.org/officeDocument/2006/relationships/hyperlink" Target="https://twitter.com/bestclerks" TargetMode="External" /><Relationship Id="rId475" Type="http://schemas.openxmlformats.org/officeDocument/2006/relationships/hyperlink" Target="https://twitter.com/toco_fr" TargetMode="External" /><Relationship Id="rId476" Type="http://schemas.openxmlformats.org/officeDocument/2006/relationships/hyperlink" Target="https://twitter.com/cjscribe" TargetMode="External" /><Relationship Id="rId477" Type="http://schemas.openxmlformats.org/officeDocument/2006/relationships/hyperlink" Target="https://twitter.com/micwonderland" TargetMode="External" /><Relationship Id="rId478" Type="http://schemas.openxmlformats.org/officeDocument/2006/relationships/hyperlink" Target="https://twitter.com/smmxagency" TargetMode="External" /><Relationship Id="rId479" Type="http://schemas.openxmlformats.org/officeDocument/2006/relationships/hyperlink" Target="https://twitter.com/_socialmedia___" TargetMode="External" /><Relationship Id="rId480" Type="http://schemas.openxmlformats.org/officeDocument/2006/relationships/hyperlink" Target="https://twitter.com/universwealth" TargetMode="External" /><Relationship Id="rId481" Type="http://schemas.openxmlformats.org/officeDocument/2006/relationships/hyperlink" Target="https://twitter.com/jamesbullock81" TargetMode="External" /><Relationship Id="rId482" Type="http://schemas.openxmlformats.org/officeDocument/2006/relationships/hyperlink" Target="https://twitter.com/afacebook_group" TargetMode="External" /><Relationship Id="rId483" Type="http://schemas.openxmlformats.org/officeDocument/2006/relationships/hyperlink" Target="https://twitter.com/missshandarenee" TargetMode="External" /><Relationship Id="rId484" Type="http://schemas.openxmlformats.org/officeDocument/2006/relationships/hyperlink" Target="https://twitter.com/brewervasocial" TargetMode="External" /><Relationship Id="rId485" Type="http://schemas.openxmlformats.org/officeDocument/2006/relationships/hyperlink" Target="https://twitter.com/good_to_seo" TargetMode="External" /><Relationship Id="rId486" Type="http://schemas.openxmlformats.org/officeDocument/2006/relationships/hyperlink" Target="https://twitter.com/socialmedianex" TargetMode="External" /><Relationship Id="rId487" Type="http://schemas.openxmlformats.org/officeDocument/2006/relationships/hyperlink" Target="https://twitter.com/webgirltj" TargetMode="External" /><Relationship Id="rId488" Type="http://schemas.openxmlformats.org/officeDocument/2006/relationships/hyperlink" Target="https://twitter.com/mediabulge" TargetMode="External" /><Relationship Id="rId489" Type="http://schemas.openxmlformats.org/officeDocument/2006/relationships/hyperlink" Target="https://twitter.com/socialguru007" TargetMode="External" /><Relationship Id="rId490" Type="http://schemas.openxmlformats.org/officeDocument/2006/relationships/hyperlink" Target="https://twitter.com/keithflynn" TargetMode="External" /><Relationship Id="rId491" Type="http://schemas.openxmlformats.org/officeDocument/2006/relationships/hyperlink" Target="https://twitter.com/novumarketing" TargetMode="External" /><Relationship Id="rId492" Type="http://schemas.openxmlformats.org/officeDocument/2006/relationships/hyperlink" Target="https://twitter.com/goodmanjed" TargetMode="External" /><Relationship Id="rId493" Type="http://schemas.openxmlformats.org/officeDocument/2006/relationships/hyperlink" Target="https://twitter.com/vipvirtualsols" TargetMode="External" /><Relationship Id="rId494" Type="http://schemas.openxmlformats.org/officeDocument/2006/relationships/hyperlink" Target="https://twitter.com/planarwhirl" TargetMode="External" /><Relationship Id="rId495" Type="http://schemas.openxmlformats.org/officeDocument/2006/relationships/hyperlink" Target="https://twitter.com/tastefullyso" TargetMode="External" /><Relationship Id="rId496" Type="http://schemas.openxmlformats.org/officeDocument/2006/relationships/hyperlink" Target="https://twitter.com/junelevenco" TargetMode="External" /><Relationship Id="rId497" Type="http://schemas.openxmlformats.org/officeDocument/2006/relationships/hyperlink" Target="https://twitter.com/danagarrison" TargetMode="External" /><Relationship Id="rId498" Type="http://schemas.openxmlformats.org/officeDocument/2006/relationships/hyperlink" Target="https://twitter.com/techsolzenastra" TargetMode="External" /><Relationship Id="rId499" Type="http://schemas.openxmlformats.org/officeDocument/2006/relationships/hyperlink" Target="https://twitter.com/followermob" TargetMode="External" /><Relationship Id="rId500" Type="http://schemas.openxmlformats.org/officeDocument/2006/relationships/hyperlink" Target="https://twitter.com/bird7g" TargetMode="External" /><Relationship Id="rId501" Type="http://schemas.openxmlformats.org/officeDocument/2006/relationships/hyperlink" Target="https://twitter.com/stevekrohn" TargetMode="External" /><Relationship Id="rId502" Type="http://schemas.openxmlformats.org/officeDocument/2006/relationships/hyperlink" Target="https://twitter.com/ginevraadamoli" TargetMode="External" /><Relationship Id="rId503" Type="http://schemas.openxmlformats.org/officeDocument/2006/relationships/hyperlink" Target="https://twitter.com/pulnocrawler" TargetMode="External" /><Relationship Id="rId504" Type="http://schemas.openxmlformats.org/officeDocument/2006/relationships/hyperlink" Target="https://twitter.com/kobmaxqueen" TargetMode="External" /><Relationship Id="rId505" Type="http://schemas.openxmlformats.org/officeDocument/2006/relationships/hyperlink" Target="https://twitter.com/valorey" TargetMode="External" /><Relationship Id="rId506" Type="http://schemas.openxmlformats.org/officeDocument/2006/relationships/hyperlink" Target="https://twitter.com/mediamashsocial" TargetMode="External" /><Relationship Id="rId507" Type="http://schemas.openxmlformats.org/officeDocument/2006/relationships/hyperlink" Target="https://twitter.com/jordanhockett" TargetMode="External" /><Relationship Id="rId508" Type="http://schemas.openxmlformats.org/officeDocument/2006/relationships/hyperlink" Target="https://twitter.com/techieappy" TargetMode="External" /><Relationship Id="rId509" Type="http://schemas.openxmlformats.org/officeDocument/2006/relationships/hyperlink" Target="https://twitter.com/robinyearsley" TargetMode="External" /><Relationship Id="rId510" Type="http://schemas.openxmlformats.org/officeDocument/2006/relationships/hyperlink" Target="https://twitter.com/putfadd" TargetMode="External" /><Relationship Id="rId511" Type="http://schemas.openxmlformats.org/officeDocument/2006/relationships/hyperlink" Target="https://twitter.com/objectivepr" TargetMode="External" /><Relationship Id="rId512" Type="http://schemas.openxmlformats.org/officeDocument/2006/relationships/hyperlink" Target="https://twitter.com/socialmedia2day" TargetMode="External" /><Relationship Id="rId513" Type="http://schemas.openxmlformats.org/officeDocument/2006/relationships/hyperlink" Target="https://twitter.com/clicali" TargetMode="External" /><Relationship Id="rId514" Type="http://schemas.openxmlformats.org/officeDocument/2006/relationships/hyperlink" Target="https://twitter.com/jimcorcoran" TargetMode="External" /><Relationship Id="rId515" Type="http://schemas.openxmlformats.org/officeDocument/2006/relationships/hyperlink" Target="https://twitter.com/pairnetworks" TargetMode="External" /><Relationship Id="rId516" Type="http://schemas.openxmlformats.org/officeDocument/2006/relationships/hyperlink" Target="https://twitter.com/samirlahlabat" TargetMode="External" /><Relationship Id="rId517" Type="http://schemas.openxmlformats.org/officeDocument/2006/relationships/hyperlink" Target="https://twitter.com/uzomaisichei" TargetMode="External" /><Relationship Id="rId518" Type="http://schemas.openxmlformats.org/officeDocument/2006/relationships/hyperlink" Target="https://twitter.com/sourav21maha" TargetMode="External" /><Relationship Id="rId519" Type="http://schemas.openxmlformats.org/officeDocument/2006/relationships/hyperlink" Target="https://twitter.com/monisbukhari" TargetMode="External" /><Relationship Id="rId520" Type="http://schemas.openxmlformats.org/officeDocument/2006/relationships/hyperlink" Target="https://twitter.com/phoebebain" TargetMode="External" /><Relationship Id="rId521" Type="http://schemas.openxmlformats.org/officeDocument/2006/relationships/hyperlink" Target="https://twitter.com/by_kream" TargetMode="External" /><Relationship Id="rId522" Type="http://schemas.openxmlformats.org/officeDocument/2006/relationships/hyperlink" Target="https://twitter.com/seablakely" TargetMode="External" /><Relationship Id="rId523" Type="http://schemas.openxmlformats.org/officeDocument/2006/relationships/hyperlink" Target="https://twitter.com/seoblissonline" TargetMode="External" /><Relationship Id="rId524" Type="http://schemas.openxmlformats.org/officeDocument/2006/relationships/hyperlink" Target="https://twitter.com/mslindasim" TargetMode="External" /><Relationship Id="rId525" Type="http://schemas.openxmlformats.org/officeDocument/2006/relationships/hyperlink" Target="https://twitter.com/mridulkesharwa" TargetMode="External" /><Relationship Id="rId526" Type="http://schemas.openxmlformats.org/officeDocument/2006/relationships/hyperlink" Target="https://twitter.com/willpowerentllc" TargetMode="External" /><Relationship Id="rId527" Type="http://schemas.openxmlformats.org/officeDocument/2006/relationships/hyperlink" Target="https://twitter.com/austinnoronha" TargetMode="External" /><Relationship Id="rId528" Type="http://schemas.openxmlformats.org/officeDocument/2006/relationships/hyperlink" Target="https://twitter.com/the_cow81" TargetMode="External" /><Relationship Id="rId529" Type="http://schemas.openxmlformats.org/officeDocument/2006/relationships/hyperlink" Target="https://twitter.com/testomatocom" TargetMode="External" /><Relationship Id="rId530" Type="http://schemas.openxmlformats.org/officeDocument/2006/relationships/hyperlink" Target="https://twitter.com/elainebeare" TargetMode="External" /><Relationship Id="rId531" Type="http://schemas.openxmlformats.org/officeDocument/2006/relationships/hyperlink" Target="https://twitter.com/mybizmarketer" TargetMode="External" /><Relationship Id="rId532" Type="http://schemas.openxmlformats.org/officeDocument/2006/relationships/hyperlink" Target="https://twitter.com/naasei" TargetMode="External" /><Relationship Id="rId533" Type="http://schemas.openxmlformats.org/officeDocument/2006/relationships/hyperlink" Target="https://twitter.com/socio_loca" TargetMode="External" /><Relationship Id="rId534" Type="http://schemas.openxmlformats.org/officeDocument/2006/relationships/hyperlink" Target="https://twitter.com/rickrockmex" TargetMode="External" /><Relationship Id="rId535" Type="http://schemas.openxmlformats.org/officeDocument/2006/relationships/hyperlink" Target="https://twitter.com/thatsocialgeek" TargetMode="External" /><Relationship Id="rId536" Type="http://schemas.openxmlformats.org/officeDocument/2006/relationships/hyperlink" Target="https://twitter.com/amybatdell" TargetMode="External" /><Relationship Id="rId537" Type="http://schemas.openxmlformats.org/officeDocument/2006/relationships/hyperlink" Target="https://twitter.com/jaimeshine" TargetMode="External" /><Relationship Id="rId538" Type="http://schemas.openxmlformats.org/officeDocument/2006/relationships/hyperlink" Target="https://twitter.com/viragshah4" TargetMode="External" /><Relationship Id="rId539" Type="http://schemas.openxmlformats.org/officeDocument/2006/relationships/hyperlink" Target="https://twitter.com/ayotadhiambo" TargetMode="External" /><Relationship Id="rId540" Type="http://schemas.openxmlformats.org/officeDocument/2006/relationships/hyperlink" Target="https://twitter.com/remmyonline" TargetMode="External" /><Relationship Id="rId541" Type="http://schemas.openxmlformats.org/officeDocument/2006/relationships/hyperlink" Target="https://twitter.com/newmediahorizon" TargetMode="External" /><Relationship Id="rId542" Type="http://schemas.openxmlformats.org/officeDocument/2006/relationships/hyperlink" Target="https://twitter.com/vinazol" TargetMode="External" /><Relationship Id="rId543" Type="http://schemas.openxmlformats.org/officeDocument/2006/relationships/hyperlink" Target="https://twitter.com/isaacimper" TargetMode="External" /><Relationship Id="rId544" Type="http://schemas.openxmlformats.org/officeDocument/2006/relationships/hyperlink" Target="https://twitter.com/angelodge" TargetMode="External" /><Relationship Id="rId545" Type="http://schemas.openxmlformats.org/officeDocument/2006/relationships/hyperlink" Target="https://twitter.com/iam_odey" TargetMode="External" /><Relationship Id="rId546" Type="http://schemas.openxmlformats.org/officeDocument/2006/relationships/hyperlink" Target="https://twitter.com/warriorgrll74" TargetMode="External" /><Relationship Id="rId547" Type="http://schemas.openxmlformats.org/officeDocument/2006/relationships/hyperlink" Target="https://twitter.com/richardbouchez" TargetMode="External" /><Relationship Id="rId548" Type="http://schemas.openxmlformats.org/officeDocument/2006/relationships/hyperlink" Target="https://twitter.com/angelafresneda" TargetMode="External" /><Relationship Id="rId549" Type="http://schemas.openxmlformats.org/officeDocument/2006/relationships/hyperlink" Target="https://twitter.com/ashleyroche" TargetMode="External" /><Relationship Id="rId550" Type="http://schemas.openxmlformats.org/officeDocument/2006/relationships/hyperlink" Target="https://twitter.com/mathony" TargetMode="External" /><Relationship Id="rId551" Type="http://schemas.openxmlformats.org/officeDocument/2006/relationships/hyperlink" Target="https://twitter.com/passivearnings" TargetMode="External" /><Relationship Id="rId552" Type="http://schemas.openxmlformats.org/officeDocument/2006/relationships/hyperlink" Target="https://twitter.com/blairallenagen1" TargetMode="External" /><Relationship Id="rId553" Type="http://schemas.openxmlformats.org/officeDocument/2006/relationships/hyperlink" Target="https://twitter.com/marceladesantam" TargetMode="External" /><Relationship Id="rId554" Type="http://schemas.openxmlformats.org/officeDocument/2006/relationships/hyperlink" Target="https://twitter.com/lyneshah" TargetMode="External" /><Relationship Id="rId555" Type="http://schemas.openxmlformats.org/officeDocument/2006/relationships/hyperlink" Target="https://twitter.com/villacar4" TargetMode="External" /><Relationship Id="rId556" Type="http://schemas.openxmlformats.org/officeDocument/2006/relationships/hyperlink" Target="https://twitter.com/loefflercarsten" TargetMode="External" /><Relationship Id="rId557" Type="http://schemas.openxmlformats.org/officeDocument/2006/relationships/hyperlink" Target="https://twitter.com/bestfin1" TargetMode="External" /><Relationship Id="rId558" Type="http://schemas.openxmlformats.org/officeDocument/2006/relationships/hyperlink" Target="https://twitter.com/prosper_kenn" TargetMode="External" /><Relationship Id="rId559" Type="http://schemas.openxmlformats.org/officeDocument/2006/relationships/hyperlink" Target="https://twitter.com/alexis_robbins" TargetMode="External" /><Relationship Id="rId560" Type="http://schemas.openxmlformats.org/officeDocument/2006/relationships/hyperlink" Target="https://twitter.com/marketin_auto" TargetMode="External" /><Relationship Id="rId561" Type="http://schemas.openxmlformats.org/officeDocument/2006/relationships/hyperlink" Target="https://twitter.com/cognoscentebiz" TargetMode="External" /><Relationship Id="rId562" Type="http://schemas.openxmlformats.org/officeDocument/2006/relationships/hyperlink" Target="https://twitter.com/fracarabini" TargetMode="External" /><Relationship Id="rId563" Type="http://schemas.openxmlformats.org/officeDocument/2006/relationships/hyperlink" Target="https://twitter.com/tembhurnepraful" TargetMode="External" /><Relationship Id="rId564" Type="http://schemas.openxmlformats.org/officeDocument/2006/relationships/hyperlink" Target="https://twitter.com/digimumbai" TargetMode="External" /><Relationship Id="rId565" Type="http://schemas.openxmlformats.org/officeDocument/2006/relationships/hyperlink" Target="https://twitter.com/chetan0037" TargetMode="External" /><Relationship Id="rId566" Type="http://schemas.openxmlformats.org/officeDocument/2006/relationships/hyperlink" Target="https://twitter.com/stylemediaire" TargetMode="External" /><Relationship Id="rId567" Type="http://schemas.openxmlformats.org/officeDocument/2006/relationships/hyperlink" Target="https://twitter.com/derekshankar" TargetMode="External" /><Relationship Id="rId568" Type="http://schemas.openxmlformats.org/officeDocument/2006/relationships/hyperlink" Target="https://twitter.com/delicatepurvi" TargetMode="External" /><Relationship Id="rId569" Type="http://schemas.openxmlformats.org/officeDocument/2006/relationships/hyperlink" Target="https://twitter.com/semrush" TargetMode="External" /><Relationship Id="rId570" Type="http://schemas.openxmlformats.org/officeDocument/2006/relationships/hyperlink" Target="https://twitter.com/meetedgar" TargetMode="External" /><Relationship Id="rId571" Type="http://schemas.openxmlformats.org/officeDocument/2006/relationships/hyperlink" Target="https://twitter.com/madalynsklar" TargetMode="External" /><Relationship Id="rId572" Type="http://schemas.openxmlformats.org/officeDocument/2006/relationships/hyperlink" Target="https://twitter.com/smexaminer" TargetMode="External" /><Relationship Id="rId573" Type="http://schemas.openxmlformats.org/officeDocument/2006/relationships/hyperlink" Target="https://twitter.com/cmicontent" TargetMode="External" /><Relationship Id="rId574" Type="http://schemas.openxmlformats.org/officeDocument/2006/relationships/hyperlink" Target="https://twitter.com/hootsuite" TargetMode="External" /><Relationship Id="rId575" Type="http://schemas.openxmlformats.org/officeDocument/2006/relationships/hyperlink" Target="https://twitter.com/vrajshahspeaks" TargetMode="External" /><Relationship Id="rId576" Type="http://schemas.openxmlformats.org/officeDocument/2006/relationships/hyperlink" Target="https://twitter.com/sclarkeoville" TargetMode="External" /><Relationship Id="rId577" Type="http://schemas.openxmlformats.org/officeDocument/2006/relationships/hyperlink" Target="https://twitter.com/antonisau" TargetMode="External" /><Relationship Id="rId578" Type="http://schemas.openxmlformats.org/officeDocument/2006/relationships/hyperlink" Target="https://twitter.com/businesstop25" TargetMode="External" /><Relationship Id="rId579" Type="http://schemas.openxmlformats.org/officeDocument/2006/relationships/hyperlink" Target="https://twitter.com/noggledotcom" TargetMode="External" /><Relationship Id="rId580" Type="http://schemas.openxmlformats.org/officeDocument/2006/relationships/hyperlink" Target="https://twitter.com/reduxstyle" TargetMode="External" /><Relationship Id="rId581" Type="http://schemas.openxmlformats.org/officeDocument/2006/relationships/hyperlink" Target="https://twitter.com/bloggermasud" TargetMode="External" /><Relationship Id="rId582" Type="http://schemas.openxmlformats.org/officeDocument/2006/relationships/hyperlink" Target="https://twitter.com/esotericphoenix" TargetMode="External" /><Relationship Id="rId583" Type="http://schemas.openxmlformats.org/officeDocument/2006/relationships/hyperlink" Target="https://twitter.com/askmukesh" TargetMode="External" /><Relationship Id="rId584" Type="http://schemas.openxmlformats.org/officeDocument/2006/relationships/hyperlink" Target="https://twitter.com/gcohen85" TargetMode="External" /><Relationship Id="rId585" Type="http://schemas.openxmlformats.org/officeDocument/2006/relationships/hyperlink" Target="https://twitter.com/bloggingtop25" TargetMode="External" /><Relationship Id="rId586" Type="http://schemas.openxmlformats.org/officeDocument/2006/relationships/hyperlink" Target="https://twitter.com/harrsocialmedia" TargetMode="External" /><Relationship Id="rId587" Type="http://schemas.openxmlformats.org/officeDocument/2006/relationships/hyperlink" Target="https://twitter.com/ameyaemarketing" TargetMode="External" /><Relationship Id="rId588" Type="http://schemas.openxmlformats.org/officeDocument/2006/relationships/hyperlink" Target="https://twitter.com/b2b_smarketing" TargetMode="External" /><Relationship Id="rId589" Type="http://schemas.openxmlformats.org/officeDocument/2006/relationships/hyperlink" Target="https://twitter.com/gettriplecanopy" TargetMode="External" /><Relationship Id="rId590" Type="http://schemas.openxmlformats.org/officeDocument/2006/relationships/hyperlink" Target="https://twitter.com/calocollective" TargetMode="External" /><Relationship Id="rId591" Type="http://schemas.openxmlformats.org/officeDocument/2006/relationships/hyperlink" Target="https://twitter.com/ammarketing_nl" TargetMode="External" /><Relationship Id="rId592" Type="http://schemas.openxmlformats.org/officeDocument/2006/relationships/hyperlink" Target="https://twitter.com/prcouncil_acy" TargetMode="External" /><Relationship Id="rId593" Type="http://schemas.openxmlformats.org/officeDocument/2006/relationships/hyperlink" Target="https://twitter.com/soci" TargetMode="External" /><Relationship Id="rId594" Type="http://schemas.openxmlformats.org/officeDocument/2006/relationships/hyperlink" Target="https://twitter.com/bphlippo" TargetMode="External" /><Relationship Id="rId595" Type="http://schemas.openxmlformats.org/officeDocument/2006/relationships/hyperlink" Target="https://twitter.com/samdigitalcomm" TargetMode="External" /><Relationship Id="rId596" Type="http://schemas.openxmlformats.org/officeDocument/2006/relationships/hyperlink" Target="https://twitter.com/backmanage" TargetMode="External" /><Relationship Id="rId597" Type="http://schemas.openxmlformats.org/officeDocument/2006/relationships/hyperlink" Target="https://twitter.com/tupoino" TargetMode="External" /><Relationship Id="rId598" Type="http://schemas.openxmlformats.org/officeDocument/2006/relationships/hyperlink" Target="https://twitter.com/icanwp" TargetMode="External" /><Relationship Id="rId599" Type="http://schemas.openxmlformats.org/officeDocument/2006/relationships/comments" Target="../comments2.xml" /><Relationship Id="rId600" Type="http://schemas.openxmlformats.org/officeDocument/2006/relationships/vmlDrawing" Target="../drawings/vmlDrawing2.vml" /><Relationship Id="rId601" Type="http://schemas.openxmlformats.org/officeDocument/2006/relationships/table" Target="../tables/table2.xml" /><Relationship Id="rId6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ialmediatoday.com/news/smtlive-recap-how-social-media-and-seo-work-together/561911/" TargetMode="External" /><Relationship Id="rId2" Type="http://schemas.openxmlformats.org/officeDocument/2006/relationships/hyperlink" Target="https://www.socialmediatoday.com/news/smtlive-recap-how-social-media-and-seo-work-together/561911/?utm_source=dlvr.it&amp;utm_medium=twitter" TargetMode="External" /><Relationship Id="rId3" Type="http://schemas.openxmlformats.org/officeDocument/2006/relationships/hyperlink" Target="https://t.co/gFGjPZursr" TargetMode="External" /><Relationship Id="rId4" Type="http://schemas.openxmlformats.org/officeDocument/2006/relationships/hyperlink" Target="https://web.dev/" TargetMode="External" /><Relationship Id="rId5" Type="http://schemas.openxmlformats.org/officeDocument/2006/relationships/hyperlink" Target="http://link.divenewsletter.com/join/3qu/smt-twitter-chat&amp;hash=344263583e73d6e9f823e07caef8daec" TargetMode="External" /><Relationship Id="rId6" Type="http://schemas.openxmlformats.org/officeDocument/2006/relationships/hyperlink" Target="https://twinybots.ch/" TargetMode="External" /><Relationship Id="rId7" Type="http://schemas.openxmlformats.org/officeDocument/2006/relationships/hyperlink" Target="https://www.socialmediatoday.com/news/smtlive-recap-using-facebook-and-instagram-audience-targeting/558038/" TargetMode="External" /><Relationship Id="rId8"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9"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10" Type="http://schemas.openxmlformats.org/officeDocument/2006/relationships/hyperlink" Target="https://www.socialmediatoday.com/news/smtlive-recap-can-small-business-social-media-difficulties-help-future-go/560296/?utm_source=dlvr.it&amp;utm_medium=twitter" TargetMode="External" /><Relationship Id="rId11" Type="http://schemas.openxmlformats.org/officeDocument/2006/relationships/hyperlink" Target="https://www.socialmediatoday.com/news/smtlive-recap-how-social-media-and-seo-work-together/561911/" TargetMode="External" /><Relationship Id="rId12" Type="http://schemas.openxmlformats.org/officeDocument/2006/relationships/hyperlink" Target="https://www.socialmediatoday.com/news/smtlive-recap-how-social-media-and-seo-work-together/561911/?utm_source=dlvr.it&amp;utm_medium=twitter" TargetMode="External" /><Relationship Id="rId13" Type="http://schemas.openxmlformats.org/officeDocument/2006/relationships/hyperlink" Target="https://twinybots.ch/" TargetMode="External" /><Relationship Id="rId14" Type="http://schemas.openxmlformats.org/officeDocument/2006/relationships/hyperlink" Target="https://www.socialmediatoday.com/news/smtlive-recap-can-small-business-social-media-difficulties-help-future-go/560296/?utm_source=dlvr.it&amp;utm_medium=twitter" TargetMode="External" /><Relationship Id="rId15" Type="http://schemas.openxmlformats.org/officeDocument/2006/relationships/hyperlink" Target="https://www.socialmediatoday.com/news/smtlive-recap-how-to-cultivate-small-business-success-on-social/560191/?utm_source=dlvr.it&amp;utm_medium=twitter" TargetMode="External" /><Relationship Id="rId16" Type="http://schemas.openxmlformats.org/officeDocument/2006/relationships/hyperlink" Target="http://link.divenewsletter.com/join/3qu/smt-twitter-chat&amp;hash=344263583e73d6e9f823e07caef8daec" TargetMode="External" /><Relationship Id="rId17" Type="http://schemas.openxmlformats.org/officeDocument/2006/relationships/hyperlink" Target="https://www.socialmediatoday.com/news/smtlive-recap-how-social-media-and-seo-work-together/561911/?utm_source=Sociallymap&amp;utm_medium=Sociallymap&amp;utm_campaign=Sociallymap" TargetMode="External" /><Relationship Id="rId18" Type="http://schemas.openxmlformats.org/officeDocument/2006/relationships/hyperlink" Target="https://www.socialmediatoday.com/news/smtlive-recap-how-social-media-and-seo-work-together/561911/#news" TargetMode="External" /><Relationship Id="rId19" Type="http://schemas.openxmlformats.org/officeDocument/2006/relationships/hyperlink" Target="https://www.goodtoseo.com/smtlive-recap-how-social-media-and-seo-work-together/" TargetMode="External" /><Relationship Id="rId20" Type="http://schemas.openxmlformats.org/officeDocument/2006/relationships/hyperlink" Target="http://dlvr.it/RCRQKV" TargetMode="External" /><Relationship Id="rId21" Type="http://schemas.openxmlformats.org/officeDocument/2006/relationships/hyperlink" Target="https://www.socialmediatoday.com/news/smtlive-recap-how-social-media-and-seo-work-together/561911/" TargetMode="External" /><Relationship Id="rId22" Type="http://schemas.openxmlformats.org/officeDocument/2006/relationships/hyperlink" Target="https://www.socialmediatoday.com/news/smtlive-recap-how-social-media-and-seo-work-together/561911/?utm_source=twitter&amp;utm_medium=post&amp;utm_campaign=seokay&amp;utm_term=socialselling&amp;utm_content=knowledge&amp;ref=noggledotcom&amp;pix=23ph_0_0" TargetMode="External" /><Relationship Id="rId23" Type="http://schemas.openxmlformats.org/officeDocument/2006/relationships/hyperlink" Target="http://link.divenewsletter.com/join/3qu/smt-twitter-chat&amp;hash=344263583e73d6e9f823e07caef8daec" TargetMode="External" /><Relationship Id="rId24" Type="http://schemas.openxmlformats.org/officeDocument/2006/relationships/hyperlink" Target="https://www.socialmediatoday.com/community/" TargetMode="External" /><Relationship Id="rId25" Type="http://schemas.openxmlformats.org/officeDocument/2006/relationships/hyperlink" Target="https://www.socialmediatoday.com/news/smtlive-recap-how-social-media-and-seo-work-together/561911/?utm_source=twitter&amp;utm_medium=post&amp;utm_campaign=seokay&amp;utm_term=blogging&amp;utm_content=knowledge&amp;ref=bloggingtop25&amp;pix=23p5_0_0" TargetMode="External" /><Relationship Id="rId26" Type="http://schemas.openxmlformats.org/officeDocument/2006/relationships/hyperlink" Target="https://www.socialmediatoday.com/news/smtlive-recap-how-social-media-and-seo-work-together/561911/?utm_source=twitter&amp;utm_medium=post&amp;utm_campaign=seokay&amp;utm_term=smallbusiness&amp;utm_content=knowledge&amp;ref=businesstop25&amp;pix=23pb_0_0" TargetMode="External" /><Relationship Id="rId27" Type="http://schemas.openxmlformats.org/officeDocument/2006/relationships/hyperlink" Target="https://web.dev/" TargetMode="External" /><Relationship Id="rId28" Type="http://schemas.openxmlformats.org/officeDocument/2006/relationships/hyperlink" Target="https://chrome.google.com/webstore/detail/scraper/mbigbapnjcgaffohmbkdlecaccepngjd?hl=en" TargetMode="External" /><Relationship Id="rId29" Type="http://schemas.openxmlformats.org/officeDocument/2006/relationships/hyperlink" Target="https://www.socialmediatoday.com/news/smtlive-recap-how-social-media-and-seo-work-together/561911/" TargetMode="External" /><Relationship Id="rId30" Type="http://schemas.openxmlformats.org/officeDocument/2006/relationships/hyperlink" Target="https://www.socialmediatoday.com/news/smtlive-recap-how-social-media-and-seo-work-together/561911/" TargetMode="External" /><Relationship Id="rId31" Type="http://schemas.openxmlformats.org/officeDocument/2006/relationships/hyperlink" Target="https://www.socialmediatoday.com/news/smtlive-recap-using-facebook-and-instagram-audience-targeting/558038/" TargetMode="External" /><Relationship Id="rId32" Type="http://schemas.openxmlformats.org/officeDocument/2006/relationships/hyperlink" Target="https://www.socialmediatoday.com/news/smtlive-recap-how-social-media-and-seo-work-together/561911/?utm_source=Sailthru&amp;utm_medium=email&amp;utm_campaign=Issue:%202019-09-04%20Social%20Media%20Today%20Newsletter%20%5Bissue:22813%5D&amp;utm_term=Social%20Media%20Today" TargetMode="External" /><Relationship Id="rId33" Type="http://schemas.openxmlformats.org/officeDocument/2006/relationships/hyperlink" Target="https://www.socialmediatoday.com/news/smtlive-recap-how-social-media-and-seo-work-together/561911/?utm_source=dlvr.it&amp;utm_medium=twitter" TargetMode="External" /><Relationship Id="rId34" Type="http://schemas.openxmlformats.org/officeDocument/2006/relationships/hyperlink" Target="https://www.socialmediatoday.com/news/smtlive-recap-how-social-media-and-seo-work-together/561911/" TargetMode="External" /><Relationship Id="rId35" Type="http://schemas.openxmlformats.org/officeDocument/2006/relationships/hyperlink" Target="https://t.co/gFGjPZursr" TargetMode="External" /><Relationship Id="rId36" Type="http://schemas.openxmlformats.org/officeDocument/2006/relationships/hyperlink" Target="https://t.co/Y0LImzPVkI" TargetMode="External" /><Relationship Id="rId37" Type="http://schemas.openxmlformats.org/officeDocument/2006/relationships/hyperlink" Target="https://twitter.com/socialmedia2day/status/1172174534977425408" TargetMode="External" /><Relationship Id="rId38" Type="http://schemas.openxmlformats.org/officeDocument/2006/relationships/hyperlink" Target="https://twitter.com/socialmedia2day/status/1169207272444243969" TargetMode="External" /><Relationship Id="rId39" Type="http://schemas.openxmlformats.org/officeDocument/2006/relationships/hyperlink" Target="https://twitter.com/socialmedia2day/status/1169328121985810432" TargetMode="External" /><Relationship Id="rId40" Type="http://schemas.openxmlformats.org/officeDocument/2006/relationships/hyperlink" Target="https://twitter.com/socialmedia2day/status/1169463942378381312" TargetMode="External" /><Relationship Id="rId41" Type="http://schemas.openxmlformats.org/officeDocument/2006/relationships/hyperlink" Target="https://twitter.com/socialmedia2day/status/1170113225800785921" TargetMode="External" /><Relationship Id="rId42" Type="http://schemas.openxmlformats.org/officeDocument/2006/relationships/hyperlink" Target="https://twitter.com/socialmedia2day/status/1170717223066984453" TargetMode="External" /><Relationship Id="rId43" Type="http://schemas.openxmlformats.org/officeDocument/2006/relationships/hyperlink" Target="https://t.co/09XmpESUti" TargetMode="External" /><Relationship Id="rId44" Type="http://schemas.openxmlformats.org/officeDocument/2006/relationships/hyperlink" Target="https://t.co/ezdRpRzm3e" TargetMode="External" /><Relationship Id="rId45" Type="http://schemas.openxmlformats.org/officeDocument/2006/relationships/table" Target="../tables/table11.xm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2010</v>
      </c>
      <c r="BB2" s="13" t="s">
        <v>2034</v>
      </c>
      <c r="BC2" s="13" t="s">
        <v>2035</v>
      </c>
      <c r="BD2" s="119" t="s">
        <v>2636</v>
      </c>
      <c r="BE2" s="119" t="s">
        <v>2637</v>
      </c>
      <c r="BF2" s="119" t="s">
        <v>2638</v>
      </c>
      <c r="BG2" s="119" t="s">
        <v>2639</v>
      </c>
      <c r="BH2" s="119" t="s">
        <v>2640</v>
      </c>
      <c r="BI2" s="119" t="s">
        <v>2641</v>
      </c>
      <c r="BJ2" s="119" t="s">
        <v>2642</v>
      </c>
      <c r="BK2" s="119" t="s">
        <v>2643</v>
      </c>
      <c r="BL2" s="119" t="s">
        <v>2644</v>
      </c>
    </row>
    <row r="3" spans="1:64" ht="15" customHeight="1">
      <c r="A3" s="64" t="s">
        <v>212</v>
      </c>
      <c r="B3" s="64" t="s">
        <v>330</v>
      </c>
      <c r="C3" s="65" t="s">
        <v>2714</v>
      </c>
      <c r="D3" s="66">
        <v>3</v>
      </c>
      <c r="E3" s="67" t="s">
        <v>132</v>
      </c>
      <c r="F3" s="68">
        <v>35</v>
      </c>
      <c r="G3" s="65"/>
      <c r="H3" s="69"/>
      <c r="I3" s="70"/>
      <c r="J3" s="70"/>
      <c r="K3" s="34" t="s">
        <v>65</v>
      </c>
      <c r="L3" s="71">
        <v>3</v>
      </c>
      <c r="M3" s="71"/>
      <c r="N3" s="72"/>
      <c r="O3" s="78" t="s">
        <v>343</v>
      </c>
      <c r="P3" s="80">
        <v>43704.687951388885</v>
      </c>
      <c r="Q3" s="78" t="s">
        <v>345</v>
      </c>
      <c r="R3" s="82" t="s">
        <v>474</v>
      </c>
      <c r="S3" s="78" t="s">
        <v>505</v>
      </c>
      <c r="T3" s="78" t="s">
        <v>518</v>
      </c>
      <c r="U3" s="82" t="s">
        <v>561</v>
      </c>
      <c r="V3" s="82" t="s">
        <v>561</v>
      </c>
      <c r="W3" s="80">
        <v>43704.687951388885</v>
      </c>
      <c r="X3" s="82" t="s">
        <v>687</v>
      </c>
      <c r="Y3" s="78"/>
      <c r="Z3" s="78"/>
      <c r="AA3" s="84" t="s">
        <v>849</v>
      </c>
      <c r="AB3" s="78"/>
      <c r="AC3" s="78" t="b">
        <v>0</v>
      </c>
      <c r="AD3" s="78">
        <v>100</v>
      </c>
      <c r="AE3" s="84" t="s">
        <v>1012</v>
      </c>
      <c r="AF3" s="78" t="b">
        <v>0</v>
      </c>
      <c r="AG3" s="78" t="s">
        <v>1015</v>
      </c>
      <c r="AH3" s="78"/>
      <c r="AI3" s="84" t="s">
        <v>1012</v>
      </c>
      <c r="AJ3" s="78" t="b">
        <v>0</v>
      </c>
      <c r="AK3" s="78">
        <v>39</v>
      </c>
      <c r="AL3" s="84" t="s">
        <v>1012</v>
      </c>
      <c r="AM3" s="78" t="s">
        <v>1017</v>
      </c>
      <c r="AN3" s="78" t="b">
        <v>0</v>
      </c>
      <c r="AO3" s="84" t="s">
        <v>849</v>
      </c>
      <c r="AP3" s="78" t="s">
        <v>1052</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212</v>
      </c>
      <c r="B4" s="64" t="s">
        <v>331</v>
      </c>
      <c r="C4" s="65" t="s">
        <v>2714</v>
      </c>
      <c r="D4" s="66">
        <v>3</v>
      </c>
      <c r="E4" s="67" t="s">
        <v>132</v>
      </c>
      <c r="F4" s="68">
        <v>35</v>
      </c>
      <c r="G4" s="65"/>
      <c r="H4" s="69"/>
      <c r="I4" s="70"/>
      <c r="J4" s="70"/>
      <c r="K4" s="34" t="s">
        <v>65</v>
      </c>
      <c r="L4" s="77">
        <v>4</v>
      </c>
      <c r="M4" s="77"/>
      <c r="N4" s="72"/>
      <c r="O4" s="79" t="s">
        <v>343</v>
      </c>
      <c r="P4" s="81">
        <v>43704.687951388885</v>
      </c>
      <c r="Q4" s="79" t="s">
        <v>345</v>
      </c>
      <c r="R4" s="83" t="s">
        <v>474</v>
      </c>
      <c r="S4" s="79" t="s">
        <v>505</v>
      </c>
      <c r="T4" s="79" t="s">
        <v>518</v>
      </c>
      <c r="U4" s="83" t="s">
        <v>561</v>
      </c>
      <c r="V4" s="83" t="s">
        <v>561</v>
      </c>
      <c r="W4" s="81">
        <v>43704.687951388885</v>
      </c>
      <c r="X4" s="83" t="s">
        <v>687</v>
      </c>
      <c r="Y4" s="79"/>
      <c r="Z4" s="79"/>
      <c r="AA4" s="85" t="s">
        <v>849</v>
      </c>
      <c r="AB4" s="79"/>
      <c r="AC4" s="79" t="b">
        <v>0</v>
      </c>
      <c r="AD4" s="79">
        <v>100</v>
      </c>
      <c r="AE4" s="85" t="s">
        <v>1012</v>
      </c>
      <c r="AF4" s="79" t="b">
        <v>0</v>
      </c>
      <c r="AG4" s="79" t="s">
        <v>1015</v>
      </c>
      <c r="AH4" s="79"/>
      <c r="AI4" s="85" t="s">
        <v>1012</v>
      </c>
      <c r="AJ4" s="79" t="b">
        <v>0</v>
      </c>
      <c r="AK4" s="79">
        <v>39</v>
      </c>
      <c r="AL4" s="85" t="s">
        <v>1012</v>
      </c>
      <c r="AM4" s="79" t="s">
        <v>1017</v>
      </c>
      <c r="AN4" s="79" t="b">
        <v>0</v>
      </c>
      <c r="AO4" s="85" t="s">
        <v>849</v>
      </c>
      <c r="AP4" s="79" t="s">
        <v>1052</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332</v>
      </c>
      <c r="C5" s="65" t="s">
        <v>2714</v>
      </c>
      <c r="D5" s="66">
        <v>3</v>
      </c>
      <c r="E5" s="67" t="s">
        <v>132</v>
      </c>
      <c r="F5" s="68">
        <v>35</v>
      </c>
      <c r="G5" s="65"/>
      <c r="H5" s="69"/>
      <c r="I5" s="70"/>
      <c r="J5" s="70"/>
      <c r="K5" s="34" t="s">
        <v>65</v>
      </c>
      <c r="L5" s="77">
        <v>5</v>
      </c>
      <c r="M5" s="77"/>
      <c r="N5" s="72"/>
      <c r="O5" s="79" t="s">
        <v>343</v>
      </c>
      <c r="P5" s="81">
        <v>43704.687951388885</v>
      </c>
      <c r="Q5" s="79" t="s">
        <v>345</v>
      </c>
      <c r="R5" s="83" t="s">
        <v>474</v>
      </c>
      <c r="S5" s="79" t="s">
        <v>505</v>
      </c>
      <c r="T5" s="79" t="s">
        <v>518</v>
      </c>
      <c r="U5" s="83" t="s">
        <v>561</v>
      </c>
      <c r="V5" s="83" t="s">
        <v>561</v>
      </c>
      <c r="W5" s="81">
        <v>43704.687951388885</v>
      </c>
      <c r="X5" s="83" t="s">
        <v>687</v>
      </c>
      <c r="Y5" s="79"/>
      <c r="Z5" s="79"/>
      <c r="AA5" s="85" t="s">
        <v>849</v>
      </c>
      <c r="AB5" s="79"/>
      <c r="AC5" s="79" t="b">
        <v>0</v>
      </c>
      <c r="AD5" s="79">
        <v>100</v>
      </c>
      <c r="AE5" s="85" t="s">
        <v>1012</v>
      </c>
      <c r="AF5" s="79" t="b">
        <v>0</v>
      </c>
      <c r="AG5" s="79" t="s">
        <v>1015</v>
      </c>
      <c r="AH5" s="79"/>
      <c r="AI5" s="85" t="s">
        <v>1012</v>
      </c>
      <c r="AJ5" s="79" t="b">
        <v>0</v>
      </c>
      <c r="AK5" s="79">
        <v>39</v>
      </c>
      <c r="AL5" s="85" t="s">
        <v>1012</v>
      </c>
      <c r="AM5" s="79" t="s">
        <v>1017</v>
      </c>
      <c r="AN5" s="79" t="b">
        <v>0</v>
      </c>
      <c r="AO5" s="85" t="s">
        <v>849</v>
      </c>
      <c r="AP5" s="79" t="s">
        <v>1052</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2</v>
      </c>
      <c r="BE5" s="49">
        <v>4.651162790697675</v>
      </c>
      <c r="BF5" s="48">
        <v>1</v>
      </c>
      <c r="BG5" s="49">
        <v>2.3255813953488373</v>
      </c>
      <c r="BH5" s="48">
        <v>0</v>
      </c>
      <c r="BI5" s="49">
        <v>0</v>
      </c>
      <c r="BJ5" s="48">
        <v>40</v>
      </c>
      <c r="BK5" s="49">
        <v>93.02325581395348</v>
      </c>
      <c r="BL5" s="48">
        <v>43</v>
      </c>
    </row>
    <row r="6" spans="1:64" ht="15">
      <c r="A6" s="64" t="s">
        <v>213</v>
      </c>
      <c r="B6" s="64" t="s">
        <v>212</v>
      </c>
      <c r="C6" s="65" t="s">
        <v>2714</v>
      </c>
      <c r="D6" s="66">
        <v>3</v>
      </c>
      <c r="E6" s="67" t="s">
        <v>132</v>
      </c>
      <c r="F6" s="68">
        <v>35</v>
      </c>
      <c r="G6" s="65"/>
      <c r="H6" s="69"/>
      <c r="I6" s="70"/>
      <c r="J6" s="70"/>
      <c r="K6" s="34" t="s">
        <v>65</v>
      </c>
      <c r="L6" s="77">
        <v>6</v>
      </c>
      <c r="M6" s="77"/>
      <c r="N6" s="72"/>
      <c r="O6" s="79" t="s">
        <v>343</v>
      </c>
      <c r="P6" s="81">
        <v>43711.26956018519</v>
      </c>
      <c r="Q6" s="79" t="s">
        <v>346</v>
      </c>
      <c r="R6" s="83" t="s">
        <v>474</v>
      </c>
      <c r="S6" s="79" t="s">
        <v>505</v>
      </c>
      <c r="T6" s="79"/>
      <c r="U6" s="79"/>
      <c r="V6" s="83" t="s">
        <v>597</v>
      </c>
      <c r="W6" s="81">
        <v>43711.26956018519</v>
      </c>
      <c r="X6" s="83" t="s">
        <v>688</v>
      </c>
      <c r="Y6" s="79"/>
      <c r="Z6" s="79"/>
      <c r="AA6" s="85" t="s">
        <v>850</v>
      </c>
      <c r="AB6" s="79"/>
      <c r="AC6" s="79" t="b">
        <v>0</v>
      </c>
      <c r="AD6" s="79">
        <v>0</v>
      </c>
      <c r="AE6" s="85" t="s">
        <v>1012</v>
      </c>
      <c r="AF6" s="79" t="b">
        <v>0</v>
      </c>
      <c r="AG6" s="79" t="s">
        <v>1015</v>
      </c>
      <c r="AH6" s="79"/>
      <c r="AI6" s="85" t="s">
        <v>1012</v>
      </c>
      <c r="AJ6" s="79" t="b">
        <v>0</v>
      </c>
      <c r="AK6" s="79">
        <v>37</v>
      </c>
      <c r="AL6" s="85" t="s">
        <v>849</v>
      </c>
      <c r="AM6" s="79" t="s">
        <v>1018</v>
      </c>
      <c r="AN6" s="79" t="b">
        <v>0</v>
      </c>
      <c r="AO6" s="85" t="s">
        <v>849</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4</v>
      </c>
      <c r="BF6" s="48">
        <v>1</v>
      </c>
      <c r="BG6" s="49">
        <v>4</v>
      </c>
      <c r="BH6" s="48">
        <v>0</v>
      </c>
      <c r="BI6" s="49">
        <v>0</v>
      </c>
      <c r="BJ6" s="48">
        <v>23</v>
      </c>
      <c r="BK6" s="49">
        <v>92</v>
      </c>
      <c r="BL6" s="48">
        <v>25</v>
      </c>
    </row>
    <row r="7" spans="1:64" ht="15">
      <c r="A7" s="64" t="s">
        <v>214</v>
      </c>
      <c r="B7" s="64" t="s">
        <v>214</v>
      </c>
      <c r="C7" s="65" t="s">
        <v>2714</v>
      </c>
      <c r="D7" s="66">
        <v>3</v>
      </c>
      <c r="E7" s="67" t="s">
        <v>132</v>
      </c>
      <c r="F7" s="68">
        <v>35</v>
      </c>
      <c r="G7" s="65"/>
      <c r="H7" s="69"/>
      <c r="I7" s="70"/>
      <c r="J7" s="70"/>
      <c r="K7" s="34" t="s">
        <v>65</v>
      </c>
      <c r="L7" s="77">
        <v>7</v>
      </c>
      <c r="M7" s="77"/>
      <c r="N7" s="72"/>
      <c r="O7" s="79" t="s">
        <v>176</v>
      </c>
      <c r="P7" s="81">
        <v>43712.30915509259</v>
      </c>
      <c r="Q7" s="79" t="s">
        <v>347</v>
      </c>
      <c r="R7" s="83" t="s">
        <v>475</v>
      </c>
      <c r="S7" s="79" t="s">
        <v>506</v>
      </c>
      <c r="T7" s="79" t="s">
        <v>519</v>
      </c>
      <c r="U7" s="79"/>
      <c r="V7" s="83" t="s">
        <v>598</v>
      </c>
      <c r="W7" s="81">
        <v>43712.30915509259</v>
      </c>
      <c r="X7" s="83" t="s">
        <v>689</v>
      </c>
      <c r="Y7" s="79"/>
      <c r="Z7" s="79"/>
      <c r="AA7" s="85" t="s">
        <v>851</v>
      </c>
      <c r="AB7" s="79"/>
      <c r="AC7" s="79" t="b">
        <v>0</v>
      </c>
      <c r="AD7" s="79">
        <v>0</v>
      </c>
      <c r="AE7" s="85" t="s">
        <v>1012</v>
      </c>
      <c r="AF7" s="79" t="b">
        <v>0</v>
      </c>
      <c r="AG7" s="79" t="s">
        <v>1015</v>
      </c>
      <c r="AH7" s="79"/>
      <c r="AI7" s="85" t="s">
        <v>1012</v>
      </c>
      <c r="AJ7" s="79" t="b">
        <v>0</v>
      </c>
      <c r="AK7" s="79">
        <v>0</v>
      </c>
      <c r="AL7" s="85" t="s">
        <v>1012</v>
      </c>
      <c r="AM7" s="79" t="s">
        <v>1019</v>
      </c>
      <c r="AN7" s="79" t="b">
        <v>0</v>
      </c>
      <c r="AO7" s="85" t="s">
        <v>851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215</v>
      </c>
      <c r="B8" s="64" t="s">
        <v>215</v>
      </c>
      <c r="C8" s="65" t="s">
        <v>2714</v>
      </c>
      <c r="D8" s="66">
        <v>3</v>
      </c>
      <c r="E8" s="67" t="s">
        <v>132</v>
      </c>
      <c r="F8" s="68">
        <v>35</v>
      </c>
      <c r="G8" s="65"/>
      <c r="H8" s="69"/>
      <c r="I8" s="70"/>
      <c r="J8" s="70"/>
      <c r="K8" s="34" t="s">
        <v>65</v>
      </c>
      <c r="L8" s="77">
        <v>8</v>
      </c>
      <c r="M8" s="77"/>
      <c r="N8" s="72"/>
      <c r="O8" s="79" t="s">
        <v>176</v>
      </c>
      <c r="P8" s="81">
        <v>43712.309953703705</v>
      </c>
      <c r="Q8" s="79" t="s">
        <v>348</v>
      </c>
      <c r="R8" s="83" t="s">
        <v>475</v>
      </c>
      <c r="S8" s="79" t="s">
        <v>506</v>
      </c>
      <c r="T8" s="79" t="s">
        <v>520</v>
      </c>
      <c r="U8" s="79"/>
      <c r="V8" s="83" t="s">
        <v>599</v>
      </c>
      <c r="W8" s="81">
        <v>43712.309953703705</v>
      </c>
      <c r="X8" s="83" t="s">
        <v>690</v>
      </c>
      <c r="Y8" s="79"/>
      <c r="Z8" s="79"/>
      <c r="AA8" s="85" t="s">
        <v>852</v>
      </c>
      <c r="AB8" s="79"/>
      <c r="AC8" s="79" t="b">
        <v>0</v>
      </c>
      <c r="AD8" s="79">
        <v>0</v>
      </c>
      <c r="AE8" s="85" t="s">
        <v>1012</v>
      </c>
      <c r="AF8" s="79" t="b">
        <v>0</v>
      </c>
      <c r="AG8" s="79" t="s">
        <v>1015</v>
      </c>
      <c r="AH8" s="79"/>
      <c r="AI8" s="85" t="s">
        <v>1012</v>
      </c>
      <c r="AJ8" s="79" t="b">
        <v>0</v>
      </c>
      <c r="AK8" s="79">
        <v>0</v>
      </c>
      <c r="AL8" s="85" t="s">
        <v>1012</v>
      </c>
      <c r="AM8" s="79" t="s">
        <v>1019</v>
      </c>
      <c r="AN8" s="79" t="b">
        <v>0</v>
      </c>
      <c r="AO8" s="85" t="s">
        <v>852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11.11111111111111</v>
      </c>
      <c r="BF8" s="48">
        <v>0</v>
      </c>
      <c r="BG8" s="49">
        <v>0</v>
      </c>
      <c r="BH8" s="48">
        <v>0</v>
      </c>
      <c r="BI8" s="49">
        <v>0</v>
      </c>
      <c r="BJ8" s="48">
        <v>8</v>
      </c>
      <c r="BK8" s="49">
        <v>88.88888888888889</v>
      </c>
      <c r="BL8" s="48">
        <v>9</v>
      </c>
    </row>
    <row r="9" spans="1:64" ht="15">
      <c r="A9" s="64" t="s">
        <v>216</v>
      </c>
      <c r="B9" s="64" t="s">
        <v>216</v>
      </c>
      <c r="C9" s="65" t="s">
        <v>2714</v>
      </c>
      <c r="D9" s="66">
        <v>3</v>
      </c>
      <c r="E9" s="67" t="s">
        <v>132</v>
      </c>
      <c r="F9" s="68">
        <v>35</v>
      </c>
      <c r="G9" s="65"/>
      <c r="H9" s="69"/>
      <c r="I9" s="70"/>
      <c r="J9" s="70"/>
      <c r="K9" s="34" t="s">
        <v>65</v>
      </c>
      <c r="L9" s="77">
        <v>9</v>
      </c>
      <c r="M9" s="77"/>
      <c r="N9" s="72"/>
      <c r="O9" s="79" t="s">
        <v>176</v>
      </c>
      <c r="P9" s="81">
        <v>43712.310208333336</v>
      </c>
      <c r="Q9" s="79" t="s">
        <v>349</v>
      </c>
      <c r="R9" s="83" t="s">
        <v>476</v>
      </c>
      <c r="S9" s="79" t="s">
        <v>506</v>
      </c>
      <c r="T9" s="79" t="s">
        <v>520</v>
      </c>
      <c r="U9" s="79"/>
      <c r="V9" s="83" t="s">
        <v>600</v>
      </c>
      <c r="W9" s="81">
        <v>43712.310208333336</v>
      </c>
      <c r="X9" s="83" t="s">
        <v>691</v>
      </c>
      <c r="Y9" s="79"/>
      <c r="Z9" s="79"/>
      <c r="AA9" s="85" t="s">
        <v>853</v>
      </c>
      <c r="AB9" s="79"/>
      <c r="AC9" s="79" t="b">
        <v>0</v>
      </c>
      <c r="AD9" s="79">
        <v>0</v>
      </c>
      <c r="AE9" s="85" t="s">
        <v>1012</v>
      </c>
      <c r="AF9" s="79" t="b">
        <v>0</v>
      </c>
      <c r="AG9" s="79" t="s">
        <v>1015</v>
      </c>
      <c r="AH9" s="79"/>
      <c r="AI9" s="85" t="s">
        <v>1012</v>
      </c>
      <c r="AJ9" s="79" t="b">
        <v>0</v>
      </c>
      <c r="AK9" s="79">
        <v>0</v>
      </c>
      <c r="AL9" s="85" t="s">
        <v>1012</v>
      </c>
      <c r="AM9" s="79" t="s">
        <v>1020</v>
      </c>
      <c r="AN9" s="79" t="b">
        <v>0</v>
      </c>
      <c r="AO9" s="85" t="s">
        <v>853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11.11111111111111</v>
      </c>
      <c r="BF9" s="48">
        <v>0</v>
      </c>
      <c r="BG9" s="49">
        <v>0</v>
      </c>
      <c r="BH9" s="48">
        <v>0</v>
      </c>
      <c r="BI9" s="49">
        <v>0</v>
      </c>
      <c r="BJ9" s="48">
        <v>8</v>
      </c>
      <c r="BK9" s="49">
        <v>88.88888888888889</v>
      </c>
      <c r="BL9" s="48">
        <v>9</v>
      </c>
    </row>
    <row r="10" spans="1:64" ht="15">
      <c r="A10" s="64" t="s">
        <v>217</v>
      </c>
      <c r="B10" s="64" t="s">
        <v>217</v>
      </c>
      <c r="C10" s="65" t="s">
        <v>2714</v>
      </c>
      <c r="D10" s="66">
        <v>3</v>
      </c>
      <c r="E10" s="67" t="s">
        <v>132</v>
      </c>
      <c r="F10" s="68">
        <v>35</v>
      </c>
      <c r="G10" s="65"/>
      <c r="H10" s="69"/>
      <c r="I10" s="70"/>
      <c r="J10" s="70"/>
      <c r="K10" s="34" t="s">
        <v>65</v>
      </c>
      <c r="L10" s="77">
        <v>10</v>
      </c>
      <c r="M10" s="77"/>
      <c r="N10" s="72"/>
      <c r="O10" s="79" t="s">
        <v>176</v>
      </c>
      <c r="P10" s="81">
        <v>43712.3106712963</v>
      </c>
      <c r="Q10" s="79" t="s">
        <v>350</v>
      </c>
      <c r="R10" s="83" t="s">
        <v>475</v>
      </c>
      <c r="S10" s="79" t="s">
        <v>506</v>
      </c>
      <c r="T10" s="79" t="s">
        <v>521</v>
      </c>
      <c r="U10" s="79"/>
      <c r="V10" s="83" t="s">
        <v>601</v>
      </c>
      <c r="W10" s="81">
        <v>43712.3106712963</v>
      </c>
      <c r="X10" s="83" t="s">
        <v>692</v>
      </c>
      <c r="Y10" s="79"/>
      <c r="Z10" s="79"/>
      <c r="AA10" s="85" t="s">
        <v>854</v>
      </c>
      <c r="AB10" s="79"/>
      <c r="AC10" s="79" t="b">
        <v>0</v>
      </c>
      <c r="AD10" s="79">
        <v>0</v>
      </c>
      <c r="AE10" s="85" t="s">
        <v>1012</v>
      </c>
      <c r="AF10" s="79" t="b">
        <v>0</v>
      </c>
      <c r="AG10" s="79" t="s">
        <v>1015</v>
      </c>
      <c r="AH10" s="79"/>
      <c r="AI10" s="85" t="s">
        <v>1012</v>
      </c>
      <c r="AJ10" s="79" t="b">
        <v>0</v>
      </c>
      <c r="AK10" s="79">
        <v>0</v>
      </c>
      <c r="AL10" s="85" t="s">
        <v>1012</v>
      </c>
      <c r="AM10" s="79" t="s">
        <v>1019</v>
      </c>
      <c r="AN10" s="79" t="b">
        <v>0</v>
      </c>
      <c r="AO10" s="85" t="s">
        <v>854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3.4482758620689653</v>
      </c>
      <c r="BF10" s="48">
        <v>0</v>
      </c>
      <c r="BG10" s="49">
        <v>0</v>
      </c>
      <c r="BH10" s="48">
        <v>0</v>
      </c>
      <c r="BI10" s="49">
        <v>0</v>
      </c>
      <c r="BJ10" s="48">
        <v>28</v>
      </c>
      <c r="BK10" s="49">
        <v>96.55172413793103</v>
      </c>
      <c r="BL10" s="48">
        <v>29</v>
      </c>
    </row>
    <row r="11" spans="1:64" ht="15">
      <c r="A11" s="64" t="s">
        <v>218</v>
      </c>
      <c r="B11" s="64" t="s">
        <v>218</v>
      </c>
      <c r="C11" s="65" t="s">
        <v>2714</v>
      </c>
      <c r="D11" s="66">
        <v>3</v>
      </c>
      <c r="E11" s="67" t="s">
        <v>132</v>
      </c>
      <c r="F11" s="68">
        <v>35</v>
      </c>
      <c r="G11" s="65"/>
      <c r="H11" s="69"/>
      <c r="I11" s="70"/>
      <c r="J11" s="70"/>
      <c r="K11" s="34" t="s">
        <v>65</v>
      </c>
      <c r="L11" s="77">
        <v>11</v>
      </c>
      <c r="M11" s="77"/>
      <c r="N11" s="72"/>
      <c r="O11" s="79" t="s">
        <v>176</v>
      </c>
      <c r="P11" s="81">
        <v>43712.3109375</v>
      </c>
      <c r="Q11" s="79" t="s">
        <v>351</v>
      </c>
      <c r="R11" s="83" t="s">
        <v>475</v>
      </c>
      <c r="S11" s="79" t="s">
        <v>506</v>
      </c>
      <c r="T11" s="79" t="s">
        <v>522</v>
      </c>
      <c r="U11" s="79"/>
      <c r="V11" s="83" t="s">
        <v>602</v>
      </c>
      <c r="W11" s="81">
        <v>43712.3109375</v>
      </c>
      <c r="X11" s="83" t="s">
        <v>693</v>
      </c>
      <c r="Y11" s="79"/>
      <c r="Z11" s="79"/>
      <c r="AA11" s="85" t="s">
        <v>855</v>
      </c>
      <c r="AB11" s="79"/>
      <c r="AC11" s="79" t="b">
        <v>0</v>
      </c>
      <c r="AD11" s="79">
        <v>0</v>
      </c>
      <c r="AE11" s="85" t="s">
        <v>1012</v>
      </c>
      <c r="AF11" s="79" t="b">
        <v>0</v>
      </c>
      <c r="AG11" s="79" t="s">
        <v>1015</v>
      </c>
      <c r="AH11" s="79"/>
      <c r="AI11" s="85" t="s">
        <v>1012</v>
      </c>
      <c r="AJ11" s="79" t="b">
        <v>0</v>
      </c>
      <c r="AK11" s="79">
        <v>0</v>
      </c>
      <c r="AL11" s="85" t="s">
        <v>1012</v>
      </c>
      <c r="AM11" s="79" t="s">
        <v>1019</v>
      </c>
      <c r="AN11" s="79" t="b">
        <v>0</v>
      </c>
      <c r="AO11" s="85" t="s">
        <v>855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8.333333333333334</v>
      </c>
      <c r="BF11" s="48">
        <v>0</v>
      </c>
      <c r="BG11" s="49">
        <v>0</v>
      </c>
      <c r="BH11" s="48">
        <v>0</v>
      </c>
      <c r="BI11" s="49">
        <v>0</v>
      </c>
      <c r="BJ11" s="48">
        <v>11</v>
      </c>
      <c r="BK11" s="49">
        <v>91.66666666666667</v>
      </c>
      <c r="BL11" s="48">
        <v>12</v>
      </c>
    </row>
    <row r="12" spans="1:64" ht="15">
      <c r="A12" s="64" t="s">
        <v>219</v>
      </c>
      <c r="B12" s="64" t="s">
        <v>219</v>
      </c>
      <c r="C12" s="65" t="s">
        <v>2714</v>
      </c>
      <c r="D12" s="66">
        <v>3</v>
      </c>
      <c r="E12" s="67" t="s">
        <v>132</v>
      </c>
      <c r="F12" s="68">
        <v>35</v>
      </c>
      <c r="G12" s="65"/>
      <c r="H12" s="69"/>
      <c r="I12" s="70"/>
      <c r="J12" s="70"/>
      <c r="K12" s="34" t="s">
        <v>65</v>
      </c>
      <c r="L12" s="77">
        <v>12</v>
      </c>
      <c r="M12" s="77"/>
      <c r="N12" s="72"/>
      <c r="O12" s="79" t="s">
        <v>176</v>
      </c>
      <c r="P12" s="81">
        <v>43712.311435185184</v>
      </c>
      <c r="Q12" s="79" t="s">
        <v>352</v>
      </c>
      <c r="R12" s="83" t="s">
        <v>475</v>
      </c>
      <c r="S12" s="79" t="s">
        <v>506</v>
      </c>
      <c r="T12" s="79" t="s">
        <v>520</v>
      </c>
      <c r="U12" s="79"/>
      <c r="V12" s="83" t="s">
        <v>603</v>
      </c>
      <c r="W12" s="81">
        <v>43712.311435185184</v>
      </c>
      <c r="X12" s="83" t="s">
        <v>694</v>
      </c>
      <c r="Y12" s="79"/>
      <c r="Z12" s="79"/>
      <c r="AA12" s="85" t="s">
        <v>856</v>
      </c>
      <c r="AB12" s="79"/>
      <c r="AC12" s="79" t="b">
        <v>0</v>
      </c>
      <c r="AD12" s="79">
        <v>0</v>
      </c>
      <c r="AE12" s="85" t="s">
        <v>1012</v>
      </c>
      <c r="AF12" s="79" t="b">
        <v>0</v>
      </c>
      <c r="AG12" s="79" t="s">
        <v>1015</v>
      </c>
      <c r="AH12" s="79"/>
      <c r="AI12" s="85" t="s">
        <v>1012</v>
      </c>
      <c r="AJ12" s="79" t="b">
        <v>0</v>
      </c>
      <c r="AK12" s="79">
        <v>0</v>
      </c>
      <c r="AL12" s="85" t="s">
        <v>1012</v>
      </c>
      <c r="AM12" s="79" t="s">
        <v>1019</v>
      </c>
      <c r="AN12" s="79" t="b">
        <v>0</v>
      </c>
      <c r="AO12" s="85" t="s">
        <v>856</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11.11111111111111</v>
      </c>
      <c r="BF12" s="48">
        <v>0</v>
      </c>
      <c r="BG12" s="49">
        <v>0</v>
      </c>
      <c r="BH12" s="48">
        <v>0</v>
      </c>
      <c r="BI12" s="49">
        <v>0</v>
      </c>
      <c r="BJ12" s="48">
        <v>8</v>
      </c>
      <c r="BK12" s="49">
        <v>88.88888888888889</v>
      </c>
      <c r="BL12" s="48">
        <v>9</v>
      </c>
    </row>
    <row r="13" spans="1:64" ht="15">
      <c r="A13" s="64" t="s">
        <v>220</v>
      </c>
      <c r="B13" s="64" t="s">
        <v>220</v>
      </c>
      <c r="C13" s="65" t="s">
        <v>2714</v>
      </c>
      <c r="D13" s="66">
        <v>3</v>
      </c>
      <c r="E13" s="67" t="s">
        <v>132</v>
      </c>
      <c r="F13" s="68">
        <v>35</v>
      </c>
      <c r="G13" s="65"/>
      <c r="H13" s="69"/>
      <c r="I13" s="70"/>
      <c r="J13" s="70"/>
      <c r="K13" s="34" t="s">
        <v>65</v>
      </c>
      <c r="L13" s="77">
        <v>13</v>
      </c>
      <c r="M13" s="77"/>
      <c r="N13" s="72"/>
      <c r="O13" s="79" t="s">
        <v>176</v>
      </c>
      <c r="P13" s="81">
        <v>43712.31185185185</v>
      </c>
      <c r="Q13" s="79" t="s">
        <v>353</v>
      </c>
      <c r="R13" s="83" t="s">
        <v>477</v>
      </c>
      <c r="S13" s="79" t="s">
        <v>506</v>
      </c>
      <c r="T13" s="79" t="s">
        <v>520</v>
      </c>
      <c r="U13" s="83" t="s">
        <v>562</v>
      </c>
      <c r="V13" s="83" t="s">
        <v>562</v>
      </c>
      <c r="W13" s="81">
        <v>43712.31185185185</v>
      </c>
      <c r="X13" s="83" t="s">
        <v>695</v>
      </c>
      <c r="Y13" s="79"/>
      <c r="Z13" s="79"/>
      <c r="AA13" s="85" t="s">
        <v>857</v>
      </c>
      <c r="AB13" s="79"/>
      <c r="AC13" s="79" t="b">
        <v>0</v>
      </c>
      <c r="AD13" s="79">
        <v>0</v>
      </c>
      <c r="AE13" s="85" t="s">
        <v>1012</v>
      </c>
      <c r="AF13" s="79" t="b">
        <v>0</v>
      </c>
      <c r="AG13" s="79" t="s">
        <v>1015</v>
      </c>
      <c r="AH13" s="79"/>
      <c r="AI13" s="85" t="s">
        <v>1012</v>
      </c>
      <c r="AJ13" s="79" t="b">
        <v>0</v>
      </c>
      <c r="AK13" s="79">
        <v>0</v>
      </c>
      <c r="AL13" s="85" t="s">
        <v>1012</v>
      </c>
      <c r="AM13" s="79" t="s">
        <v>508</v>
      </c>
      <c r="AN13" s="79" t="b">
        <v>0</v>
      </c>
      <c r="AO13" s="85" t="s">
        <v>857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11.11111111111111</v>
      </c>
      <c r="BF13" s="48">
        <v>0</v>
      </c>
      <c r="BG13" s="49">
        <v>0</v>
      </c>
      <c r="BH13" s="48">
        <v>0</v>
      </c>
      <c r="BI13" s="49">
        <v>0</v>
      </c>
      <c r="BJ13" s="48">
        <v>8</v>
      </c>
      <c r="BK13" s="49">
        <v>88.88888888888889</v>
      </c>
      <c r="BL13" s="48">
        <v>9</v>
      </c>
    </row>
    <row r="14" spans="1:64" ht="15">
      <c r="A14" s="64" t="s">
        <v>221</v>
      </c>
      <c r="B14" s="64" t="s">
        <v>221</v>
      </c>
      <c r="C14" s="65" t="s">
        <v>2714</v>
      </c>
      <c r="D14" s="66">
        <v>3</v>
      </c>
      <c r="E14" s="67" t="s">
        <v>132</v>
      </c>
      <c r="F14" s="68">
        <v>35</v>
      </c>
      <c r="G14" s="65"/>
      <c r="H14" s="69"/>
      <c r="I14" s="70"/>
      <c r="J14" s="70"/>
      <c r="K14" s="34" t="s">
        <v>65</v>
      </c>
      <c r="L14" s="77">
        <v>14</v>
      </c>
      <c r="M14" s="77"/>
      <c r="N14" s="72"/>
      <c r="O14" s="79" t="s">
        <v>176</v>
      </c>
      <c r="P14" s="81">
        <v>43712.31288194445</v>
      </c>
      <c r="Q14" s="79" t="s">
        <v>354</v>
      </c>
      <c r="R14" s="83" t="s">
        <v>477</v>
      </c>
      <c r="S14" s="79" t="s">
        <v>506</v>
      </c>
      <c r="T14" s="79" t="s">
        <v>520</v>
      </c>
      <c r="U14" s="79"/>
      <c r="V14" s="83" t="s">
        <v>604</v>
      </c>
      <c r="W14" s="81">
        <v>43712.31288194445</v>
      </c>
      <c r="X14" s="83" t="s">
        <v>696</v>
      </c>
      <c r="Y14" s="79"/>
      <c r="Z14" s="79"/>
      <c r="AA14" s="85" t="s">
        <v>858</v>
      </c>
      <c r="AB14" s="79"/>
      <c r="AC14" s="79" t="b">
        <v>0</v>
      </c>
      <c r="AD14" s="79">
        <v>0</v>
      </c>
      <c r="AE14" s="85" t="s">
        <v>1012</v>
      </c>
      <c r="AF14" s="79" t="b">
        <v>0</v>
      </c>
      <c r="AG14" s="79" t="s">
        <v>1015</v>
      </c>
      <c r="AH14" s="79"/>
      <c r="AI14" s="85" t="s">
        <v>1012</v>
      </c>
      <c r="AJ14" s="79" t="b">
        <v>0</v>
      </c>
      <c r="AK14" s="79">
        <v>0</v>
      </c>
      <c r="AL14" s="85" t="s">
        <v>1012</v>
      </c>
      <c r="AM14" s="79" t="s">
        <v>508</v>
      </c>
      <c r="AN14" s="79" t="b">
        <v>0</v>
      </c>
      <c r="AO14" s="85" t="s">
        <v>858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11.11111111111111</v>
      </c>
      <c r="BF14" s="48">
        <v>0</v>
      </c>
      <c r="BG14" s="49">
        <v>0</v>
      </c>
      <c r="BH14" s="48">
        <v>0</v>
      </c>
      <c r="BI14" s="49">
        <v>0</v>
      </c>
      <c r="BJ14" s="48">
        <v>8</v>
      </c>
      <c r="BK14" s="49">
        <v>88.88888888888889</v>
      </c>
      <c r="BL14" s="48">
        <v>9</v>
      </c>
    </row>
    <row r="15" spans="1:64" ht="15">
      <c r="A15" s="64" t="s">
        <v>222</v>
      </c>
      <c r="B15" s="64" t="s">
        <v>222</v>
      </c>
      <c r="C15" s="65" t="s">
        <v>2714</v>
      </c>
      <c r="D15" s="66">
        <v>3</v>
      </c>
      <c r="E15" s="67" t="s">
        <v>132</v>
      </c>
      <c r="F15" s="68">
        <v>35</v>
      </c>
      <c r="G15" s="65"/>
      <c r="H15" s="69"/>
      <c r="I15" s="70"/>
      <c r="J15" s="70"/>
      <c r="K15" s="34" t="s">
        <v>65</v>
      </c>
      <c r="L15" s="77">
        <v>15</v>
      </c>
      <c r="M15" s="77"/>
      <c r="N15" s="72"/>
      <c r="O15" s="79" t="s">
        <v>176</v>
      </c>
      <c r="P15" s="81">
        <v>43712.312893518516</v>
      </c>
      <c r="Q15" s="79" t="s">
        <v>355</v>
      </c>
      <c r="R15" s="83" t="s">
        <v>477</v>
      </c>
      <c r="S15" s="79" t="s">
        <v>506</v>
      </c>
      <c r="T15" s="79" t="s">
        <v>520</v>
      </c>
      <c r="U15" s="83" t="s">
        <v>563</v>
      </c>
      <c r="V15" s="83" t="s">
        <v>563</v>
      </c>
      <c r="W15" s="81">
        <v>43712.312893518516</v>
      </c>
      <c r="X15" s="83" t="s">
        <v>697</v>
      </c>
      <c r="Y15" s="79"/>
      <c r="Z15" s="79"/>
      <c r="AA15" s="85" t="s">
        <v>859</v>
      </c>
      <c r="AB15" s="79"/>
      <c r="AC15" s="79" t="b">
        <v>0</v>
      </c>
      <c r="AD15" s="79">
        <v>0</v>
      </c>
      <c r="AE15" s="85" t="s">
        <v>1012</v>
      </c>
      <c r="AF15" s="79" t="b">
        <v>0</v>
      </c>
      <c r="AG15" s="79" t="s">
        <v>1015</v>
      </c>
      <c r="AH15" s="79"/>
      <c r="AI15" s="85" t="s">
        <v>1012</v>
      </c>
      <c r="AJ15" s="79" t="b">
        <v>0</v>
      </c>
      <c r="AK15" s="79">
        <v>0</v>
      </c>
      <c r="AL15" s="85" t="s">
        <v>1012</v>
      </c>
      <c r="AM15" s="79" t="s">
        <v>508</v>
      </c>
      <c r="AN15" s="79" t="b">
        <v>0</v>
      </c>
      <c r="AO15" s="85" t="s">
        <v>859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11.11111111111111</v>
      </c>
      <c r="BF15" s="48">
        <v>0</v>
      </c>
      <c r="BG15" s="49">
        <v>0</v>
      </c>
      <c r="BH15" s="48">
        <v>0</v>
      </c>
      <c r="BI15" s="49">
        <v>0</v>
      </c>
      <c r="BJ15" s="48">
        <v>8</v>
      </c>
      <c r="BK15" s="49">
        <v>88.88888888888889</v>
      </c>
      <c r="BL15" s="48">
        <v>9</v>
      </c>
    </row>
    <row r="16" spans="1:64" ht="15">
      <c r="A16" s="64" t="s">
        <v>223</v>
      </c>
      <c r="B16" s="64" t="s">
        <v>223</v>
      </c>
      <c r="C16" s="65" t="s">
        <v>2714</v>
      </c>
      <c r="D16" s="66">
        <v>3</v>
      </c>
      <c r="E16" s="67" t="s">
        <v>132</v>
      </c>
      <c r="F16" s="68">
        <v>35</v>
      </c>
      <c r="G16" s="65"/>
      <c r="H16" s="69"/>
      <c r="I16" s="70"/>
      <c r="J16" s="70"/>
      <c r="K16" s="34" t="s">
        <v>65</v>
      </c>
      <c r="L16" s="77">
        <v>16</v>
      </c>
      <c r="M16" s="77"/>
      <c r="N16" s="72"/>
      <c r="O16" s="79" t="s">
        <v>176</v>
      </c>
      <c r="P16" s="81">
        <v>43712.31348379629</v>
      </c>
      <c r="Q16" s="79" t="s">
        <v>356</v>
      </c>
      <c r="R16" s="83" t="s">
        <v>478</v>
      </c>
      <c r="S16" s="79" t="s">
        <v>506</v>
      </c>
      <c r="T16" s="79" t="s">
        <v>523</v>
      </c>
      <c r="U16" s="79"/>
      <c r="V16" s="83" t="s">
        <v>605</v>
      </c>
      <c r="W16" s="81">
        <v>43712.31348379629</v>
      </c>
      <c r="X16" s="83" t="s">
        <v>698</v>
      </c>
      <c r="Y16" s="79"/>
      <c r="Z16" s="79"/>
      <c r="AA16" s="85" t="s">
        <v>860</v>
      </c>
      <c r="AB16" s="79"/>
      <c r="AC16" s="79" t="b">
        <v>0</v>
      </c>
      <c r="AD16" s="79">
        <v>0</v>
      </c>
      <c r="AE16" s="85" t="s">
        <v>1012</v>
      </c>
      <c r="AF16" s="79" t="b">
        <v>0</v>
      </c>
      <c r="AG16" s="79" t="s">
        <v>1015</v>
      </c>
      <c r="AH16" s="79"/>
      <c r="AI16" s="85" t="s">
        <v>1012</v>
      </c>
      <c r="AJ16" s="79" t="b">
        <v>0</v>
      </c>
      <c r="AK16" s="79">
        <v>0</v>
      </c>
      <c r="AL16" s="85" t="s">
        <v>1012</v>
      </c>
      <c r="AM16" s="79" t="s">
        <v>1021</v>
      </c>
      <c r="AN16" s="79" t="b">
        <v>0</v>
      </c>
      <c r="AO16" s="85" t="s">
        <v>860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6.666666666666667</v>
      </c>
      <c r="BF16" s="48">
        <v>0</v>
      </c>
      <c r="BG16" s="49">
        <v>0</v>
      </c>
      <c r="BH16" s="48">
        <v>0</v>
      </c>
      <c r="BI16" s="49">
        <v>0</v>
      </c>
      <c r="BJ16" s="48">
        <v>14</v>
      </c>
      <c r="BK16" s="49">
        <v>93.33333333333333</v>
      </c>
      <c r="BL16" s="48">
        <v>15</v>
      </c>
    </row>
    <row r="17" spans="1:64" ht="15">
      <c r="A17" s="64" t="s">
        <v>224</v>
      </c>
      <c r="B17" s="64" t="s">
        <v>224</v>
      </c>
      <c r="C17" s="65" t="s">
        <v>2714</v>
      </c>
      <c r="D17" s="66">
        <v>3</v>
      </c>
      <c r="E17" s="67" t="s">
        <v>132</v>
      </c>
      <c r="F17" s="68">
        <v>35</v>
      </c>
      <c r="G17" s="65"/>
      <c r="H17" s="69"/>
      <c r="I17" s="70"/>
      <c r="J17" s="70"/>
      <c r="K17" s="34" t="s">
        <v>65</v>
      </c>
      <c r="L17" s="77">
        <v>17</v>
      </c>
      <c r="M17" s="77"/>
      <c r="N17" s="72"/>
      <c r="O17" s="79" t="s">
        <v>176</v>
      </c>
      <c r="P17" s="81">
        <v>43712.32052083333</v>
      </c>
      <c r="Q17" s="79" t="s">
        <v>357</v>
      </c>
      <c r="R17" s="83" t="s">
        <v>477</v>
      </c>
      <c r="S17" s="79" t="s">
        <v>506</v>
      </c>
      <c r="T17" s="79" t="s">
        <v>520</v>
      </c>
      <c r="U17" s="83" t="s">
        <v>564</v>
      </c>
      <c r="V17" s="83" t="s">
        <v>564</v>
      </c>
      <c r="W17" s="81">
        <v>43712.32052083333</v>
      </c>
      <c r="X17" s="83" t="s">
        <v>699</v>
      </c>
      <c r="Y17" s="79"/>
      <c r="Z17" s="79"/>
      <c r="AA17" s="85" t="s">
        <v>861</v>
      </c>
      <c r="AB17" s="79"/>
      <c r="AC17" s="79" t="b">
        <v>0</v>
      </c>
      <c r="AD17" s="79">
        <v>0</v>
      </c>
      <c r="AE17" s="85" t="s">
        <v>1012</v>
      </c>
      <c r="AF17" s="79" t="b">
        <v>0</v>
      </c>
      <c r="AG17" s="79" t="s">
        <v>1015</v>
      </c>
      <c r="AH17" s="79"/>
      <c r="AI17" s="85" t="s">
        <v>1012</v>
      </c>
      <c r="AJ17" s="79" t="b">
        <v>0</v>
      </c>
      <c r="AK17" s="79">
        <v>0</v>
      </c>
      <c r="AL17" s="85" t="s">
        <v>1012</v>
      </c>
      <c r="AM17" s="79" t="s">
        <v>508</v>
      </c>
      <c r="AN17" s="79" t="b">
        <v>0</v>
      </c>
      <c r="AO17" s="85" t="s">
        <v>861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11.11111111111111</v>
      </c>
      <c r="BF17" s="48">
        <v>0</v>
      </c>
      <c r="BG17" s="49">
        <v>0</v>
      </c>
      <c r="BH17" s="48">
        <v>0</v>
      </c>
      <c r="BI17" s="49">
        <v>0</v>
      </c>
      <c r="BJ17" s="48">
        <v>8</v>
      </c>
      <c r="BK17" s="49">
        <v>88.88888888888889</v>
      </c>
      <c r="BL17" s="48">
        <v>9</v>
      </c>
    </row>
    <row r="18" spans="1:64" ht="15">
      <c r="A18" s="64" t="s">
        <v>225</v>
      </c>
      <c r="B18" s="64" t="s">
        <v>225</v>
      </c>
      <c r="C18" s="65" t="s">
        <v>2714</v>
      </c>
      <c r="D18" s="66">
        <v>3</v>
      </c>
      <c r="E18" s="67" t="s">
        <v>132</v>
      </c>
      <c r="F18" s="68">
        <v>35</v>
      </c>
      <c r="G18" s="65"/>
      <c r="H18" s="69"/>
      <c r="I18" s="70"/>
      <c r="J18" s="70"/>
      <c r="K18" s="34" t="s">
        <v>65</v>
      </c>
      <c r="L18" s="77">
        <v>18</v>
      </c>
      <c r="M18" s="77"/>
      <c r="N18" s="72"/>
      <c r="O18" s="79" t="s">
        <v>176</v>
      </c>
      <c r="P18" s="81">
        <v>43712.324849537035</v>
      </c>
      <c r="Q18" s="79" t="s">
        <v>358</v>
      </c>
      <c r="R18" s="83" t="s">
        <v>475</v>
      </c>
      <c r="S18" s="79" t="s">
        <v>506</v>
      </c>
      <c r="T18" s="79" t="s">
        <v>524</v>
      </c>
      <c r="U18" s="79"/>
      <c r="V18" s="83" t="s">
        <v>606</v>
      </c>
      <c r="W18" s="81">
        <v>43712.324849537035</v>
      </c>
      <c r="X18" s="83" t="s">
        <v>700</v>
      </c>
      <c r="Y18" s="79"/>
      <c r="Z18" s="79"/>
      <c r="AA18" s="85" t="s">
        <v>862</v>
      </c>
      <c r="AB18" s="79"/>
      <c r="AC18" s="79" t="b">
        <v>0</v>
      </c>
      <c r="AD18" s="79">
        <v>3</v>
      </c>
      <c r="AE18" s="85" t="s">
        <v>1012</v>
      </c>
      <c r="AF18" s="79" t="b">
        <v>0</v>
      </c>
      <c r="AG18" s="79" t="s">
        <v>1015</v>
      </c>
      <c r="AH18" s="79"/>
      <c r="AI18" s="85" t="s">
        <v>1012</v>
      </c>
      <c r="AJ18" s="79" t="b">
        <v>0</v>
      </c>
      <c r="AK18" s="79">
        <v>1</v>
      </c>
      <c r="AL18" s="85" t="s">
        <v>1012</v>
      </c>
      <c r="AM18" s="79" t="s">
        <v>1022</v>
      </c>
      <c r="AN18" s="79" t="b">
        <v>0</v>
      </c>
      <c r="AO18" s="85" t="s">
        <v>862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9.090909090909092</v>
      </c>
      <c r="BF18" s="48">
        <v>0</v>
      </c>
      <c r="BG18" s="49">
        <v>0</v>
      </c>
      <c r="BH18" s="48">
        <v>0</v>
      </c>
      <c r="BI18" s="49">
        <v>0</v>
      </c>
      <c r="BJ18" s="48">
        <v>10</v>
      </c>
      <c r="BK18" s="49">
        <v>90.9090909090909</v>
      </c>
      <c r="BL18" s="48">
        <v>11</v>
      </c>
    </row>
    <row r="19" spans="1:64" ht="15">
      <c r="A19" s="64" t="s">
        <v>226</v>
      </c>
      <c r="B19" s="64" t="s">
        <v>226</v>
      </c>
      <c r="C19" s="65" t="s">
        <v>2714</v>
      </c>
      <c r="D19" s="66">
        <v>3</v>
      </c>
      <c r="E19" s="67" t="s">
        <v>132</v>
      </c>
      <c r="F19" s="68">
        <v>35</v>
      </c>
      <c r="G19" s="65"/>
      <c r="H19" s="69"/>
      <c r="I19" s="70"/>
      <c r="J19" s="70"/>
      <c r="K19" s="34" t="s">
        <v>65</v>
      </c>
      <c r="L19" s="77">
        <v>19</v>
      </c>
      <c r="M19" s="77"/>
      <c r="N19" s="72"/>
      <c r="O19" s="79" t="s">
        <v>176</v>
      </c>
      <c r="P19" s="81">
        <v>43712.32542824074</v>
      </c>
      <c r="Q19" s="79" t="s">
        <v>359</v>
      </c>
      <c r="R19" s="83" t="s">
        <v>479</v>
      </c>
      <c r="S19" s="79" t="s">
        <v>507</v>
      </c>
      <c r="T19" s="79" t="s">
        <v>520</v>
      </c>
      <c r="U19" s="79"/>
      <c r="V19" s="83" t="s">
        <v>607</v>
      </c>
      <c r="W19" s="81">
        <v>43712.32542824074</v>
      </c>
      <c r="X19" s="83" t="s">
        <v>701</v>
      </c>
      <c r="Y19" s="79"/>
      <c r="Z19" s="79"/>
      <c r="AA19" s="85" t="s">
        <v>863</v>
      </c>
      <c r="AB19" s="79"/>
      <c r="AC19" s="79" t="b">
        <v>0</v>
      </c>
      <c r="AD19" s="79">
        <v>0</v>
      </c>
      <c r="AE19" s="85" t="s">
        <v>1012</v>
      </c>
      <c r="AF19" s="79" t="b">
        <v>0</v>
      </c>
      <c r="AG19" s="79" t="s">
        <v>1015</v>
      </c>
      <c r="AH19" s="79"/>
      <c r="AI19" s="85" t="s">
        <v>1012</v>
      </c>
      <c r="AJ19" s="79" t="b">
        <v>0</v>
      </c>
      <c r="AK19" s="79">
        <v>0</v>
      </c>
      <c r="AL19" s="85" t="s">
        <v>1012</v>
      </c>
      <c r="AM19" s="79" t="s">
        <v>1023</v>
      </c>
      <c r="AN19" s="79" t="b">
        <v>0</v>
      </c>
      <c r="AO19" s="85" t="s">
        <v>863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6.25</v>
      </c>
      <c r="BF19" s="48">
        <v>0</v>
      </c>
      <c r="BG19" s="49">
        <v>0</v>
      </c>
      <c r="BH19" s="48">
        <v>0</v>
      </c>
      <c r="BI19" s="49">
        <v>0</v>
      </c>
      <c r="BJ19" s="48">
        <v>15</v>
      </c>
      <c r="BK19" s="49">
        <v>93.75</v>
      </c>
      <c r="BL19" s="48">
        <v>16</v>
      </c>
    </row>
    <row r="20" spans="1:64" ht="15">
      <c r="A20" s="64" t="s">
        <v>227</v>
      </c>
      <c r="B20" s="64" t="s">
        <v>227</v>
      </c>
      <c r="C20" s="65" t="s">
        <v>2714</v>
      </c>
      <c r="D20" s="66">
        <v>3</v>
      </c>
      <c r="E20" s="67" t="s">
        <v>132</v>
      </c>
      <c r="F20" s="68">
        <v>35</v>
      </c>
      <c r="G20" s="65"/>
      <c r="H20" s="69"/>
      <c r="I20" s="70"/>
      <c r="J20" s="70"/>
      <c r="K20" s="34" t="s">
        <v>65</v>
      </c>
      <c r="L20" s="77">
        <v>20</v>
      </c>
      <c r="M20" s="77"/>
      <c r="N20" s="72"/>
      <c r="O20" s="79" t="s">
        <v>176</v>
      </c>
      <c r="P20" s="81">
        <v>43712.33511574074</v>
      </c>
      <c r="Q20" s="79" t="s">
        <v>360</v>
      </c>
      <c r="R20" s="83" t="s">
        <v>477</v>
      </c>
      <c r="S20" s="79" t="s">
        <v>506</v>
      </c>
      <c r="T20" s="79" t="s">
        <v>520</v>
      </c>
      <c r="U20" s="83" t="s">
        <v>565</v>
      </c>
      <c r="V20" s="83" t="s">
        <v>565</v>
      </c>
      <c r="W20" s="81">
        <v>43712.33511574074</v>
      </c>
      <c r="X20" s="83" t="s">
        <v>702</v>
      </c>
      <c r="Y20" s="79"/>
      <c r="Z20" s="79"/>
      <c r="AA20" s="85" t="s">
        <v>864</v>
      </c>
      <c r="AB20" s="79"/>
      <c r="AC20" s="79" t="b">
        <v>0</v>
      </c>
      <c r="AD20" s="79">
        <v>0</v>
      </c>
      <c r="AE20" s="85" t="s">
        <v>1012</v>
      </c>
      <c r="AF20" s="79" t="b">
        <v>0</v>
      </c>
      <c r="AG20" s="79" t="s">
        <v>1015</v>
      </c>
      <c r="AH20" s="79"/>
      <c r="AI20" s="85" t="s">
        <v>1012</v>
      </c>
      <c r="AJ20" s="79" t="b">
        <v>0</v>
      </c>
      <c r="AK20" s="79">
        <v>0</v>
      </c>
      <c r="AL20" s="85" t="s">
        <v>1012</v>
      </c>
      <c r="AM20" s="79" t="s">
        <v>508</v>
      </c>
      <c r="AN20" s="79" t="b">
        <v>0</v>
      </c>
      <c r="AO20" s="85" t="s">
        <v>864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11.11111111111111</v>
      </c>
      <c r="BF20" s="48">
        <v>0</v>
      </c>
      <c r="BG20" s="49">
        <v>0</v>
      </c>
      <c r="BH20" s="48">
        <v>0</v>
      </c>
      <c r="BI20" s="49">
        <v>0</v>
      </c>
      <c r="BJ20" s="48">
        <v>8</v>
      </c>
      <c r="BK20" s="49">
        <v>88.88888888888889</v>
      </c>
      <c r="BL20" s="48">
        <v>9</v>
      </c>
    </row>
    <row r="21" spans="1:64" ht="15">
      <c r="A21" s="64" t="s">
        <v>228</v>
      </c>
      <c r="B21" s="64" t="s">
        <v>228</v>
      </c>
      <c r="C21" s="65" t="s">
        <v>2714</v>
      </c>
      <c r="D21" s="66">
        <v>3</v>
      </c>
      <c r="E21" s="67" t="s">
        <v>132</v>
      </c>
      <c r="F21" s="68">
        <v>35</v>
      </c>
      <c r="G21" s="65"/>
      <c r="H21" s="69"/>
      <c r="I21" s="70"/>
      <c r="J21" s="70"/>
      <c r="K21" s="34" t="s">
        <v>65</v>
      </c>
      <c r="L21" s="77">
        <v>21</v>
      </c>
      <c r="M21" s="77"/>
      <c r="N21" s="72"/>
      <c r="O21" s="79" t="s">
        <v>176</v>
      </c>
      <c r="P21" s="81">
        <v>43712.3403125</v>
      </c>
      <c r="Q21" s="79" t="s">
        <v>361</v>
      </c>
      <c r="R21" s="83" t="s">
        <v>480</v>
      </c>
      <c r="S21" s="79" t="s">
        <v>508</v>
      </c>
      <c r="T21" s="79" t="s">
        <v>520</v>
      </c>
      <c r="U21" s="83" t="s">
        <v>566</v>
      </c>
      <c r="V21" s="83" t="s">
        <v>566</v>
      </c>
      <c r="W21" s="81">
        <v>43712.3403125</v>
      </c>
      <c r="X21" s="83" t="s">
        <v>703</v>
      </c>
      <c r="Y21" s="79"/>
      <c r="Z21" s="79"/>
      <c r="AA21" s="85" t="s">
        <v>865</v>
      </c>
      <c r="AB21" s="79"/>
      <c r="AC21" s="79" t="b">
        <v>0</v>
      </c>
      <c r="AD21" s="79">
        <v>0</v>
      </c>
      <c r="AE21" s="85" t="s">
        <v>1012</v>
      </c>
      <c r="AF21" s="79" t="b">
        <v>0</v>
      </c>
      <c r="AG21" s="79" t="s">
        <v>1015</v>
      </c>
      <c r="AH21" s="79"/>
      <c r="AI21" s="85" t="s">
        <v>1012</v>
      </c>
      <c r="AJ21" s="79" t="b">
        <v>0</v>
      </c>
      <c r="AK21" s="79">
        <v>0</v>
      </c>
      <c r="AL21" s="85" t="s">
        <v>1012</v>
      </c>
      <c r="AM21" s="79" t="s">
        <v>508</v>
      </c>
      <c r="AN21" s="79" t="b">
        <v>0</v>
      </c>
      <c r="AO21" s="85" t="s">
        <v>865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229</v>
      </c>
      <c r="B22" s="64" t="s">
        <v>229</v>
      </c>
      <c r="C22" s="65" t="s">
        <v>2714</v>
      </c>
      <c r="D22" s="66">
        <v>3</v>
      </c>
      <c r="E22" s="67" t="s">
        <v>132</v>
      </c>
      <c r="F22" s="68">
        <v>35</v>
      </c>
      <c r="G22" s="65"/>
      <c r="H22" s="69"/>
      <c r="I22" s="70"/>
      <c r="J22" s="70"/>
      <c r="K22" s="34" t="s">
        <v>65</v>
      </c>
      <c r="L22" s="77">
        <v>22</v>
      </c>
      <c r="M22" s="77"/>
      <c r="N22" s="72"/>
      <c r="O22" s="79" t="s">
        <v>176</v>
      </c>
      <c r="P22" s="81">
        <v>43712.34033564815</v>
      </c>
      <c r="Q22" s="79" t="s">
        <v>362</v>
      </c>
      <c r="R22" s="83" t="s">
        <v>477</v>
      </c>
      <c r="S22" s="79" t="s">
        <v>506</v>
      </c>
      <c r="T22" s="79" t="s">
        <v>520</v>
      </c>
      <c r="U22" s="83" t="s">
        <v>567</v>
      </c>
      <c r="V22" s="83" t="s">
        <v>567</v>
      </c>
      <c r="W22" s="81">
        <v>43712.34033564815</v>
      </c>
      <c r="X22" s="83" t="s">
        <v>704</v>
      </c>
      <c r="Y22" s="79"/>
      <c r="Z22" s="79"/>
      <c r="AA22" s="85" t="s">
        <v>866</v>
      </c>
      <c r="AB22" s="79"/>
      <c r="AC22" s="79" t="b">
        <v>0</v>
      </c>
      <c r="AD22" s="79">
        <v>0</v>
      </c>
      <c r="AE22" s="85" t="s">
        <v>1012</v>
      </c>
      <c r="AF22" s="79" t="b">
        <v>0</v>
      </c>
      <c r="AG22" s="79" t="s">
        <v>1015</v>
      </c>
      <c r="AH22" s="79"/>
      <c r="AI22" s="85" t="s">
        <v>1012</v>
      </c>
      <c r="AJ22" s="79" t="b">
        <v>0</v>
      </c>
      <c r="AK22" s="79">
        <v>0</v>
      </c>
      <c r="AL22" s="85" t="s">
        <v>1012</v>
      </c>
      <c r="AM22" s="79" t="s">
        <v>508</v>
      </c>
      <c r="AN22" s="79" t="b">
        <v>0</v>
      </c>
      <c r="AO22" s="85" t="s">
        <v>866</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11.11111111111111</v>
      </c>
      <c r="BF22" s="48">
        <v>0</v>
      </c>
      <c r="BG22" s="49">
        <v>0</v>
      </c>
      <c r="BH22" s="48">
        <v>0</v>
      </c>
      <c r="BI22" s="49">
        <v>0</v>
      </c>
      <c r="BJ22" s="48">
        <v>8</v>
      </c>
      <c r="BK22" s="49">
        <v>88.88888888888889</v>
      </c>
      <c r="BL22" s="48">
        <v>9</v>
      </c>
    </row>
    <row r="23" spans="1:64" ht="15">
      <c r="A23" s="64" t="s">
        <v>230</v>
      </c>
      <c r="B23" s="64" t="s">
        <v>230</v>
      </c>
      <c r="C23" s="65" t="s">
        <v>2714</v>
      </c>
      <c r="D23" s="66">
        <v>3</v>
      </c>
      <c r="E23" s="67" t="s">
        <v>132</v>
      </c>
      <c r="F23" s="68">
        <v>35</v>
      </c>
      <c r="G23" s="65"/>
      <c r="H23" s="69"/>
      <c r="I23" s="70"/>
      <c r="J23" s="70"/>
      <c r="K23" s="34" t="s">
        <v>65</v>
      </c>
      <c r="L23" s="77">
        <v>23</v>
      </c>
      <c r="M23" s="77"/>
      <c r="N23" s="72"/>
      <c r="O23" s="79" t="s">
        <v>176</v>
      </c>
      <c r="P23" s="81">
        <v>43712.34059027778</v>
      </c>
      <c r="Q23" s="79" t="s">
        <v>363</v>
      </c>
      <c r="R23" s="83" t="s">
        <v>475</v>
      </c>
      <c r="S23" s="79" t="s">
        <v>506</v>
      </c>
      <c r="T23" s="79" t="s">
        <v>520</v>
      </c>
      <c r="U23" s="79"/>
      <c r="V23" s="83" t="s">
        <v>608</v>
      </c>
      <c r="W23" s="81">
        <v>43712.34059027778</v>
      </c>
      <c r="X23" s="83" t="s">
        <v>705</v>
      </c>
      <c r="Y23" s="79"/>
      <c r="Z23" s="79"/>
      <c r="AA23" s="85" t="s">
        <v>867</v>
      </c>
      <c r="AB23" s="79"/>
      <c r="AC23" s="79" t="b">
        <v>0</v>
      </c>
      <c r="AD23" s="79">
        <v>1</v>
      </c>
      <c r="AE23" s="85" t="s">
        <v>1012</v>
      </c>
      <c r="AF23" s="79" t="b">
        <v>0</v>
      </c>
      <c r="AG23" s="79" t="s">
        <v>1015</v>
      </c>
      <c r="AH23" s="79"/>
      <c r="AI23" s="85" t="s">
        <v>1012</v>
      </c>
      <c r="AJ23" s="79" t="b">
        <v>0</v>
      </c>
      <c r="AK23" s="79">
        <v>0</v>
      </c>
      <c r="AL23" s="85" t="s">
        <v>1012</v>
      </c>
      <c r="AM23" s="79" t="s">
        <v>1019</v>
      </c>
      <c r="AN23" s="79" t="b">
        <v>0</v>
      </c>
      <c r="AO23" s="85" t="s">
        <v>867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231</v>
      </c>
      <c r="B24" s="64" t="s">
        <v>231</v>
      </c>
      <c r="C24" s="65" t="s">
        <v>2714</v>
      </c>
      <c r="D24" s="66">
        <v>3</v>
      </c>
      <c r="E24" s="67" t="s">
        <v>132</v>
      </c>
      <c r="F24" s="68">
        <v>35</v>
      </c>
      <c r="G24" s="65"/>
      <c r="H24" s="69"/>
      <c r="I24" s="70"/>
      <c r="J24" s="70"/>
      <c r="K24" s="34" t="s">
        <v>65</v>
      </c>
      <c r="L24" s="77">
        <v>24</v>
      </c>
      <c r="M24" s="77"/>
      <c r="N24" s="72"/>
      <c r="O24" s="79" t="s">
        <v>176</v>
      </c>
      <c r="P24" s="81">
        <v>43712.352858796294</v>
      </c>
      <c r="Q24" s="79" t="s">
        <v>364</v>
      </c>
      <c r="R24" s="83" t="s">
        <v>475</v>
      </c>
      <c r="S24" s="79" t="s">
        <v>506</v>
      </c>
      <c r="T24" s="79" t="s">
        <v>520</v>
      </c>
      <c r="U24" s="79"/>
      <c r="V24" s="83" t="s">
        <v>609</v>
      </c>
      <c r="W24" s="81">
        <v>43712.352858796294</v>
      </c>
      <c r="X24" s="83" t="s">
        <v>706</v>
      </c>
      <c r="Y24" s="79"/>
      <c r="Z24" s="79"/>
      <c r="AA24" s="85" t="s">
        <v>868</v>
      </c>
      <c r="AB24" s="79"/>
      <c r="AC24" s="79" t="b">
        <v>0</v>
      </c>
      <c r="AD24" s="79">
        <v>0</v>
      </c>
      <c r="AE24" s="85" t="s">
        <v>1012</v>
      </c>
      <c r="AF24" s="79" t="b">
        <v>0</v>
      </c>
      <c r="AG24" s="79" t="s">
        <v>1015</v>
      </c>
      <c r="AH24" s="79"/>
      <c r="AI24" s="85" t="s">
        <v>1012</v>
      </c>
      <c r="AJ24" s="79" t="b">
        <v>0</v>
      </c>
      <c r="AK24" s="79">
        <v>0</v>
      </c>
      <c r="AL24" s="85" t="s">
        <v>1012</v>
      </c>
      <c r="AM24" s="79" t="s">
        <v>1019</v>
      </c>
      <c r="AN24" s="79" t="b">
        <v>0</v>
      </c>
      <c r="AO24" s="85" t="s">
        <v>868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11.11111111111111</v>
      </c>
      <c r="BF24" s="48">
        <v>0</v>
      </c>
      <c r="BG24" s="49">
        <v>0</v>
      </c>
      <c r="BH24" s="48">
        <v>0</v>
      </c>
      <c r="BI24" s="49">
        <v>0</v>
      </c>
      <c r="BJ24" s="48">
        <v>8</v>
      </c>
      <c r="BK24" s="49">
        <v>88.88888888888889</v>
      </c>
      <c r="BL24" s="48">
        <v>9</v>
      </c>
    </row>
    <row r="25" spans="1:64" ht="15">
      <c r="A25" s="64" t="s">
        <v>232</v>
      </c>
      <c r="B25" s="64" t="s">
        <v>232</v>
      </c>
      <c r="C25" s="65" t="s">
        <v>2714</v>
      </c>
      <c r="D25" s="66">
        <v>3</v>
      </c>
      <c r="E25" s="67" t="s">
        <v>132</v>
      </c>
      <c r="F25" s="68">
        <v>35</v>
      </c>
      <c r="G25" s="65"/>
      <c r="H25" s="69"/>
      <c r="I25" s="70"/>
      <c r="J25" s="70"/>
      <c r="K25" s="34" t="s">
        <v>65</v>
      </c>
      <c r="L25" s="77">
        <v>25</v>
      </c>
      <c r="M25" s="77"/>
      <c r="N25" s="72"/>
      <c r="O25" s="79" t="s">
        <v>176</v>
      </c>
      <c r="P25" s="81">
        <v>43712.35940972222</v>
      </c>
      <c r="Q25" s="79" t="s">
        <v>365</v>
      </c>
      <c r="R25" s="83" t="s">
        <v>477</v>
      </c>
      <c r="S25" s="79" t="s">
        <v>506</v>
      </c>
      <c r="T25" s="79" t="s">
        <v>520</v>
      </c>
      <c r="U25" s="83" t="s">
        <v>568</v>
      </c>
      <c r="V25" s="83" t="s">
        <v>568</v>
      </c>
      <c r="W25" s="81">
        <v>43712.35940972222</v>
      </c>
      <c r="X25" s="83" t="s">
        <v>707</v>
      </c>
      <c r="Y25" s="79"/>
      <c r="Z25" s="79"/>
      <c r="AA25" s="85" t="s">
        <v>869</v>
      </c>
      <c r="AB25" s="79"/>
      <c r="AC25" s="79" t="b">
        <v>0</v>
      </c>
      <c r="AD25" s="79">
        <v>0</v>
      </c>
      <c r="AE25" s="85" t="s">
        <v>1012</v>
      </c>
      <c r="AF25" s="79" t="b">
        <v>0</v>
      </c>
      <c r="AG25" s="79" t="s">
        <v>1015</v>
      </c>
      <c r="AH25" s="79"/>
      <c r="AI25" s="85" t="s">
        <v>1012</v>
      </c>
      <c r="AJ25" s="79" t="b">
        <v>0</v>
      </c>
      <c r="AK25" s="79">
        <v>0</v>
      </c>
      <c r="AL25" s="85" t="s">
        <v>1012</v>
      </c>
      <c r="AM25" s="79" t="s">
        <v>508</v>
      </c>
      <c r="AN25" s="79" t="b">
        <v>0</v>
      </c>
      <c r="AO25" s="85" t="s">
        <v>869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11.11111111111111</v>
      </c>
      <c r="BF25" s="48">
        <v>0</v>
      </c>
      <c r="BG25" s="49">
        <v>0</v>
      </c>
      <c r="BH25" s="48">
        <v>0</v>
      </c>
      <c r="BI25" s="49">
        <v>0</v>
      </c>
      <c r="BJ25" s="48">
        <v>8</v>
      </c>
      <c r="BK25" s="49">
        <v>88.88888888888889</v>
      </c>
      <c r="BL25" s="48">
        <v>9</v>
      </c>
    </row>
    <row r="26" spans="1:64" ht="15">
      <c r="A26" s="64" t="s">
        <v>233</v>
      </c>
      <c r="B26" s="64" t="s">
        <v>233</v>
      </c>
      <c r="C26" s="65" t="s">
        <v>2715</v>
      </c>
      <c r="D26" s="66">
        <v>10</v>
      </c>
      <c r="E26" s="67" t="s">
        <v>136</v>
      </c>
      <c r="F26" s="68">
        <v>12</v>
      </c>
      <c r="G26" s="65"/>
      <c r="H26" s="69"/>
      <c r="I26" s="70"/>
      <c r="J26" s="70"/>
      <c r="K26" s="34" t="s">
        <v>65</v>
      </c>
      <c r="L26" s="77">
        <v>26</v>
      </c>
      <c r="M26" s="77"/>
      <c r="N26" s="72"/>
      <c r="O26" s="79" t="s">
        <v>176</v>
      </c>
      <c r="P26" s="81">
        <v>43712.31350694445</v>
      </c>
      <c r="Q26" s="79" t="s">
        <v>366</v>
      </c>
      <c r="R26" s="83" t="s">
        <v>475</v>
      </c>
      <c r="S26" s="79" t="s">
        <v>506</v>
      </c>
      <c r="T26" s="79" t="s">
        <v>520</v>
      </c>
      <c r="U26" s="83" t="s">
        <v>569</v>
      </c>
      <c r="V26" s="83" t="s">
        <v>569</v>
      </c>
      <c r="W26" s="81">
        <v>43712.31350694445</v>
      </c>
      <c r="X26" s="83" t="s">
        <v>708</v>
      </c>
      <c r="Y26" s="79"/>
      <c r="Z26" s="79"/>
      <c r="AA26" s="85" t="s">
        <v>870</v>
      </c>
      <c r="AB26" s="79"/>
      <c r="AC26" s="79" t="b">
        <v>0</v>
      </c>
      <c r="AD26" s="79">
        <v>0</v>
      </c>
      <c r="AE26" s="85" t="s">
        <v>1012</v>
      </c>
      <c r="AF26" s="79" t="b">
        <v>0</v>
      </c>
      <c r="AG26" s="79" t="s">
        <v>1015</v>
      </c>
      <c r="AH26" s="79"/>
      <c r="AI26" s="85" t="s">
        <v>1012</v>
      </c>
      <c r="AJ26" s="79" t="b">
        <v>0</v>
      </c>
      <c r="AK26" s="79">
        <v>0</v>
      </c>
      <c r="AL26" s="85" t="s">
        <v>1012</v>
      </c>
      <c r="AM26" s="79" t="s">
        <v>1019</v>
      </c>
      <c r="AN26" s="79" t="b">
        <v>0</v>
      </c>
      <c r="AO26" s="85" t="s">
        <v>870</v>
      </c>
      <c r="AP26" s="79" t="s">
        <v>176</v>
      </c>
      <c r="AQ26" s="79">
        <v>0</v>
      </c>
      <c r="AR26" s="79">
        <v>0</v>
      </c>
      <c r="AS26" s="79"/>
      <c r="AT26" s="79"/>
      <c r="AU26" s="79"/>
      <c r="AV26" s="79"/>
      <c r="AW26" s="79"/>
      <c r="AX26" s="79"/>
      <c r="AY26" s="79"/>
      <c r="AZ26" s="79"/>
      <c r="BA26">
        <v>3</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19</v>
      </c>
      <c r="BK26" s="49">
        <v>100</v>
      </c>
      <c r="BL26" s="48">
        <v>19</v>
      </c>
    </row>
    <row r="27" spans="1:64" ht="15">
      <c r="A27" s="64" t="s">
        <v>233</v>
      </c>
      <c r="B27" s="64" t="s">
        <v>233</v>
      </c>
      <c r="C27" s="65" t="s">
        <v>2715</v>
      </c>
      <c r="D27" s="66">
        <v>10</v>
      </c>
      <c r="E27" s="67" t="s">
        <v>136</v>
      </c>
      <c r="F27" s="68">
        <v>12</v>
      </c>
      <c r="G27" s="65"/>
      <c r="H27" s="69"/>
      <c r="I27" s="70"/>
      <c r="J27" s="70"/>
      <c r="K27" s="34" t="s">
        <v>65</v>
      </c>
      <c r="L27" s="77">
        <v>27</v>
      </c>
      <c r="M27" s="77"/>
      <c r="N27" s="72"/>
      <c r="O27" s="79" t="s">
        <v>176</v>
      </c>
      <c r="P27" s="81">
        <v>43712.31392361111</v>
      </c>
      <c r="Q27" s="79" t="s">
        <v>367</v>
      </c>
      <c r="R27" s="83" t="s">
        <v>475</v>
      </c>
      <c r="S27" s="79" t="s">
        <v>506</v>
      </c>
      <c r="T27" s="79" t="s">
        <v>520</v>
      </c>
      <c r="U27" s="83" t="s">
        <v>570</v>
      </c>
      <c r="V27" s="83" t="s">
        <v>570</v>
      </c>
      <c r="W27" s="81">
        <v>43712.31392361111</v>
      </c>
      <c r="X27" s="83" t="s">
        <v>709</v>
      </c>
      <c r="Y27" s="79"/>
      <c r="Z27" s="79"/>
      <c r="AA27" s="85" t="s">
        <v>871</v>
      </c>
      <c r="AB27" s="79"/>
      <c r="AC27" s="79" t="b">
        <v>0</v>
      </c>
      <c r="AD27" s="79">
        <v>0</v>
      </c>
      <c r="AE27" s="85" t="s">
        <v>1012</v>
      </c>
      <c r="AF27" s="79" t="b">
        <v>0</v>
      </c>
      <c r="AG27" s="79" t="s">
        <v>1015</v>
      </c>
      <c r="AH27" s="79"/>
      <c r="AI27" s="85" t="s">
        <v>1012</v>
      </c>
      <c r="AJ27" s="79" t="b">
        <v>0</v>
      </c>
      <c r="AK27" s="79">
        <v>0</v>
      </c>
      <c r="AL27" s="85" t="s">
        <v>1012</v>
      </c>
      <c r="AM27" s="79" t="s">
        <v>1019</v>
      </c>
      <c r="AN27" s="79" t="b">
        <v>0</v>
      </c>
      <c r="AO27" s="85" t="s">
        <v>871</v>
      </c>
      <c r="AP27" s="79" t="s">
        <v>176</v>
      </c>
      <c r="AQ27" s="79">
        <v>0</v>
      </c>
      <c r="AR27" s="79">
        <v>0</v>
      </c>
      <c r="AS27" s="79"/>
      <c r="AT27" s="79"/>
      <c r="AU27" s="79"/>
      <c r="AV27" s="79"/>
      <c r="AW27" s="79"/>
      <c r="AX27" s="79"/>
      <c r="AY27" s="79"/>
      <c r="AZ27" s="79"/>
      <c r="BA27">
        <v>3</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19</v>
      </c>
      <c r="BK27" s="49">
        <v>100</v>
      </c>
      <c r="BL27" s="48">
        <v>19</v>
      </c>
    </row>
    <row r="28" spans="1:64" ht="15">
      <c r="A28" s="64" t="s">
        <v>233</v>
      </c>
      <c r="B28" s="64" t="s">
        <v>233</v>
      </c>
      <c r="C28" s="65" t="s">
        <v>2715</v>
      </c>
      <c r="D28" s="66">
        <v>10</v>
      </c>
      <c r="E28" s="67" t="s">
        <v>136</v>
      </c>
      <c r="F28" s="68">
        <v>12</v>
      </c>
      <c r="G28" s="65"/>
      <c r="H28" s="69"/>
      <c r="I28" s="70"/>
      <c r="J28" s="70"/>
      <c r="K28" s="34" t="s">
        <v>65</v>
      </c>
      <c r="L28" s="77">
        <v>28</v>
      </c>
      <c r="M28" s="77"/>
      <c r="N28" s="72"/>
      <c r="O28" s="79" t="s">
        <v>176</v>
      </c>
      <c r="P28" s="81">
        <v>43712.36646990741</v>
      </c>
      <c r="Q28" s="79" t="s">
        <v>368</v>
      </c>
      <c r="R28" s="83" t="s">
        <v>475</v>
      </c>
      <c r="S28" s="79" t="s">
        <v>506</v>
      </c>
      <c r="T28" s="79" t="s">
        <v>520</v>
      </c>
      <c r="U28" s="83" t="s">
        <v>571</v>
      </c>
      <c r="V28" s="83" t="s">
        <v>571</v>
      </c>
      <c r="W28" s="81">
        <v>43712.36646990741</v>
      </c>
      <c r="X28" s="83" t="s">
        <v>710</v>
      </c>
      <c r="Y28" s="79"/>
      <c r="Z28" s="79"/>
      <c r="AA28" s="85" t="s">
        <v>872</v>
      </c>
      <c r="AB28" s="79"/>
      <c r="AC28" s="79" t="b">
        <v>0</v>
      </c>
      <c r="AD28" s="79">
        <v>0</v>
      </c>
      <c r="AE28" s="85" t="s">
        <v>1012</v>
      </c>
      <c r="AF28" s="79" t="b">
        <v>0</v>
      </c>
      <c r="AG28" s="79" t="s">
        <v>1015</v>
      </c>
      <c r="AH28" s="79"/>
      <c r="AI28" s="85" t="s">
        <v>1012</v>
      </c>
      <c r="AJ28" s="79" t="b">
        <v>0</v>
      </c>
      <c r="AK28" s="79">
        <v>0</v>
      </c>
      <c r="AL28" s="85" t="s">
        <v>1012</v>
      </c>
      <c r="AM28" s="79" t="s">
        <v>1019</v>
      </c>
      <c r="AN28" s="79" t="b">
        <v>0</v>
      </c>
      <c r="AO28" s="85" t="s">
        <v>872</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1</v>
      </c>
      <c r="BE28" s="49">
        <v>11.11111111111111</v>
      </c>
      <c r="BF28" s="48">
        <v>0</v>
      </c>
      <c r="BG28" s="49">
        <v>0</v>
      </c>
      <c r="BH28" s="48">
        <v>0</v>
      </c>
      <c r="BI28" s="49">
        <v>0</v>
      </c>
      <c r="BJ28" s="48">
        <v>8</v>
      </c>
      <c r="BK28" s="49">
        <v>88.88888888888889</v>
      </c>
      <c r="BL28" s="48">
        <v>9</v>
      </c>
    </row>
    <row r="29" spans="1:64" ht="15">
      <c r="A29" s="64" t="s">
        <v>234</v>
      </c>
      <c r="B29" s="64" t="s">
        <v>234</v>
      </c>
      <c r="C29" s="65" t="s">
        <v>2714</v>
      </c>
      <c r="D29" s="66">
        <v>3</v>
      </c>
      <c r="E29" s="67" t="s">
        <v>132</v>
      </c>
      <c r="F29" s="68">
        <v>35</v>
      </c>
      <c r="G29" s="65"/>
      <c r="H29" s="69"/>
      <c r="I29" s="70"/>
      <c r="J29" s="70"/>
      <c r="K29" s="34" t="s">
        <v>65</v>
      </c>
      <c r="L29" s="77">
        <v>29</v>
      </c>
      <c r="M29" s="77"/>
      <c r="N29" s="72"/>
      <c r="O29" s="79" t="s">
        <v>176</v>
      </c>
      <c r="P29" s="81">
        <v>43712.369837962964</v>
      </c>
      <c r="Q29" s="79" t="s">
        <v>369</v>
      </c>
      <c r="R29" s="83" t="s">
        <v>477</v>
      </c>
      <c r="S29" s="79" t="s">
        <v>506</v>
      </c>
      <c r="T29" s="79" t="s">
        <v>520</v>
      </c>
      <c r="U29" s="83" t="s">
        <v>572</v>
      </c>
      <c r="V29" s="83" t="s">
        <v>572</v>
      </c>
      <c r="W29" s="81">
        <v>43712.369837962964</v>
      </c>
      <c r="X29" s="83" t="s">
        <v>711</v>
      </c>
      <c r="Y29" s="79"/>
      <c r="Z29" s="79"/>
      <c r="AA29" s="85" t="s">
        <v>873</v>
      </c>
      <c r="AB29" s="79"/>
      <c r="AC29" s="79" t="b">
        <v>0</v>
      </c>
      <c r="AD29" s="79">
        <v>0</v>
      </c>
      <c r="AE29" s="85" t="s">
        <v>1012</v>
      </c>
      <c r="AF29" s="79" t="b">
        <v>0</v>
      </c>
      <c r="AG29" s="79" t="s">
        <v>1015</v>
      </c>
      <c r="AH29" s="79"/>
      <c r="AI29" s="85" t="s">
        <v>1012</v>
      </c>
      <c r="AJ29" s="79" t="b">
        <v>0</v>
      </c>
      <c r="AK29" s="79">
        <v>0</v>
      </c>
      <c r="AL29" s="85" t="s">
        <v>1012</v>
      </c>
      <c r="AM29" s="79" t="s">
        <v>508</v>
      </c>
      <c r="AN29" s="79" t="b">
        <v>0</v>
      </c>
      <c r="AO29" s="85" t="s">
        <v>873</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235</v>
      </c>
      <c r="B30" s="64" t="s">
        <v>235</v>
      </c>
      <c r="C30" s="65" t="s">
        <v>2714</v>
      </c>
      <c r="D30" s="66">
        <v>3</v>
      </c>
      <c r="E30" s="67" t="s">
        <v>132</v>
      </c>
      <c r="F30" s="68">
        <v>35</v>
      </c>
      <c r="G30" s="65"/>
      <c r="H30" s="69"/>
      <c r="I30" s="70"/>
      <c r="J30" s="70"/>
      <c r="K30" s="34" t="s">
        <v>65</v>
      </c>
      <c r="L30" s="77">
        <v>30</v>
      </c>
      <c r="M30" s="77"/>
      <c r="N30" s="72"/>
      <c r="O30" s="79" t="s">
        <v>176</v>
      </c>
      <c r="P30" s="81">
        <v>43712.37923611111</v>
      </c>
      <c r="Q30" s="79" t="s">
        <v>370</v>
      </c>
      <c r="R30" s="79" t="s">
        <v>481</v>
      </c>
      <c r="S30" s="79" t="s">
        <v>509</v>
      </c>
      <c r="T30" s="79" t="s">
        <v>525</v>
      </c>
      <c r="U30" s="79"/>
      <c r="V30" s="83" t="s">
        <v>610</v>
      </c>
      <c r="W30" s="81">
        <v>43712.37923611111</v>
      </c>
      <c r="X30" s="83" t="s">
        <v>712</v>
      </c>
      <c r="Y30" s="79"/>
      <c r="Z30" s="79"/>
      <c r="AA30" s="85" t="s">
        <v>874</v>
      </c>
      <c r="AB30" s="79"/>
      <c r="AC30" s="79" t="b">
        <v>0</v>
      </c>
      <c r="AD30" s="79">
        <v>0</v>
      </c>
      <c r="AE30" s="85" t="s">
        <v>1012</v>
      </c>
      <c r="AF30" s="79" t="b">
        <v>0</v>
      </c>
      <c r="AG30" s="79" t="s">
        <v>1015</v>
      </c>
      <c r="AH30" s="79"/>
      <c r="AI30" s="85" t="s">
        <v>1012</v>
      </c>
      <c r="AJ30" s="79" t="b">
        <v>0</v>
      </c>
      <c r="AK30" s="79">
        <v>0</v>
      </c>
      <c r="AL30" s="85" t="s">
        <v>1012</v>
      </c>
      <c r="AM30" s="79" t="s">
        <v>1024</v>
      </c>
      <c r="AN30" s="79" t="b">
        <v>0</v>
      </c>
      <c r="AO30" s="85" t="s">
        <v>874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10</v>
      </c>
      <c r="BF30" s="48">
        <v>0</v>
      </c>
      <c r="BG30" s="49">
        <v>0</v>
      </c>
      <c r="BH30" s="48">
        <v>0</v>
      </c>
      <c r="BI30" s="49">
        <v>0</v>
      </c>
      <c r="BJ30" s="48">
        <v>9</v>
      </c>
      <c r="BK30" s="49">
        <v>90</v>
      </c>
      <c r="BL30" s="48">
        <v>10</v>
      </c>
    </row>
    <row r="31" spans="1:64" ht="15">
      <c r="A31" s="64" t="s">
        <v>236</v>
      </c>
      <c r="B31" s="64" t="s">
        <v>236</v>
      </c>
      <c r="C31" s="65" t="s">
        <v>2714</v>
      </c>
      <c r="D31" s="66">
        <v>3</v>
      </c>
      <c r="E31" s="67" t="s">
        <v>132</v>
      </c>
      <c r="F31" s="68">
        <v>35</v>
      </c>
      <c r="G31" s="65"/>
      <c r="H31" s="69"/>
      <c r="I31" s="70"/>
      <c r="J31" s="70"/>
      <c r="K31" s="34" t="s">
        <v>65</v>
      </c>
      <c r="L31" s="77">
        <v>31</v>
      </c>
      <c r="M31" s="77"/>
      <c r="N31" s="72"/>
      <c r="O31" s="79" t="s">
        <v>176</v>
      </c>
      <c r="P31" s="81">
        <v>43712.4187962963</v>
      </c>
      <c r="Q31" s="79" t="s">
        <v>371</v>
      </c>
      <c r="R31" s="83" t="s">
        <v>477</v>
      </c>
      <c r="S31" s="79" t="s">
        <v>506</v>
      </c>
      <c r="T31" s="79" t="s">
        <v>520</v>
      </c>
      <c r="U31" s="83" t="s">
        <v>573</v>
      </c>
      <c r="V31" s="83" t="s">
        <v>573</v>
      </c>
      <c r="W31" s="81">
        <v>43712.4187962963</v>
      </c>
      <c r="X31" s="83" t="s">
        <v>713</v>
      </c>
      <c r="Y31" s="79"/>
      <c r="Z31" s="79"/>
      <c r="AA31" s="85" t="s">
        <v>875</v>
      </c>
      <c r="AB31" s="79"/>
      <c r="AC31" s="79" t="b">
        <v>0</v>
      </c>
      <c r="AD31" s="79">
        <v>0</v>
      </c>
      <c r="AE31" s="85" t="s">
        <v>1012</v>
      </c>
      <c r="AF31" s="79" t="b">
        <v>0</v>
      </c>
      <c r="AG31" s="79" t="s">
        <v>1015</v>
      </c>
      <c r="AH31" s="79"/>
      <c r="AI31" s="85" t="s">
        <v>1012</v>
      </c>
      <c r="AJ31" s="79" t="b">
        <v>0</v>
      </c>
      <c r="AK31" s="79">
        <v>0</v>
      </c>
      <c r="AL31" s="85" t="s">
        <v>1012</v>
      </c>
      <c r="AM31" s="79" t="s">
        <v>508</v>
      </c>
      <c r="AN31" s="79" t="b">
        <v>0</v>
      </c>
      <c r="AO31" s="85" t="s">
        <v>875</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237</v>
      </c>
      <c r="B32" s="64" t="s">
        <v>237</v>
      </c>
      <c r="C32" s="65" t="s">
        <v>2714</v>
      </c>
      <c r="D32" s="66">
        <v>3</v>
      </c>
      <c r="E32" s="67" t="s">
        <v>132</v>
      </c>
      <c r="F32" s="68">
        <v>35</v>
      </c>
      <c r="G32" s="65"/>
      <c r="H32" s="69"/>
      <c r="I32" s="70"/>
      <c r="J32" s="70"/>
      <c r="K32" s="34" t="s">
        <v>65</v>
      </c>
      <c r="L32" s="77">
        <v>32</v>
      </c>
      <c r="M32" s="77"/>
      <c r="N32" s="72"/>
      <c r="O32" s="79" t="s">
        <v>176</v>
      </c>
      <c r="P32" s="81">
        <v>43712.421215277776</v>
      </c>
      <c r="Q32" s="79" t="s">
        <v>372</v>
      </c>
      <c r="R32" s="83" t="s">
        <v>477</v>
      </c>
      <c r="S32" s="79" t="s">
        <v>506</v>
      </c>
      <c r="T32" s="79" t="s">
        <v>520</v>
      </c>
      <c r="U32" s="83" t="s">
        <v>574</v>
      </c>
      <c r="V32" s="83" t="s">
        <v>574</v>
      </c>
      <c r="W32" s="81">
        <v>43712.421215277776</v>
      </c>
      <c r="X32" s="83" t="s">
        <v>714</v>
      </c>
      <c r="Y32" s="79"/>
      <c r="Z32" s="79"/>
      <c r="AA32" s="85" t="s">
        <v>876</v>
      </c>
      <c r="AB32" s="79"/>
      <c r="AC32" s="79" t="b">
        <v>0</v>
      </c>
      <c r="AD32" s="79">
        <v>0</v>
      </c>
      <c r="AE32" s="85" t="s">
        <v>1012</v>
      </c>
      <c r="AF32" s="79" t="b">
        <v>0</v>
      </c>
      <c r="AG32" s="79" t="s">
        <v>1015</v>
      </c>
      <c r="AH32" s="79"/>
      <c r="AI32" s="85" t="s">
        <v>1012</v>
      </c>
      <c r="AJ32" s="79" t="b">
        <v>0</v>
      </c>
      <c r="AK32" s="79">
        <v>0</v>
      </c>
      <c r="AL32" s="85" t="s">
        <v>1012</v>
      </c>
      <c r="AM32" s="79" t="s">
        <v>508</v>
      </c>
      <c r="AN32" s="79" t="b">
        <v>0</v>
      </c>
      <c r="AO32" s="85" t="s">
        <v>876</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11.11111111111111</v>
      </c>
      <c r="BF32" s="48">
        <v>0</v>
      </c>
      <c r="BG32" s="49">
        <v>0</v>
      </c>
      <c r="BH32" s="48">
        <v>0</v>
      </c>
      <c r="BI32" s="49">
        <v>0</v>
      </c>
      <c r="BJ32" s="48">
        <v>8</v>
      </c>
      <c r="BK32" s="49">
        <v>88.88888888888889</v>
      </c>
      <c r="BL32" s="48">
        <v>9</v>
      </c>
    </row>
    <row r="33" spans="1:64" ht="15">
      <c r="A33" s="64" t="s">
        <v>238</v>
      </c>
      <c r="B33" s="64" t="s">
        <v>238</v>
      </c>
      <c r="C33" s="65" t="s">
        <v>2714</v>
      </c>
      <c r="D33" s="66">
        <v>3</v>
      </c>
      <c r="E33" s="67" t="s">
        <v>132</v>
      </c>
      <c r="F33" s="68">
        <v>35</v>
      </c>
      <c r="G33" s="65"/>
      <c r="H33" s="69"/>
      <c r="I33" s="70"/>
      <c r="J33" s="70"/>
      <c r="K33" s="34" t="s">
        <v>65</v>
      </c>
      <c r="L33" s="77">
        <v>33</v>
      </c>
      <c r="M33" s="77"/>
      <c r="N33" s="72"/>
      <c r="O33" s="79" t="s">
        <v>176</v>
      </c>
      <c r="P33" s="81">
        <v>43712.423622685186</v>
      </c>
      <c r="Q33" s="79" t="s">
        <v>373</v>
      </c>
      <c r="R33" s="83" t="s">
        <v>475</v>
      </c>
      <c r="S33" s="79" t="s">
        <v>506</v>
      </c>
      <c r="T33" s="79" t="s">
        <v>520</v>
      </c>
      <c r="U33" s="79"/>
      <c r="V33" s="83" t="s">
        <v>611</v>
      </c>
      <c r="W33" s="81">
        <v>43712.423622685186</v>
      </c>
      <c r="X33" s="83" t="s">
        <v>715</v>
      </c>
      <c r="Y33" s="79"/>
      <c r="Z33" s="79"/>
      <c r="AA33" s="85" t="s">
        <v>877</v>
      </c>
      <c r="AB33" s="79"/>
      <c r="AC33" s="79" t="b">
        <v>0</v>
      </c>
      <c r="AD33" s="79">
        <v>0</v>
      </c>
      <c r="AE33" s="85" t="s">
        <v>1012</v>
      </c>
      <c r="AF33" s="79" t="b">
        <v>0</v>
      </c>
      <c r="AG33" s="79" t="s">
        <v>1015</v>
      </c>
      <c r="AH33" s="79"/>
      <c r="AI33" s="85" t="s">
        <v>1012</v>
      </c>
      <c r="AJ33" s="79" t="b">
        <v>0</v>
      </c>
      <c r="AK33" s="79">
        <v>0</v>
      </c>
      <c r="AL33" s="85" t="s">
        <v>1012</v>
      </c>
      <c r="AM33" s="79" t="s">
        <v>1025</v>
      </c>
      <c r="AN33" s="79" t="b">
        <v>0</v>
      </c>
      <c r="AO33" s="85" t="s">
        <v>877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11.11111111111111</v>
      </c>
      <c r="BF33" s="48">
        <v>0</v>
      </c>
      <c r="BG33" s="49">
        <v>0</v>
      </c>
      <c r="BH33" s="48">
        <v>0</v>
      </c>
      <c r="BI33" s="49">
        <v>0</v>
      </c>
      <c r="BJ33" s="48">
        <v>8</v>
      </c>
      <c r="BK33" s="49">
        <v>88.88888888888889</v>
      </c>
      <c r="BL33" s="48">
        <v>9</v>
      </c>
    </row>
    <row r="34" spans="1:64" ht="15">
      <c r="A34" s="64" t="s">
        <v>239</v>
      </c>
      <c r="B34" s="64" t="s">
        <v>239</v>
      </c>
      <c r="C34" s="65" t="s">
        <v>2714</v>
      </c>
      <c r="D34" s="66">
        <v>3</v>
      </c>
      <c r="E34" s="67" t="s">
        <v>132</v>
      </c>
      <c r="F34" s="68">
        <v>35</v>
      </c>
      <c r="G34" s="65"/>
      <c r="H34" s="69"/>
      <c r="I34" s="70"/>
      <c r="J34" s="70"/>
      <c r="K34" s="34" t="s">
        <v>65</v>
      </c>
      <c r="L34" s="77">
        <v>34</v>
      </c>
      <c r="M34" s="77"/>
      <c r="N34" s="72"/>
      <c r="O34" s="79" t="s">
        <v>176</v>
      </c>
      <c r="P34" s="81">
        <v>43712.43682870371</v>
      </c>
      <c r="Q34" s="79" t="s">
        <v>374</v>
      </c>
      <c r="R34" s="79" t="s">
        <v>481</v>
      </c>
      <c r="S34" s="79" t="s">
        <v>509</v>
      </c>
      <c r="T34" s="79" t="s">
        <v>525</v>
      </c>
      <c r="U34" s="79"/>
      <c r="V34" s="83" t="s">
        <v>612</v>
      </c>
      <c r="W34" s="81">
        <v>43712.43682870371</v>
      </c>
      <c r="X34" s="83" t="s">
        <v>716</v>
      </c>
      <c r="Y34" s="79"/>
      <c r="Z34" s="79"/>
      <c r="AA34" s="85" t="s">
        <v>878</v>
      </c>
      <c r="AB34" s="79"/>
      <c r="AC34" s="79" t="b">
        <v>0</v>
      </c>
      <c r="AD34" s="79">
        <v>0</v>
      </c>
      <c r="AE34" s="85" t="s">
        <v>1012</v>
      </c>
      <c r="AF34" s="79" t="b">
        <v>0</v>
      </c>
      <c r="AG34" s="79" t="s">
        <v>1015</v>
      </c>
      <c r="AH34" s="79"/>
      <c r="AI34" s="85" t="s">
        <v>1012</v>
      </c>
      <c r="AJ34" s="79" t="b">
        <v>0</v>
      </c>
      <c r="AK34" s="79">
        <v>0</v>
      </c>
      <c r="AL34" s="85" t="s">
        <v>1012</v>
      </c>
      <c r="AM34" s="79" t="s">
        <v>1024</v>
      </c>
      <c r="AN34" s="79" t="b">
        <v>0</v>
      </c>
      <c r="AO34" s="85" t="s">
        <v>878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10</v>
      </c>
      <c r="BF34" s="48">
        <v>0</v>
      </c>
      <c r="BG34" s="49">
        <v>0</v>
      </c>
      <c r="BH34" s="48">
        <v>0</v>
      </c>
      <c r="BI34" s="49">
        <v>0</v>
      </c>
      <c r="BJ34" s="48">
        <v>9</v>
      </c>
      <c r="BK34" s="49">
        <v>90</v>
      </c>
      <c r="BL34" s="48">
        <v>10</v>
      </c>
    </row>
    <row r="35" spans="1:64" ht="15">
      <c r="A35" s="64" t="s">
        <v>240</v>
      </c>
      <c r="B35" s="64" t="s">
        <v>240</v>
      </c>
      <c r="C35" s="65" t="s">
        <v>2714</v>
      </c>
      <c r="D35" s="66">
        <v>3</v>
      </c>
      <c r="E35" s="67" t="s">
        <v>132</v>
      </c>
      <c r="F35" s="68">
        <v>35</v>
      </c>
      <c r="G35" s="65"/>
      <c r="H35" s="69"/>
      <c r="I35" s="70"/>
      <c r="J35" s="70"/>
      <c r="K35" s="34" t="s">
        <v>65</v>
      </c>
      <c r="L35" s="77">
        <v>35</v>
      </c>
      <c r="M35" s="77"/>
      <c r="N35" s="72"/>
      <c r="O35" s="79" t="s">
        <v>176</v>
      </c>
      <c r="P35" s="81">
        <v>43712.46396990741</v>
      </c>
      <c r="Q35" s="79" t="s">
        <v>375</v>
      </c>
      <c r="R35" s="83" t="s">
        <v>475</v>
      </c>
      <c r="S35" s="79" t="s">
        <v>506</v>
      </c>
      <c r="T35" s="79" t="s">
        <v>520</v>
      </c>
      <c r="U35" s="79"/>
      <c r="V35" s="83" t="s">
        <v>613</v>
      </c>
      <c r="W35" s="81">
        <v>43712.46396990741</v>
      </c>
      <c r="X35" s="83" t="s">
        <v>717</v>
      </c>
      <c r="Y35" s="79"/>
      <c r="Z35" s="79"/>
      <c r="AA35" s="85" t="s">
        <v>879</v>
      </c>
      <c r="AB35" s="79"/>
      <c r="AC35" s="79" t="b">
        <v>0</v>
      </c>
      <c r="AD35" s="79">
        <v>0</v>
      </c>
      <c r="AE35" s="85" t="s">
        <v>1012</v>
      </c>
      <c r="AF35" s="79" t="b">
        <v>0</v>
      </c>
      <c r="AG35" s="79" t="s">
        <v>1015</v>
      </c>
      <c r="AH35" s="79"/>
      <c r="AI35" s="85" t="s">
        <v>1012</v>
      </c>
      <c r="AJ35" s="79" t="b">
        <v>0</v>
      </c>
      <c r="AK35" s="79">
        <v>0</v>
      </c>
      <c r="AL35" s="85" t="s">
        <v>1012</v>
      </c>
      <c r="AM35" s="79" t="s">
        <v>1026</v>
      </c>
      <c r="AN35" s="79" t="b">
        <v>0</v>
      </c>
      <c r="AO35" s="85" t="s">
        <v>879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11.11111111111111</v>
      </c>
      <c r="BF35" s="48">
        <v>0</v>
      </c>
      <c r="BG35" s="49">
        <v>0</v>
      </c>
      <c r="BH35" s="48">
        <v>0</v>
      </c>
      <c r="BI35" s="49">
        <v>0</v>
      </c>
      <c r="BJ35" s="48">
        <v>8</v>
      </c>
      <c r="BK35" s="49">
        <v>88.88888888888889</v>
      </c>
      <c r="BL35" s="48">
        <v>9</v>
      </c>
    </row>
    <row r="36" spans="1:64" ht="15">
      <c r="A36" s="64" t="s">
        <v>241</v>
      </c>
      <c r="B36" s="64" t="s">
        <v>241</v>
      </c>
      <c r="C36" s="65" t="s">
        <v>2714</v>
      </c>
      <c r="D36" s="66">
        <v>3</v>
      </c>
      <c r="E36" s="67" t="s">
        <v>132</v>
      </c>
      <c r="F36" s="68">
        <v>35</v>
      </c>
      <c r="G36" s="65"/>
      <c r="H36" s="69"/>
      <c r="I36" s="70"/>
      <c r="J36" s="70"/>
      <c r="K36" s="34" t="s">
        <v>65</v>
      </c>
      <c r="L36" s="77">
        <v>36</v>
      </c>
      <c r="M36" s="77"/>
      <c r="N36" s="72"/>
      <c r="O36" s="79" t="s">
        <v>176</v>
      </c>
      <c r="P36" s="81">
        <v>43712.46606481481</v>
      </c>
      <c r="Q36" s="79" t="s">
        <v>376</v>
      </c>
      <c r="R36" s="79" t="s">
        <v>481</v>
      </c>
      <c r="S36" s="79" t="s">
        <v>509</v>
      </c>
      <c r="T36" s="79" t="s">
        <v>525</v>
      </c>
      <c r="U36" s="79"/>
      <c r="V36" s="83" t="s">
        <v>614</v>
      </c>
      <c r="W36" s="81">
        <v>43712.46606481481</v>
      </c>
      <c r="X36" s="83" t="s">
        <v>718</v>
      </c>
      <c r="Y36" s="79"/>
      <c r="Z36" s="79"/>
      <c r="AA36" s="85" t="s">
        <v>880</v>
      </c>
      <c r="AB36" s="79"/>
      <c r="AC36" s="79" t="b">
        <v>0</v>
      </c>
      <c r="AD36" s="79">
        <v>0</v>
      </c>
      <c r="AE36" s="85" t="s">
        <v>1012</v>
      </c>
      <c r="AF36" s="79" t="b">
        <v>0</v>
      </c>
      <c r="AG36" s="79" t="s">
        <v>1015</v>
      </c>
      <c r="AH36" s="79"/>
      <c r="AI36" s="85" t="s">
        <v>1012</v>
      </c>
      <c r="AJ36" s="79" t="b">
        <v>0</v>
      </c>
      <c r="AK36" s="79">
        <v>0</v>
      </c>
      <c r="AL36" s="85" t="s">
        <v>1012</v>
      </c>
      <c r="AM36" s="79" t="s">
        <v>1024</v>
      </c>
      <c r="AN36" s="79" t="b">
        <v>0</v>
      </c>
      <c r="AO36" s="85" t="s">
        <v>880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242</v>
      </c>
      <c r="B37" s="64" t="s">
        <v>242</v>
      </c>
      <c r="C37" s="65" t="s">
        <v>2716</v>
      </c>
      <c r="D37" s="66">
        <v>6.5</v>
      </c>
      <c r="E37" s="67" t="s">
        <v>136</v>
      </c>
      <c r="F37" s="68">
        <v>23.5</v>
      </c>
      <c r="G37" s="65"/>
      <c r="H37" s="69"/>
      <c r="I37" s="70"/>
      <c r="J37" s="70"/>
      <c r="K37" s="34" t="s">
        <v>65</v>
      </c>
      <c r="L37" s="77">
        <v>37</v>
      </c>
      <c r="M37" s="77"/>
      <c r="N37" s="72"/>
      <c r="O37" s="79" t="s">
        <v>176</v>
      </c>
      <c r="P37" s="81">
        <v>43712.428715277776</v>
      </c>
      <c r="Q37" s="79" t="s">
        <v>377</v>
      </c>
      <c r="R37" s="83" t="s">
        <v>475</v>
      </c>
      <c r="S37" s="79" t="s">
        <v>506</v>
      </c>
      <c r="T37" s="79" t="s">
        <v>520</v>
      </c>
      <c r="U37" s="83" t="s">
        <v>575</v>
      </c>
      <c r="V37" s="83" t="s">
        <v>575</v>
      </c>
      <c r="W37" s="81">
        <v>43712.428715277776</v>
      </c>
      <c r="X37" s="83" t="s">
        <v>719</v>
      </c>
      <c r="Y37" s="79"/>
      <c r="Z37" s="79"/>
      <c r="AA37" s="85" t="s">
        <v>881</v>
      </c>
      <c r="AB37" s="79"/>
      <c r="AC37" s="79" t="b">
        <v>0</v>
      </c>
      <c r="AD37" s="79">
        <v>0</v>
      </c>
      <c r="AE37" s="85" t="s">
        <v>1012</v>
      </c>
      <c r="AF37" s="79" t="b">
        <v>0</v>
      </c>
      <c r="AG37" s="79" t="s">
        <v>1015</v>
      </c>
      <c r="AH37" s="79"/>
      <c r="AI37" s="85" t="s">
        <v>1012</v>
      </c>
      <c r="AJ37" s="79" t="b">
        <v>0</v>
      </c>
      <c r="AK37" s="79">
        <v>1</v>
      </c>
      <c r="AL37" s="85" t="s">
        <v>1012</v>
      </c>
      <c r="AM37" s="79" t="s">
        <v>1027</v>
      </c>
      <c r="AN37" s="79" t="b">
        <v>0</v>
      </c>
      <c r="AO37" s="85" t="s">
        <v>881</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242</v>
      </c>
      <c r="B38" s="64" t="s">
        <v>242</v>
      </c>
      <c r="C38" s="65" t="s">
        <v>2716</v>
      </c>
      <c r="D38" s="66">
        <v>6.5</v>
      </c>
      <c r="E38" s="67" t="s">
        <v>136</v>
      </c>
      <c r="F38" s="68">
        <v>23.5</v>
      </c>
      <c r="G38" s="65"/>
      <c r="H38" s="69"/>
      <c r="I38" s="70"/>
      <c r="J38" s="70"/>
      <c r="K38" s="34" t="s">
        <v>65</v>
      </c>
      <c r="L38" s="77">
        <v>38</v>
      </c>
      <c r="M38" s="77"/>
      <c r="N38" s="72"/>
      <c r="O38" s="79" t="s">
        <v>176</v>
      </c>
      <c r="P38" s="81">
        <v>43712.47153935185</v>
      </c>
      <c r="Q38" s="79" t="s">
        <v>378</v>
      </c>
      <c r="R38" s="83" t="s">
        <v>475</v>
      </c>
      <c r="S38" s="79" t="s">
        <v>506</v>
      </c>
      <c r="T38" s="79" t="s">
        <v>520</v>
      </c>
      <c r="U38" s="83" t="s">
        <v>575</v>
      </c>
      <c r="V38" s="83" t="s">
        <v>575</v>
      </c>
      <c r="W38" s="81">
        <v>43712.47153935185</v>
      </c>
      <c r="X38" s="83" t="s">
        <v>720</v>
      </c>
      <c r="Y38" s="79"/>
      <c r="Z38" s="79"/>
      <c r="AA38" s="85" t="s">
        <v>882</v>
      </c>
      <c r="AB38" s="79"/>
      <c r="AC38" s="79" t="b">
        <v>0</v>
      </c>
      <c r="AD38" s="79">
        <v>0</v>
      </c>
      <c r="AE38" s="85" t="s">
        <v>1012</v>
      </c>
      <c r="AF38" s="79" t="b">
        <v>0</v>
      </c>
      <c r="AG38" s="79" t="s">
        <v>1015</v>
      </c>
      <c r="AH38" s="79"/>
      <c r="AI38" s="85" t="s">
        <v>1012</v>
      </c>
      <c r="AJ38" s="79" t="b">
        <v>0</v>
      </c>
      <c r="AK38" s="79">
        <v>1</v>
      </c>
      <c r="AL38" s="85" t="s">
        <v>881</v>
      </c>
      <c r="AM38" s="79" t="s">
        <v>1027</v>
      </c>
      <c r="AN38" s="79" t="b">
        <v>0</v>
      </c>
      <c r="AO38" s="85" t="s">
        <v>881</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1</v>
      </c>
      <c r="BE38" s="49">
        <v>9.090909090909092</v>
      </c>
      <c r="BF38" s="48">
        <v>0</v>
      </c>
      <c r="BG38" s="49">
        <v>0</v>
      </c>
      <c r="BH38" s="48">
        <v>0</v>
      </c>
      <c r="BI38" s="49">
        <v>0</v>
      </c>
      <c r="BJ38" s="48">
        <v>10</v>
      </c>
      <c r="BK38" s="49">
        <v>90.9090909090909</v>
      </c>
      <c r="BL38" s="48">
        <v>11</v>
      </c>
    </row>
    <row r="39" spans="1:64" ht="15">
      <c r="A39" s="64" t="s">
        <v>243</v>
      </c>
      <c r="B39" s="64" t="s">
        <v>243</v>
      </c>
      <c r="C39" s="65" t="s">
        <v>2714</v>
      </c>
      <c r="D39" s="66">
        <v>3</v>
      </c>
      <c r="E39" s="67" t="s">
        <v>132</v>
      </c>
      <c r="F39" s="68">
        <v>35</v>
      </c>
      <c r="G39" s="65"/>
      <c r="H39" s="69"/>
      <c r="I39" s="70"/>
      <c r="J39" s="70"/>
      <c r="K39" s="34" t="s">
        <v>65</v>
      </c>
      <c r="L39" s="77">
        <v>39</v>
      </c>
      <c r="M39" s="77"/>
      <c r="N39" s="72"/>
      <c r="O39" s="79" t="s">
        <v>176</v>
      </c>
      <c r="P39" s="81">
        <v>43712.48096064815</v>
      </c>
      <c r="Q39" s="79" t="s">
        <v>379</v>
      </c>
      <c r="R39" s="83" t="s">
        <v>477</v>
      </c>
      <c r="S39" s="79" t="s">
        <v>506</v>
      </c>
      <c r="T39" s="79" t="s">
        <v>520</v>
      </c>
      <c r="U39" s="83" t="s">
        <v>576</v>
      </c>
      <c r="V39" s="83" t="s">
        <v>576</v>
      </c>
      <c r="W39" s="81">
        <v>43712.48096064815</v>
      </c>
      <c r="X39" s="83" t="s">
        <v>721</v>
      </c>
      <c r="Y39" s="79"/>
      <c r="Z39" s="79"/>
      <c r="AA39" s="85" t="s">
        <v>883</v>
      </c>
      <c r="AB39" s="79"/>
      <c r="AC39" s="79" t="b">
        <v>0</v>
      </c>
      <c r="AD39" s="79">
        <v>0</v>
      </c>
      <c r="AE39" s="85" t="s">
        <v>1012</v>
      </c>
      <c r="AF39" s="79" t="b">
        <v>0</v>
      </c>
      <c r="AG39" s="79" t="s">
        <v>1015</v>
      </c>
      <c r="AH39" s="79"/>
      <c r="AI39" s="85" t="s">
        <v>1012</v>
      </c>
      <c r="AJ39" s="79" t="b">
        <v>0</v>
      </c>
      <c r="AK39" s="79">
        <v>0</v>
      </c>
      <c r="AL39" s="85" t="s">
        <v>1012</v>
      </c>
      <c r="AM39" s="79" t="s">
        <v>508</v>
      </c>
      <c r="AN39" s="79" t="b">
        <v>0</v>
      </c>
      <c r="AO39" s="85" t="s">
        <v>883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11.11111111111111</v>
      </c>
      <c r="BF39" s="48">
        <v>0</v>
      </c>
      <c r="BG39" s="49">
        <v>0</v>
      </c>
      <c r="BH39" s="48">
        <v>0</v>
      </c>
      <c r="BI39" s="49">
        <v>0</v>
      </c>
      <c r="BJ39" s="48">
        <v>8</v>
      </c>
      <c r="BK39" s="49">
        <v>88.88888888888889</v>
      </c>
      <c r="BL39" s="48">
        <v>9</v>
      </c>
    </row>
    <row r="40" spans="1:64" ht="15">
      <c r="A40" s="64" t="s">
        <v>244</v>
      </c>
      <c r="B40" s="64" t="s">
        <v>325</v>
      </c>
      <c r="C40" s="65" t="s">
        <v>2714</v>
      </c>
      <c r="D40" s="66">
        <v>3</v>
      </c>
      <c r="E40" s="67" t="s">
        <v>132</v>
      </c>
      <c r="F40" s="68">
        <v>35</v>
      </c>
      <c r="G40" s="65"/>
      <c r="H40" s="69"/>
      <c r="I40" s="70"/>
      <c r="J40" s="70"/>
      <c r="K40" s="34" t="s">
        <v>65</v>
      </c>
      <c r="L40" s="77">
        <v>40</v>
      </c>
      <c r="M40" s="77"/>
      <c r="N40" s="72"/>
      <c r="O40" s="79" t="s">
        <v>343</v>
      </c>
      <c r="P40" s="81">
        <v>43712.48173611111</v>
      </c>
      <c r="Q40" s="79" t="s">
        <v>380</v>
      </c>
      <c r="R40" s="79"/>
      <c r="S40" s="79"/>
      <c r="T40" s="79" t="s">
        <v>526</v>
      </c>
      <c r="U40" s="79"/>
      <c r="V40" s="83" t="s">
        <v>615</v>
      </c>
      <c r="W40" s="81">
        <v>43712.48173611111</v>
      </c>
      <c r="X40" s="83" t="s">
        <v>722</v>
      </c>
      <c r="Y40" s="79"/>
      <c r="Z40" s="79"/>
      <c r="AA40" s="85" t="s">
        <v>884</v>
      </c>
      <c r="AB40" s="79"/>
      <c r="AC40" s="79" t="b">
        <v>0</v>
      </c>
      <c r="AD40" s="79">
        <v>0</v>
      </c>
      <c r="AE40" s="85" t="s">
        <v>1012</v>
      </c>
      <c r="AF40" s="79" t="b">
        <v>0</v>
      </c>
      <c r="AG40" s="79" t="s">
        <v>1015</v>
      </c>
      <c r="AH40" s="79"/>
      <c r="AI40" s="85" t="s">
        <v>1012</v>
      </c>
      <c r="AJ40" s="79" t="b">
        <v>0</v>
      </c>
      <c r="AK40" s="79">
        <v>1</v>
      </c>
      <c r="AL40" s="85" t="s">
        <v>990</v>
      </c>
      <c r="AM40" s="79" t="s">
        <v>1017</v>
      </c>
      <c r="AN40" s="79" t="b">
        <v>0</v>
      </c>
      <c r="AO40" s="85" t="s">
        <v>990</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v>1</v>
      </c>
      <c r="BE40" s="49">
        <v>4.166666666666667</v>
      </c>
      <c r="BF40" s="48">
        <v>0</v>
      </c>
      <c r="BG40" s="49">
        <v>0</v>
      </c>
      <c r="BH40" s="48">
        <v>0</v>
      </c>
      <c r="BI40" s="49">
        <v>0</v>
      </c>
      <c r="BJ40" s="48">
        <v>23</v>
      </c>
      <c r="BK40" s="49">
        <v>95.83333333333333</v>
      </c>
      <c r="BL40" s="48">
        <v>24</v>
      </c>
    </row>
    <row r="41" spans="1:64" ht="15">
      <c r="A41" s="64" t="s">
        <v>245</v>
      </c>
      <c r="B41" s="64" t="s">
        <v>245</v>
      </c>
      <c r="C41" s="65" t="s">
        <v>2714</v>
      </c>
      <c r="D41" s="66">
        <v>3</v>
      </c>
      <c r="E41" s="67" t="s">
        <v>132</v>
      </c>
      <c r="F41" s="68">
        <v>35</v>
      </c>
      <c r="G41" s="65"/>
      <c r="H41" s="69"/>
      <c r="I41" s="70"/>
      <c r="J41" s="70"/>
      <c r="K41" s="34" t="s">
        <v>65</v>
      </c>
      <c r="L41" s="77">
        <v>41</v>
      </c>
      <c r="M41" s="77"/>
      <c r="N41" s="72"/>
      <c r="O41" s="79" t="s">
        <v>176</v>
      </c>
      <c r="P41" s="81">
        <v>43712.48364583333</v>
      </c>
      <c r="Q41" s="79" t="s">
        <v>381</v>
      </c>
      <c r="R41" s="83" t="s">
        <v>475</v>
      </c>
      <c r="S41" s="79" t="s">
        <v>506</v>
      </c>
      <c r="T41" s="79" t="s">
        <v>520</v>
      </c>
      <c r="U41" s="79"/>
      <c r="V41" s="83" t="s">
        <v>616</v>
      </c>
      <c r="W41" s="81">
        <v>43712.48364583333</v>
      </c>
      <c r="X41" s="83" t="s">
        <v>723</v>
      </c>
      <c r="Y41" s="79"/>
      <c r="Z41" s="79"/>
      <c r="AA41" s="85" t="s">
        <v>885</v>
      </c>
      <c r="AB41" s="79"/>
      <c r="AC41" s="79" t="b">
        <v>0</v>
      </c>
      <c r="AD41" s="79">
        <v>0</v>
      </c>
      <c r="AE41" s="85" t="s">
        <v>1012</v>
      </c>
      <c r="AF41" s="79" t="b">
        <v>0</v>
      </c>
      <c r="AG41" s="79" t="s">
        <v>1015</v>
      </c>
      <c r="AH41" s="79"/>
      <c r="AI41" s="85" t="s">
        <v>1012</v>
      </c>
      <c r="AJ41" s="79" t="b">
        <v>0</v>
      </c>
      <c r="AK41" s="79">
        <v>0</v>
      </c>
      <c r="AL41" s="85" t="s">
        <v>1012</v>
      </c>
      <c r="AM41" s="79" t="s">
        <v>1028</v>
      </c>
      <c r="AN41" s="79" t="b">
        <v>0</v>
      </c>
      <c r="AO41" s="85" t="s">
        <v>885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246</v>
      </c>
      <c r="B42" s="64" t="s">
        <v>246</v>
      </c>
      <c r="C42" s="65" t="s">
        <v>2714</v>
      </c>
      <c r="D42" s="66">
        <v>3</v>
      </c>
      <c r="E42" s="67" t="s">
        <v>132</v>
      </c>
      <c r="F42" s="68">
        <v>35</v>
      </c>
      <c r="G42" s="65"/>
      <c r="H42" s="69"/>
      <c r="I42" s="70"/>
      <c r="J42" s="70"/>
      <c r="K42" s="34" t="s">
        <v>65</v>
      </c>
      <c r="L42" s="77">
        <v>42</v>
      </c>
      <c r="M42" s="77"/>
      <c r="N42" s="72"/>
      <c r="O42" s="79" t="s">
        <v>176</v>
      </c>
      <c r="P42" s="81">
        <v>43712.49670138889</v>
      </c>
      <c r="Q42" s="79" t="s">
        <v>382</v>
      </c>
      <c r="R42" s="83" t="s">
        <v>475</v>
      </c>
      <c r="S42" s="79" t="s">
        <v>506</v>
      </c>
      <c r="T42" s="79" t="s">
        <v>520</v>
      </c>
      <c r="U42" s="79"/>
      <c r="V42" s="83" t="s">
        <v>617</v>
      </c>
      <c r="W42" s="81">
        <v>43712.49670138889</v>
      </c>
      <c r="X42" s="83" t="s">
        <v>724</v>
      </c>
      <c r="Y42" s="79"/>
      <c r="Z42" s="79"/>
      <c r="AA42" s="85" t="s">
        <v>886</v>
      </c>
      <c r="AB42" s="79"/>
      <c r="AC42" s="79" t="b">
        <v>0</v>
      </c>
      <c r="AD42" s="79">
        <v>0</v>
      </c>
      <c r="AE42" s="85" t="s">
        <v>1012</v>
      </c>
      <c r="AF42" s="79" t="b">
        <v>0</v>
      </c>
      <c r="AG42" s="79" t="s">
        <v>1015</v>
      </c>
      <c r="AH42" s="79"/>
      <c r="AI42" s="85" t="s">
        <v>1012</v>
      </c>
      <c r="AJ42" s="79" t="b">
        <v>0</v>
      </c>
      <c r="AK42" s="79">
        <v>0</v>
      </c>
      <c r="AL42" s="85" t="s">
        <v>1012</v>
      </c>
      <c r="AM42" s="79" t="s">
        <v>1028</v>
      </c>
      <c r="AN42" s="79" t="b">
        <v>0</v>
      </c>
      <c r="AO42" s="85" t="s">
        <v>886</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11.11111111111111</v>
      </c>
      <c r="BF42" s="48">
        <v>0</v>
      </c>
      <c r="BG42" s="49">
        <v>0</v>
      </c>
      <c r="BH42" s="48">
        <v>0</v>
      </c>
      <c r="BI42" s="49">
        <v>0</v>
      </c>
      <c r="BJ42" s="48">
        <v>8</v>
      </c>
      <c r="BK42" s="49">
        <v>88.88888888888889</v>
      </c>
      <c r="BL42" s="48">
        <v>9</v>
      </c>
    </row>
    <row r="43" spans="1:64" ht="15">
      <c r="A43" s="64" t="s">
        <v>247</v>
      </c>
      <c r="B43" s="64" t="s">
        <v>247</v>
      </c>
      <c r="C43" s="65" t="s">
        <v>2714</v>
      </c>
      <c r="D43" s="66">
        <v>3</v>
      </c>
      <c r="E43" s="67" t="s">
        <v>132</v>
      </c>
      <c r="F43" s="68">
        <v>35</v>
      </c>
      <c r="G43" s="65"/>
      <c r="H43" s="69"/>
      <c r="I43" s="70"/>
      <c r="J43" s="70"/>
      <c r="K43" s="34" t="s">
        <v>65</v>
      </c>
      <c r="L43" s="77">
        <v>43</v>
      </c>
      <c r="M43" s="77"/>
      <c r="N43" s="72"/>
      <c r="O43" s="79" t="s">
        <v>176</v>
      </c>
      <c r="P43" s="81">
        <v>43712.50015046296</v>
      </c>
      <c r="Q43" s="79" t="s">
        <v>383</v>
      </c>
      <c r="R43" s="83" t="s">
        <v>482</v>
      </c>
      <c r="S43" s="79" t="s">
        <v>506</v>
      </c>
      <c r="T43" s="79" t="s">
        <v>520</v>
      </c>
      <c r="U43" s="79"/>
      <c r="V43" s="83" t="s">
        <v>618</v>
      </c>
      <c r="W43" s="81">
        <v>43712.50015046296</v>
      </c>
      <c r="X43" s="83" t="s">
        <v>725</v>
      </c>
      <c r="Y43" s="79"/>
      <c r="Z43" s="79"/>
      <c r="AA43" s="85" t="s">
        <v>887</v>
      </c>
      <c r="AB43" s="79"/>
      <c r="AC43" s="79" t="b">
        <v>0</v>
      </c>
      <c r="AD43" s="79">
        <v>0</v>
      </c>
      <c r="AE43" s="85" t="s">
        <v>1012</v>
      </c>
      <c r="AF43" s="79" t="b">
        <v>0</v>
      </c>
      <c r="AG43" s="79" t="s">
        <v>1015</v>
      </c>
      <c r="AH43" s="79"/>
      <c r="AI43" s="85" t="s">
        <v>1012</v>
      </c>
      <c r="AJ43" s="79" t="b">
        <v>0</v>
      </c>
      <c r="AK43" s="79">
        <v>0</v>
      </c>
      <c r="AL43" s="85" t="s">
        <v>1012</v>
      </c>
      <c r="AM43" s="79" t="s">
        <v>1029</v>
      </c>
      <c r="AN43" s="79" t="b">
        <v>0</v>
      </c>
      <c r="AO43" s="85" t="s">
        <v>887</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248</v>
      </c>
      <c r="B44" s="64" t="s">
        <v>248</v>
      </c>
      <c r="C44" s="65" t="s">
        <v>2714</v>
      </c>
      <c r="D44" s="66">
        <v>3</v>
      </c>
      <c r="E44" s="67" t="s">
        <v>132</v>
      </c>
      <c r="F44" s="68">
        <v>35</v>
      </c>
      <c r="G44" s="65"/>
      <c r="H44" s="69"/>
      <c r="I44" s="70"/>
      <c r="J44" s="70"/>
      <c r="K44" s="34" t="s">
        <v>65</v>
      </c>
      <c r="L44" s="77">
        <v>44</v>
      </c>
      <c r="M44" s="77"/>
      <c r="N44" s="72"/>
      <c r="O44" s="79" t="s">
        <v>176</v>
      </c>
      <c r="P44" s="81">
        <v>43712.50082175926</v>
      </c>
      <c r="Q44" s="79" t="s">
        <v>384</v>
      </c>
      <c r="R44" s="83" t="s">
        <v>483</v>
      </c>
      <c r="S44" s="79" t="s">
        <v>510</v>
      </c>
      <c r="T44" s="79" t="s">
        <v>520</v>
      </c>
      <c r="U44" s="79"/>
      <c r="V44" s="83" t="s">
        <v>619</v>
      </c>
      <c r="W44" s="81">
        <v>43712.50082175926</v>
      </c>
      <c r="X44" s="83" t="s">
        <v>726</v>
      </c>
      <c r="Y44" s="79"/>
      <c r="Z44" s="79"/>
      <c r="AA44" s="85" t="s">
        <v>888</v>
      </c>
      <c r="AB44" s="79"/>
      <c r="AC44" s="79" t="b">
        <v>0</v>
      </c>
      <c r="AD44" s="79">
        <v>0</v>
      </c>
      <c r="AE44" s="85" t="s">
        <v>1012</v>
      </c>
      <c r="AF44" s="79" t="b">
        <v>0</v>
      </c>
      <c r="AG44" s="79" t="s">
        <v>1015</v>
      </c>
      <c r="AH44" s="79"/>
      <c r="AI44" s="85" t="s">
        <v>1012</v>
      </c>
      <c r="AJ44" s="79" t="b">
        <v>0</v>
      </c>
      <c r="AK44" s="79">
        <v>0</v>
      </c>
      <c r="AL44" s="85" t="s">
        <v>1012</v>
      </c>
      <c r="AM44" s="79" t="s">
        <v>1030</v>
      </c>
      <c r="AN44" s="79" t="b">
        <v>0</v>
      </c>
      <c r="AO44" s="85" t="s">
        <v>888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11.11111111111111</v>
      </c>
      <c r="BF44" s="48">
        <v>0</v>
      </c>
      <c r="BG44" s="49">
        <v>0</v>
      </c>
      <c r="BH44" s="48">
        <v>0</v>
      </c>
      <c r="BI44" s="49">
        <v>0</v>
      </c>
      <c r="BJ44" s="48">
        <v>8</v>
      </c>
      <c r="BK44" s="49">
        <v>88.88888888888889</v>
      </c>
      <c r="BL44" s="48">
        <v>9</v>
      </c>
    </row>
    <row r="45" spans="1:64" ht="15">
      <c r="A45" s="64" t="s">
        <v>249</v>
      </c>
      <c r="B45" s="64" t="s">
        <v>249</v>
      </c>
      <c r="C45" s="65" t="s">
        <v>2714</v>
      </c>
      <c r="D45" s="66">
        <v>3</v>
      </c>
      <c r="E45" s="67" t="s">
        <v>132</v>
      </c>
      <c r="F45" s="68">
        <v>35</v>
      </c>
      <c r="G45" s="65"/>
      <c r="H45" s="69"/>
      <c r="I45" s="70"/>
      <c r="J45" s="70"/>
      <c r="K45" s="34" t="s">
        <v>65</v>
      </c>
      <c r="L45" s="77">
        <v>45</v>
      </c>
      <c r="M45" s="77"/>
      <c r="N45" s="72"/>
      <c r="O45" s="79" t="s">
        <v>176</v>
      </c>
      <c r="P45" s="81">
        <v>43712.52929398148</v>
      </c>
      <c r="Q45" s="79" t="s">
        <v>385</v>
      </c>
      <c r="R45" s="83" t="s">
        <v>475</v>
      </c>
      <c r="S45" s="79" t="s">
        <v>506</v>
      </c>
      <c r="T45" s="79" t="s">
        <v>525</v>
      </c>
      <c r="U45" s="79"/>
      <c r="V45" s="83" t="s">
        <v>620</v>
      </c>
      <c r="W45" s="81">
        <v>43712.52929398148</v>
      </c>
      <c r="X45" s="83" t="s">
        <v>727</v>
      </c>
      <c r="Y45" s="79"/>
      <c r="Z45" s="79"/>
      <c r="AA45" s="85" t="s">
        <v>889</v>
      </c>
      <c r="AB45" s="79"/>
      <c r="AC45" s="79" t="b">
        <v>0</v>
      </c>
      <c r="AD45" s="79">
        <v>1</v>
      </c>
      <c r="AE45" s="85" t="s">
        <v>1012</v>
      </c>
      <c r="AF45" s="79" t="b">
        <v>0</v>
      </c>
      <c r="AG45" s="79" t="s">
        <v>1015</v>
      </c>
      <c r="AH45" s="79"/>
      <c r="AI45" s="85" t="s">
        <v>1012</v>
      </c>
      <c r="AJ45" s="79" t="b">
        <v>0</v>
      </c>
      <c r="AK45" s="79">
        <v>0</v>
      </c>
      <c r="AL45" s="85" t="s">
        <v>1012</v>
      </c>
      <c r="AM45" s="79" t="s">
        <v>1024</v>
      </c>
      <c r="AN45" s="79" t="b">
        <v>0</v>
      </c>
      <c r="AO45" s="85" t="s">
        <v>889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11.11111111111111</v>
      </c>
      <c r="BF45" s="48">
        <v>0</v>
      </c>
      <c r="BG45" s="49">
        <v>0</v>
      </c>
      <c r="BH45" s="48">
        <v>0</v>
      </c>
      <c r="BI45" s="49">
        <v>0</v>
      </c>
      <c r="BJ45" s="48">
        <v>8</v>
      </c>
      <c r="BK45" s="49">
        <v>88.88888888888889</v>
      </c>
      <c r="BL45" s="48">
        <v>9</v>
      </c>
    </row>
    <row r="46" spans="1:64" ht="15">
      <c r="A46" s="64" t="s">
        <v>250</v>
      </c>
      <c r="B46" s="64" t="s">
        <v>250</v>
      </c>
      <c r="C46" s="65" t="s">
        <v>2714</v>
      </c>
      <c r="D46" s="66">
        <v>3</v>
      </c>
      <c r="E46" s="67" t="s">
        <v>132</v>
      </c>
      <c r="F46" s="68">
        <v>35</v>
      </c>
      <c r="G46" s="65"/>
      <c r="H46" s="69"/>
      <c r="I46" s="70"/>
      <c r="J46" s="70"/>
      <c r="K46" s="34" t="s">
        <v>65</v>
      </c>
      <c r="L46" s="77">
        <v>46</v>
      </c>
      <c r="M46" s="77"/>
      <c r="N46" s="72"/>
      <c r="O46" s="79" t="s">
        <v>176</v>
      </c>
      <c r="P46" s="81">
        <v>43712.531539351854</v>
      </c>
      <c r="Q46" s="79" t="s">
        <v>386</v>
      </c>
      <c r="R46" s="83" t="s">
        <v>475</v>
      </c>
      <c r="S46" s="79" t="s">
        <v>506</v>
      </c>
      <c r="T46" s="79" t="s">
        <v>520</v>
      </c>
      <c r="U46" s="79"/>
      <c r="V46" s="83" t="s">
        <v>621</v>
      </c>
      <c r="W46" s="81">
        <v>43712.531539351854</v>
      </c>
      <c r="X46" s="83" t="s">
        <v>728</v>
      </c>
      <c r="Y46" s="79"/>
      <c r="Z46" s="79"/>
      <c r="AA46" s="85" t="s">
        <v>890</v>
      </c>
      <c r="AB46" s="79"/>
      <c r="AC46" s="79" t="b">
        <v>0</v>
      </c>
      <c r="AD46" s="79">
        <v>1</v>
      </c>
      <c r="AE46" s="85" t="s">
        <v>1012</v>
      </c>
      <c r="AF46" s="79" t="b">
        <v>0</v>
      </c>
      <c r="AG46" s="79" t="s">
        <v>1015</v>
      </c>
      <c r="AH46" s="79"/>
      <c r="AI46" s="85" t="s">
        <v>1012</v>
      </c>
      <c r="AJ46" s="79" t="b">
        <v>0</v>
      </c>
      <c r="AK46" s="79">
        <v>0</v>
      </c>
      <c r="AL46" s="85" t="s">
        <v>1012</v>
      </c>
      <c r="AM46" s="79" t="s">
        <v>1031</v>
      </c>
      <c r="AN46" s="79" t="b">
        <v>0</v>
      </c>
      <c r="AO46" s="85" t="s">
        <v>890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9.090909090909092</v>
      </c>
      <c r="BF46" s="48">
        <v>0</v>
      </c>
      <c r="BG46" s="49">
        <v>0</v>
      </c>
      <c r="BH46" s="48">
        <v>0</v>
      </c>
      <c r="BI46" s="49">
        <v>0</v>
      </c>
      <c r="BJ46" s="48">
        <v>10</v>
      </c>
      <c r="BK46" s="49">
        <v>90.9090909090909</v>
      </c>
      <c r="BL46" s="48">
        <v>11</v>
      </c>
    </row>
    <row r="47" spans="1:64" ht="15">
      <c r="A47" s="64" t="s">
        <v>251</v>
      </c>
      <c r="B47" s="64" t="s">
        <v>212</v>
      </c>
      <c r="C47" s="65" t="s">
        <v>2714</v>
      </c>
      <c r="D47" s="66">
        <v>3</v>
      </c>
      <c r="E47" s="67" t="s">
        <v>132</v>
      </c>
      <c r="F47" s="68">
        <v>35</v>
      </c>
      <c r="G47" s="65"/>
      <c r="H47" s="69"/>
      <c r="I47" s="70"/>
      <c r="J47" s="70"/>
      <c r="K47" s="34" t="s">
        <v>65</v>
      </c>
      <c r="L47" s="77">
        <v>47</v>
      </c>
      <c r="M47" s="77"/>
      <c r="N47" s="72"/>
      <c r="O47" s="79" t="s">
        <v>343</v>
      </c>
      <c r="P47" s="81">
        <v>43712.53662037037</v>
      </c>
      <c r="Q47" s="79" t="s">
        <v>387</v>
      </c>
      <c r="R47" s="79"/>
      <c r="S47" s="79"/>
      <c r="T47" s="79" t="s">
        <v>520</v>
      </c>
      <c r="U47" s="79"/>
      <c r="V47" s="83" t="s">
        <v>622</v>
      </c>
      <c r="W47" s="81">
        <v>43712.53662037037</v>
      </c>
      <c r="X47" s="83" t="s">
        <v>729</v>
      </c>
      <c r="Y47" s="79"/>
      <c r="Z47" s="79"/>
      <c r="AA47" s="85" t="s">
        <v>891</v>
      </c>
      <c r="AB47" s="79"/>
      <c r="AC47" s="79" t="b">
        <v>0</v>
      </c>
      <c r="AD47" s="79">
        <v>0</v>
      </c>
      <c r="AE47" s="85" t="s">
        <v>1012</v>
      </c>
      <c r="AF47" s="79" t="b">
        <v>0</v>
      </c>
      <c r="AG47" s="79" t="s">
        <v>1015</v>
      </c>
      <c r="AH47" s="79"/>
      <c r="AI47" s="85" t="s">
        <v>1012</v>
      </c>
      <c r="AJ47" s="79" t="b">
        <v>0</v>
      </c>
      <c r="AK47" s="79">
        <v>4</v>
      </c>
      <c r="AL47" s="85" t="s">
        <v>983</v>
      </c>
      <c r="AM47" s="79" t="s">
        <v>1032</v>
      </c>
      <c r="AN47" s="79" t="b">
        <v>0</v>
      </c>
      <c r="AO47" s="85" t="s">
        <v>983</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251</v>
      </c>
      <c r="B48" s="64" t="s">
        <v>324</v>
      </c>
      <c r="C48" s="65" t="s">
        <v>2714</v>
      </c>
      <c r="D48" s="66">
        <v>3</v>
      </c>
      <c r="E48" s="67" t="s">
        <v>132</v>
      </c>
      <c r="F48" s="68">
        <v>35</v>
      </c>
      <c r="G48" s="65"/>
      <c r="H48" s="69"/>
      <c r="I48" s="70"/>
      <c r="J48" s="70"/>
      <c r="K48" s="34" t="s">
        <v>65</v>
      </c>
      <c r="L48" s="77">
        <v>48</v>
      </c>
      <c r="M48" s="77"/>
      <c r="N48" s="72"/>
      <c r="O48" s="79" t="s">
        <v>343</v>
      </c>
      <c r="P48" s="81">
        <v>43712.53662037037</v>
      </c>
      <c r="Q48" s="79" t="s">
        <v>387</v>
      </c>
      <c r="R48" s="79"/>
      <c r="S48" s="79"/>
      <c r="T48" s="79" t="s">
        <v>520</v>
      </c>
      <c r="U48" s="79"/>
      <c r="V48" s="83" t="s">
        <v>622</v>
      </c>
      <c r="W48" s="81">
        <v>43712.53662037037</v>
      </c>
      <c r="X48" s="83" t="s">
        <v>729</v>
      </c>
      <c r="Y48" s="79"/>
      <c r="Z48" s="79"/>
      <c r="AA48" s="85" t="s">
        <v>891</v>
      </c>
      <c r="AB48" s="79"/>
      <c r="AC48" s="79" t="b">
        <v>0</v>
      </c>
      <c r="AD48" s="79">
        <v>0</v>
      </c>
      <c r="AE48" s="85" t="s">
        <v>1012</v>
      </c>
      <c r="AF48" s="79" t="b">
        <v>0</v>
      </c>
      <c r="AG48" s="79" t="s">
        <v>1015</v>
      </c>
      <c r="AH48" s="79"/>
      <c r="AI48" s="85" t="s">
        <v>1012</v>
      </c>
      <c r="AJ48" s="79" t="b">
        <v>0</v>
      </c>
      <c r="AK48" s="79">
        <v>4</v>
      </c>
      <c r="AL48" s="85" t="s">
        <v>983</v>
      </c>
      <c r="AM48" s="79" t="s">
        <v>1032</v>
      </c>
      <c r="AN48" s="79" t="b">
        <v>0</v>
      </c>
      <c r="AO48" s="85" t="s">
        <v>983</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2</v>
      </c>
      <c r="BD48" s="48">
        <v>1</v>
      </c>
      <c r="BE48" s="49">
        <v>4.3478260869565215</v>
      </c>
      <c r="BF48" s="48">
        <v>0</v>
      </c>
      <c r="BG48" s="49">
        <v>0</v>
      </c>
      <c r="BH48" s="48">
        <v>0</v>
      </c>
      <c r="BI48" s="49">
        <v>0</v>
      </c>
      <c r="BJ48" s="48">
        <v>22</v>
      </c>
      <c r="BK48" s="49">
        <v>95.65217391304348</v>
      </c>
      <c r="BL48" s="48">
        <v>23</v>
      </c>
    </row>
    <row r="49" spans="1:64" ht="15">
      <c r="A49" s="64" t="s">
        <v>252</v>
      </c>
      <c r="B49" s="64" t="s">
        <v>252</v>
      </c>
      <c r="C49" s="65" t="s">
        <v>2714</v>
      </c>
      <c r="D49" s="66">
        <v>3</v>
      </c>
      <c r="E49" s="67" t="s">
        <v>132</v>
      </c>
      <c r="F49" s="68">
        <v>35</v>
      </c>
      <c r="G49" s="65"/>
      <c r="H49" s="69"/>
      <c r="I49" s="70"/>
      <c r="J49" s="70"/>
      <c r="K49" s="34" t="s">
        <v>65</v>
      </c>
      <c r="L49" s="77">
        <v>49</v>
      </c>
      <c r="M49" s="77"/>
      <c r="N49" s="72"/>
      <c r="O49" s="79" t="s">
        <v>176</v>
      </c>
      <c r="P49" s="81">
        <v>43712.58415509259</v>
      </c>
      <c r="Q49" s="79" t="s">
        <v>388</v>
      </c>
      <c r="R49" s="83" t="s">
        <v>475</v>
      </c>
      <c r="S49" s="79" t="s">
        <v>506</v>
      </c>
      <c r="T49" s="79" t="s">
        <v>520</v>
      </c>
      <c r="U49" s="79"/>
      <c r="V49" s="83" t="s">
        <v>623</v>
      </c>
      <c r="W49" s="81">
        <v>43712.58415509259</v>
      </c>
      <c r="X49" s="83" t="s">
        <v>730</v>
      </c>
      <c r="Y49" s="79"/>
      <c r="Z49" s="79"/>
      <c r="AA49" s="85" t="s">
        <v>892</v>
      </c>
      <c r="AB49" s="79"/>
      <c r="AC49" s="79" t="b">
        <v>0</v>
      </c>
      <c r="AD49" s="79">
        <v>0</v>
      </c>
      <c r="AE49" s="85" t="s">
        <v>1012</v>
      </c>
      <c r="AF49" s="79" t="b">
        <v>0</v>
      </c>
      <c r="AG49" s="79" t="s">
        <v>1015</v>
      </c>
      <c r="AH49" s="79"/>
      <c r="AI49" s="85" t="s">
        <v>1012</v>
      </c>
      <c r="AJ49" s="79" t="b">
        <v>0</v>
      </c>
      <c r="AK49" s="79">
        <v>0</v>
      </c>
      <c r="AL49" s="85" t="s">
        <v>1012</v>
      </c>
      <c r="AM49" s="79" t="s">
        <v>1033</v>
      </c>
      <c r="AN49" s="79" t="b">
        <v>0</v>
      </c>
      <c r="AO49" s="85" t="s">
        <v>892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11.11111111111111</v>
      </c>
      <c r="BF49" s="48">
        <v>0</v>
      </c>
      <c r="BG49" s="49">
        <v>0</v>
      </c>
      <c r="BH49" s="48">
        <v>0</v>
      </c>
      <c r="BI49" s="49">
        <v>0</v>
      </c>
      <c r="BJ49" s="48">
        <v>8</v>
      </c>
      <c r="BK49" s="49">
        <v>88.88888888888889</v>
      </c>
      <c r="BL49" s="48">
        <v>9</v>
      </c>
    </row>
    <row r="50" spans="1:64" ht="15">
      <c r="A50" s="64" t="s">
        <v>253</v>
      </c>
      <c r="B50" s="64" t="s">
        <v>253</v>
      </c>
      <c r="C50" s="65" t="s">
        <v>2714</v>
      </c>
      <c r="D50" s="66">
        <v>3</v>
      </c>
      <c r="E50" s="67" t="s">
        <v>132</v>
      </c>
      <c r="F50" s="68">
        <v>35</v>
      </c>
      <c r="G50" s="65"/>
      <c r="H50" s="69"/>
      <c r="I50" s="70"/>
      <c r="J50" s="70"/>
      <c r="K50" s="34" t="s">
        <v>65</v>
      </c>
      <c r="L50" s="77">
        <v>50</v>
      </c>
      <c r="M50" s="77"/>
      <c r="N50" s="72"/>
      <c r="O50" s="79" t="s">
        <v>176</v>
      </c>
      <c r="P50" s="81">
        <v>43712.626180555555</v>
      </c>
      <c r="Q50" s="79" t="s">
        <v>389</v>
      </c>
      <c r="R50" s="83" t="s">
        <v>475</v>
      </c>
      <c r="S50" s="79" t="s">
        <v>506</v>
      </c>
      <c r="T50" s="79" t="s">
        <v>520</v>
      </c>
      <c r="U50" s="79"/>
      <c r="V50" s="83" t="s">
        <v>624</v>
      </c>
      <c r="W50" s="81">
        <v>43712.626180555555</v>
      </c>
      <c r="X50" s="83" t="s">
        <v>731</v>
      </c>
      <c r="Y50" s="79"/>
      <c r="Z50" s="79"/>
      <c r="AA50" s="85" t="s">
        <v>893</v>
      </c>
      <c r="AB50" s="79"/>
      <c r="AC50" s="79" t="b">
        <v>0</v>
      </c>
      <c r="AD50" s="79">
        <v>0</v>
      </c>
      <c r="AE50" s="85" t="s">
        <v>1012</v>
      </c>
      <c r="AF50" s="79" t="b">
        <v>0</v>
      </c>
      <c r="AG50" s="79" t="s">
        <v>1015</v>
      </c>
      <c r="AH50" s="79"/>
      <c r="AI50" s="85" t="s">
        <v>1012</v>
      </c>
      <c r="AJ50" s="79" t="b">
        <v>0</v>
      </c>
      <c r="AK50" s="79">
        <v>0</v>
      </c>
      <c r="AL50" s="85" t="s">
        <v>1012</v>
      </c>
      <c r="AM50" s="79" t="s">
        <v>1018</v>
      </c>
      <c r="AN50" s="79" t="b">
        <v>0</v>
      </c>
      <c r="AO50" s="85" t="s">
        <v>893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8.333333333333334</v>
      </c>
      <c r="BF50" s="48">
        <v>0</v>
      </c>
      <c r="BG50" s="49">
        <v>0</v>
      </c>
      <c r="BH50" s="48">
        <v>0</v>
      </c>
      <c r="BI50" s="49">
        <v>0</v>
      </c>
      <c r="BJ50" s="48">
        <v>11</v>
      </c>
      <c r="BK50" s="49">
        <v>91.66666666666667</v>
      </c>
      <c r="BL50" s="48">
        <v>12</v>
      </c>
    </row>
    <row r="51" spans="1:64" ht="15">
      <c r="A51" s="64" t="s">
        <v>254</v>
      </c>
      <c r="B51" s="64" t="s">
        <v>254</v>
      </c>
      <c r="C51" s="65" t="s">
        <v>2714</v>
      </c>
      <c r="D51" s="66">
        <v>3</v>
      </c>
      <c r="E51" s="67" t="s">
        <v>132</v>
      </c>
      <c r="F51" s="68">
        <v>35</v>
      </c>
      <c r="G51" s="65"/>
      <c r="H51" s="69"/>
      <c r="I51" s="70"/>
      <c r="J51" s="70"/>
      <c r="K51" s="34" t="s">
        <v>65</v>
      </c>
      <c r="L51" s="77">
        <v>51</v>
      </c>
      <c r="M51" s="77"/>
      <c r="N51" s="72"/>
      <c r="O51" s="79" t="s">
        <v>176</v>
      </c>
      <c r="P51" s="81">
        <v>43712.67153935185</v>
      </c>
      <c r="Q51" s="79" t="s">
        <v>390</v>
      </c>
      <c r="R51" s="83" t="s">
        <v>475</v>
      </c>
      <c r="S51" s="79" t="s">
        <v>506</v>
      </c>
      <c r="T51" s="79" t="s">
        <v>527</v>
      </c>
      <c r="U51" s="83" t="s">
        <v>577</v>
      </c>
      <c r="V51" s="83" t="s">
        <v>577</v>
      </c>
      <c r="W51" s="81">
        <v>43712.67153935185</v>
      </c>
      <c r="X51" s="83" t="s">
        <v>732</v>
      </c>
      <c r="Y51" s="79"/>
      <c r="Z51" s="79"/>
      <c r="AA51" s="85" t="s">
        <v>894</v>
      </c>
      <c r="AB51" s="79"/>
      <c r="AC51" s="79" t="b">
        <v>0</v>
      </c>
      <c r="AD51" s="79">
        <v>1</v>
      </c>
      <c r="AE51" s="85" t="s">
        <v>1012</v>
      </c>
      <c r="AF51" s="79" t="b">
        <v>0</v>
      </c>
      <c r="AG51" s="79" t="s">
        <v>1015</v>
      </c>
      <c r="AH51" s="79"/>
      <c r="AI51" s="85" t="s">
        <v>1012</v>
      </c>
      <c r="AJ51" s="79" t="b">
        <v>0</v>
      </c>
      <c r="AK51" s="79">
        <v>0</v>
      </c>
      <c r="AL51" s="85" t="s">
        <v>1012</v>
      </c>
      <c r="AM51" s="79" t="s">
        <v>1034</v>
      </c>
      <c r="AN51" s="79" t="b">
        <v>0</v>
      </c>
      <c r="AO51" s="85" t="s">
        <v>894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255</v>
      </c>
      <c r="B52" s="64" t="s">
        <v>255</v>
      </c>
      <c r="C52" s="65" t="s">
        <v>2714</v>
      </c>
      <c r="D52" s="66">
        <v>3</v>
      </c>
      <c r="E52" s="67" t="s">
        <v>132</v>
      </c>
      <c r="F52" s="68">
        <v>35</v>
      </c>
      <c r="G52" s="65"/>
      <c r="H52" s="69"/>
      <c r="I52" s="70"/>
      <c r="J52" s="70"/>
      <c r="K52" s="34" t="s">
        <v>65</v>
      </c>
      <c r="L52" s="77">
        <v>52</v>
      </c>
      <c r="M52" s="77"/>
      <c r="N52" s="72"/>
      <c r="O52" s="79" t="s">
        <v>176</v>
      </c>
      <c r="P52" s="81">
        <v>43712.68753472222</v>
      </c>
      <c r="Q52" s="79" t="s">
        <v>391</v>
      </c>
      <c r="R52" s="83" t="s">
        <v>475</v>
      </c>
      <c r="S52" s="79" t="s">
        <v>506</v>
      </c>
      <c r="T52" s="79" t="s">
        <v>528</v>
      </c>
      <c r="U52" s="79"/>
      <c r="V52" s="83" t="s">
        <v>625</v>
      </c>
      <c r="W52" s="81">
        <v>43712.68753472222</v>
      </c>
      <c r="X52" s="83" t="s">
        <v>733</v>
      </c>
      <c r="Y52" s="79"/>
      <c r="Z52" s="79"/>
      <c r="AA52" s="85" t="s">
        <v>895</v>
      </c>
      <c r="AB52" s="79"/>
      <c r="AC52" s="79" t="b">
        <v>0</v>
      </c>
      <c r="AD52" s="79">
        <v>0</v>
      </c>
      <c r="AE52" s="85" t="s">
        <v>1012</v>
      </c>
      <c r="AF52" s="79" t="b">
        <v>0</v>
      </c>
      <c r="AG52" s="79" t="s">
        <v>1015</v>
      </c>
      <c r="AH52" s="79"/>
      <c r="AI52" s="85" t="s">
        <v>1012</v>
      </c>
      <c r="AJ52" s="79" t="b">
        <v>0</v>
      </c>
      <c r="AK52" s="79">
        <v>0</v>
      </c>
      <c r="AL52" s="85" t="s">
        <v>1012</v>
      </c>
      <c r="AM52" s="79" t="s">
        <v>1025</v>
      </c>
      <c r="AN52" s="79" t="b">
        <v>0</v>
      </c>
      <c r="AO52" s="85" t="s">
        <v>895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9.090909090909092</v>
      </c>
      <c r="BF52" s="48">
        <v>0</v>
      </c>
      <c r="BG52" s="49">
        <v>0</v>
      </c>
      <c r="BH52" s="48">
        <v>0</v>
      </c>
      <c r="BI52" s="49">
        <v>0</v>
      </c>
      <c r="BJ52" s="48">
        <v>10</v>
      </c>
      <c r="BK52" s="49">
        <v>90.9090909090909</v>
      </c>
      <c r="BL52" s="48">
        <v>11</v>
      </c>
    </row>
    <row r="53" spans="1:64" ht="15">
      <c r="A53" s="64" t="s">
        <v>256</v>
      </c>
      <c r="B53" s="64" t="s">
        <v>256</v>
      </c>
      <c r="C53" s="65" t="s">
        <v>2714</v>
      </c>
      <c r="D53" s="66">
        <v>3</v>
      </c>
      <c r="E53" s="67" t="s">
        <v>132</v>
      </c>
      <c r="F53" s="68">
        <v>35</v>
      </c>
      <c r="G53" s="65"/>
      <c r="H53" s="69"/>
      <c r="I53" s="70"/>
      <c r="J53" s="70"/>
      <c r="K53" s="34" t="s">
        <v>65</v>
      </c>
      <c r="L53" s="77">
        <v>53</v>
      </c>
      <c r="M53" s="77"/>
      <c r="N53" s="72"/>
      <c r="O53" s="79" t="s">
        <v>176</v>
      </c>
      <c r="P53" s="81">
        <v>43712.76096064815</v>
      </c>
      <c r="Q53" s="79" t="s">
        <v>392</v>
      </c>
      <c r="R53" s="83" t="s">
        <v>475</v>
      </c>
      <c r="S53" s="79" t="s">
        <v>506</v>
      </c>
      <c r="T53" s="79" t="s">
        <v>519</v>
      </c>
      <c r="U53" s="83" t="s">
        <v>578</v>
      </c>
      <c r="V53" s="83" t="s">
        <v>578</v>
      </c>
      <c r="W53" s="81">
        <v>43712.76096064815</v>
      </c>
      <c r="X53" s="83" t="s">
        <v>734</v>
      </c>
      <c r="Y53" s="79"/>
      <c r="Z53" s="79"/>
      <c r="AA53" s="85" t="s">
        <v>896</v>
      </c>
      <c r="AB53" s="79"/>
      <c r="AC53" s="79" t="b">
        <v>0</v>
      </c>
      <c r="AD53" s="79">
        <v>0</v>
      </c>
      <c r="AE53" s="85" t="s">
        <v>1012</v>
      </c>
      <c r="AF53" s="79" t="b">
        <v>0</v>
      </c>
      <c r="AG53" s="79" t="s">
        <v>1015</v>
      </c>
      <c r="AH53" s="79"/>
      <c r="AI53" s="85" t="s">
        <v>1012</v>
      </c>
      <c r="AJ53" s="79" t="b">
        <v>0</v>
      </c>
      <c r="AK53" s="79">
        <v>0</v>
      </c>
      <c r="AL53" s="85" t="s">
        <v>1012</v>
      </c>
      <c r="AM53" s="79" t="s">
        <v>1027</v>
      </c>
      <c r="AN53" s="79" t="b">
        <v>0</v>
      </c>
      <c r="AO53" s="85" t="s">
        <v>896</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10</v>
      </c>
      <c r="BF53" s="48">
        <v>0</v>
      </c>
      <c r="BG53" s="49">
        <v>0</v>
      </c>
      <c r="BH53" s="48">
        <v>0</v>
      </c>
      <c r="BI53" s="49">
        <v>0</v>
      </c>
      <c r="BJ53" s="48">
        <v>9</v>
      </c>
      <c r="BK53" s="49">
        <v>90</v>
      </c>
      <c r="BL53" s="48">
        <v>10</v>
      </c>
    </row>
    <row r="54" spans="1:64" ht="15">
      <c r="A54" s="64" t="s">
        <v>257</v>
      </c>
      <c r="B54" s="64" t="s">
        <v>328</v>
      </c>
      <c r="C54" s="65" t="s">
        <v>2714</v>
      </c>
      <c r="D54" s="66">
        <v>3</v>
      </c>
      <c r="E54" s="67" t="s">
        <v>132</v>
      </c>
      <c r="F54" s="68">
        <v>35</v>
      </c>
      <c r="G54" s="65"/>
      <c r="H54" s="69"/>
      <c r="I54" s="70"/>
      <c r="J54" s="70"/>
      <c r="K54" s="34" t="s">
        <v>65</v>
      </c>
      <c r="L54" s="77">
        <v>54</v>
      </c>
      <c r="M54" s="77"/>
      <c r="N54" s="72"/>
      <c r="O54" s="79" t="s">
        <v>343</v>
      </c>
      <c r="P54" s="81">
        <v>43712.805081018516</v>
      </c>
      <c r="Q54" s="79" t="s">
        <v>393</v>
      </c>
      <c r="R54" s="79"/>
      <c r="S54" s="79"/>
      <c r="T54" s="79" t="s">
        <v>529</v>
      </c>
      <c r="U54" s="79"/>
      <c r="V54" s="83" t="s">
        <v>626</v>
      </c>
      <c r="W54" s="81">
        <v>43712.805081018516</v>
      </c>
      <c r="X54" s="83" t="s">
        <v>735</v>
      </c>
      <c r="Y54" s="79"/>
      <c r="Z54" s="79"/>
      <c r="AA54" s="85" t="s">
        <v>897</v>
      </c>
      <c r="AB54" s="79"/>
      <c r="AC54" s="79" t="b">
        <v>0</v>
      </c>
      <c r="AD54" s="79">
        <v>0</v>
      </c>
      <c r="AE54" s="85" t="s">
        <v>1012</v>
      </c>
      <c r="AF54" s="79" t="b">
        <v>1</v>
      </c>
      <c r="AG54" s="79" t="s">
        <v>1015</v>
      </c>
      <c r="AH54" s="79"/>
      <c r="AI54" s="85" t="s">
        <v>984</v>
      </c>
      <c r="AJ54" s="79" t="b">
        <v>0</v>
      </c>
      <c r="AK54" s="79">
        <v>1</v>
      </c>
      <c r="AL54" s="85" t="s">
        <v>1001</v>
      </c>
      <c r="AM54" s="79" t="s">
        <v>1035</v>
      </c>
      <c r="AN54" s="79" t="b">
        <v>0</v>
      </c>
      <c r="AO54" s="85" t="s">
        <v>1001</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0</v>
      </c>
      <c r="BE54" s="49">
        <v>0</v>
      </c>
      <c r="BF54" s="48">
        <v>0</v>
      </c>
      <c r="BG54" s="49">
        <v>0</v>
      </c>
      <c r="BH54" s="48">
        <v>0</v>
      </c>
      <c r="BI54" s="49">
        <v>0</v>
      </c>
      <c r="BJ54" s="48">
        <v>21</v>
      </c>
      <c r="BK54" s="49">
        <v>100</v>
      </c>
      <c r="BL54" s="48">
        <v>21</v>
      </c>
    </row>
    <row r="55" spans="1:64" ht="15">
      <c r="A55" s="64" t="s">
        <v>258</v>
      </c>
      <c r="B55" s="64" t="s">
        <v>212</v>
      </c>
      <c r="C55" s="65" t="s">
        <v>2714</v>
      </c>
      <c r="D55" s="66">
        <v>3</v>
      </c>
      <c r="E55" s="67" t="s">
        <v>132</v>
      </c>
      <c r="F55" s="68">
        <v>35</v>
      </c>
      <c r="G55" s="65"/>
      <c r="H55" s="69"/>
      <c r="I55" s="70"/>
      <c r="J55" s="70"/>
      <c r="K55" s="34" t="s">
        <v>65</v>
      </c>
      <c r="L55" s="77">
        <v>55</v>
      </c>
      <c r="M55" s="77"/>
      <c r="N55" s="72"/>
      <c r="O55" s="79" t="s">
        <v>343</v>
      </c>
      <c r="P55" s="81">
        <v>43712.613078703704</v>
      </c>
      <c r="Q55" s="79" t="s">
        <v>394</v>
      </c>
      <c r="R55" s="83" t="s">
        <v>475</v>
      </c>
      <c r="S55" s="79" t="s">
        <v>506</v>
      </c>
      <c r="T55" s="79" t="s">
        <v>520</v>
      </c>
      <c r="U55" s="79"/>
      <c r="V55" s="83" t="s">
        <v>627</v>
      </c>
      <c r="W55" s="81">
        <v>43712.613078703704</v>
      </c>
      <c r="X55" s="83" t="s">
        <v>736</v>
      </c>
      <c r="Y55" s="79"/>
      <c r="Z55" s="79"/>
      <c r="AA55" s="85" t="s">
        <v>898</v>
      </c>
      <c r="AB55" s="79"/>
      <c r="AC55" s="79" t="b">
        <v>0</v>
      </c>
      <c r="AD55" s="79">
        <v>4</v>
      </c>
      <c r="AE55" s="85" t="s">
        <v>1012</v>
      </c>
      <c r="AF55" s="79" t="b">
        <v>0</v>
      </c>
      <c r="AG55" s="79" t="s">
        <v>1015</v>
      </c>
      <c r="AH55" s="79"/>
      <c r="AI55" s="85" t="s">
        <v>1012</v>
      </c>
      <c r="AJ55" s="79" t="b">
        <v>0</v>
      </c>
      <c r="AK55" s="79">
        <v>2</v>
      </c>
      <c r="AL55" s="85" t="s">
        <v>1012</v>
      </c>
      <c r="AM55" s="79" t="s">
        <v>1018</v>
      </c>
      <c r="AN55" s="79" t="b">
        <v>0</v>
      </c>
      <c r="AO55" s="85" t="s">
        <v>898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30</v>
      </c>
      <c r="BK55" s="49">
        <v>100</v>
      </c>
      <c r="BL55" s="48">
        <v>30</v>
      </c>
    </row>
    <row r="56" spans="1:64" ht="15">
      <c r="A56" s="64" t="s">
        <v>259</v>
      </c>
      <c r="B56" s="64" t="s">
        <v>258</v>
      </c>
      <c r="C56" s="65" t="s">
        <v>2714</v>
      </c>
      <c r="D56" s="66">
        <v>3</v>
      </c>
      <c r="E56" s="67" t="s">
        <v>132</v>
      </c>
      <c r="F56" s="68">
        <v>35</v>
      </c>
      <c r="G56" s="65"/>
      <c r="H56" s="69"/>
      <c r="I56" s="70"/>
      <c r="J56" s="70"/>
      <c r="K56" s="34" t="s">
        <v>65</v>
      </c>
      <c r="L56" s="77">
        <v>56</v>
      </c>
      <c r="M56" s="77"/>
      <c r="N56" s="72"/>
      <c r="O56" s="79" t="s">
        <v>343</v>
      </c>
      <c r="P56" s="81">
        <v>43712.81570601852</v>
      </c>
      <c r="Q56" s="79" t="s">
        <v>395</v>
      </c>
      <c r="R56" s="79"/>
      <c r="S56" s="79"/>
      <c r="T56" s="79" t="s">
        <v>520</v>
      </c>
      <c r="U56" s="79"/>
      <c r="V56" s="83" t="s">
        <v>628</v>
      </c>
      <c r="W56" s="81">
        <v>43712.81570601852</v>
      </c>
      <c r="X56" s="83" t="s">
        <v>737</v>
      </c>
      <c r="Y56" s="79"/>
      <c r="Z56" s="79"/>
      <c r="AA56" s="85" t="s">
        <v>899</v>
      </c>
      <c r="AB56" s="79"/>
      <c r="AC56" s="79" t="b">
        <v>0</v>
      </c>
      <c r="AD56" s="79">
        <v>0</v>
      </c>
      <c r="AE56" s="85" t="s">
        <v>1012</v>
      </c>
      <c r="AF56" s="79" t="b">
        <v>0</v>
      </c>
      <c r="AG56" s="79" t="s">
        <v>1015</v>
      </c>
      <c r="AH56" s="79"/>
      <c r="AI56" s="85" t="s">
        <v>1012</v>
      </c>
      <c r="AJ56" s="79" t="b">
        <v>0</v>
      </c>
      <c r="AK56" s="79">
        <v>2</v>
      </c>
      <c r="AL56" s="85" t="s">
        <v>898</v>
      </c>
      <c r="AM56" s="79" t="s">
        <v>1032</v>
      </c>
      <c r="AN56" s="79" t="b">
        <v>0</v>
      </c>
      <c r="AO56" s="85" t="s">
        <v>898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22</v>
      </c>
      <c r="BK56" s="49">
        <v>100</v>
      </c>
      <c r="BL56" s="48">
        <v>22</v>
      </c>
    </row>
    <row r="57" spans="1:64" ht="15">
      <c r="A57" s="64" t="s">
        <v>260</v>
      </c>
      <c r="B57" s="64" t="s">
        <v>324</v>
      </c>
      <c r="C57" s="65" t="s">
        <v>2714</v>
      </c>
      <c r="D57" s="66">
        <v>3</v>
      </c>
      <c r="E57" s="67" t="s">
        <v>132</v>
      </c>
      <c r="F57" s="68">
        <v>35</v>
      </c>
      <c r="G57" s="65"/>
      <c r="H57" s="69"/>
      <c r="I57" s="70"/>
      <c r="J57" s="70"/>
      <c r="K57" s="34" t="s">
        <v>65</v>
      </c>
      <c r="L57" s="77">
        <v>57</v>
      </c>
      <c r="M57" s="77"/>
      <c r="N57" s="72"/>
      <c r="O57" s="79" t="s">
        <v>343</v>
      </c>
      <c r="P57" s="81">
        <v>43712.81590277778</v>
      </c>
      <c r="Q57" s="79" t="s">
        <v>396</v>
      </c>
      <c r="R57" s="79"/>
      <c r="S57" s="79"/>
      <c r="T57" s="79" t="s">
        <v>530</v>
      </c>
      <c r="U57" s="79"/>
      <c r="V57" s="83" t="s">
        <v>629</v>
      </c>
      <c r="W57" s="81">
        <v>43712.81590277778</v>
      </c>
      <c r="X57" s="83" t="s">
        <v>738</v>
      </c>
      <c r="Y57" s="79"/>
      <c r="Z57" s="79"/>
      <c r="AA57" s="85" t="s">
        <v>900</v>
      </c>
      <c r="AB57" s="79"/>
      <c r="AC57" s="79" t="b">
        <v>0</v>
      </c>
      <c r="AD57" s="79">
        <v>0</v>
      </c>
      <c r="AE57" s="85" t="s">
        <v>1012</v>
      </c>
      <c r="AF57" s="79" t="b">
        <v>0</v>
      </c>
      <c r="AG57" s="79" t="s">
        <v>1015</v>
      </c>
      <c r="AH57" s="79"/>
      <c r="AI57" s="85" t="s">
        <v>1012</v>
      </c>
      <c r="AJ57" s="79" t="b">
        <v>0</v>
      </c>
      <c r="AK57" s="79">
        <v>5</v>
      </c>
      <c r="AL57" s="85" t="s">
        <v>984</v>
      </c>
      <c r="AM57" s="79" t="s">
        <v>1017</v>
      </c>
      <c r="AN57" s="79" t="b">
        <v>0</v>
      </c>
      <c r="AO57" s="85" t="s">
        <v>984</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23</v>
      </c>
      <c r="BK57" s="49">
        <v>100</v>
      </c>
      <c r="BL57" s="48">
        <v>23</v>
      </c>
    </row>
    <row r="58" spans="1:64" ht="15">
      <c r="A58" s="64" t="s">
        <v>261</v>
      </c>
      <c r="B58" s="64" t="s">
        <v>324</v>
      </c>
      <c r="C58" s="65" t="s">
        <v>2714</v>
      </c>
      <c r="D58" s="66">
        <v>3</v>
      </c>
      <c r="E58" s="67" t="s">
        <v>132</v>
      </c>
      <c r="F58" s="68">
        <v>35</v>
      </c>
      <c r="G58" s="65"/>
      <c r="H58" s="69"/>
      <c r="I58" s="70"/>
      <c r="J58" s="70"/>
      <c r="K58" s="34" t="s">
        <v>65</v>
      </c>
      <c r="L58" s="77">
        <v>58</v>
      </c>
      <c r="M58" s="77"/>
      <c r="N58" s="72"/>
      <c r="O58" s="79" t="s">
        <v>343</v>
      </c>
      <c r="P58" s="81">
        <v>43712.83068287037</v>
      </c>
      <c r="Q58" s="79" t="s">
        <v>396</v>
      </c>
      <c r="R58" s="79"/>
      <c r="S58" s="79"/>
      <c r="T58" s="79" t="s">
        <v>530</v>
      </c>
      <c r="U58" s="79"/>
      <c r="V58" s="83" t="s">
        <v>630</v>
      </c>
      <c r="W58" s="81">
        <v>43712.83068287037</v>
      </c>
      <c r="X58" s="83" t="s">
        <v>739</v>
      </c>
      <c r="Y58" s="79"/>
      <c r="Z58" s="79"/>
      <c r="AA58" s="85" t="s">
        <v>901</v>
      </c>
      <c r="AB58" s="79"/>
      <c r="AC58" s="79" t="b">
        <v>0</v>
      </c>
      <c r="AD58" s="79">
        <v>0</v>
      </c>
      <c r="AE58" s="85" t="s">
        <v>1012</v>
      </c>
      <c r="AF58" s="79" t="b">
        <v>0</v>
      </c>
      <c r="AG58" s="79" t="s">
        <v>1015</v>
      </c>
      <c r="AH58" s="79"/>
      <c r="AI58" s="85" t="s">
        <v>1012</v>
      </c>
      <c r="AJ58" s="79" t="b">
        <v>0</v>
      </c>
      <c r="AK58" s="79">
        <v>5</v>
      </c>
      <c r="AL58" s="85" t="s">
        <v>984</v>
      </c>
      <c r="AM58" s="79" t="s">
        <v>1036</v>
      </c>
      <c r="AN58" s="79" t="b">
        <v>0</v>
      </c>
      <c r="AO58" s="85" t="s">
        <v>984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23</v>
      </c>
      <c r="BK58" s="49">
        <v>100</v>
      </c>
      <c r="BL58" s="48">
        <v>23</v>
      </c>
    </row>
    <row r="59" spans="1:64" ht="15">
      <c r="A59" s="64" t="s">
        <v>262</v>
      </c>
      <c r="B59" s="64" t="s">
        <v>324</v>
      </c>
      <c r="C59" s="65" t="s">
        <v>2714</v>
      </c>
      <c r="D59" s="66">
        <v>3</v>
      </c>
      <c r="E59" s="67" t="s">
        <v>132</v>
      </c>
      <c r="F59" s="68">
        <v>35</v>
      </c>
      <c r="G59" s="65"/>
      <c r="H59" s="69"/>
      <c r="I59" s="70"/>
      <c r="J59" s="70"/>
      <c r="K59" s="34" t="s">
        <v>65</v>
      </c>
      <c r="L59" s="77">
        <v>59</v>
      </c>
      <c r="M59" s="77"/>
      <c r="N59" s="72"/>
      <c r="O59" s="79" t="s">
        <v>343</v>
      </c>
      <c r="P59" s="81">
        <v>43712.849328703705</v>
      </c>
      <c r="Q59" s="79" t="s">
        <v>396</v>
      </c>
      <c r="R59" s="79"/>
      <c r="S59" s="79"/>
      <c r="T59" s="79" t="s">
        <v>530</v>
      </c>
      <c r="U59" s="79"/>
      <c r="V59" s="83" t="s">
        <v>631</v>
      </c>
      <c r="W59" s="81">
        <v>43712.849328703705</v>
      </c>
      <c r="X59" s="83" t="s">
        <v>740</v>
      </c>
      <c r="Y59" s="79"/>
      <c r="Z59" s="79"/>
      <c r="AA59" s="85" t="s">
        <v>902</v>
      </c>
      <c r="AB59" s="79"/>
      <c r="AC59" s="79" t="b">
        <v>0</v>
      </c>
      <c r="AD59" s="79">
        <v>0</v>
      </c>
      <c r="AE59" s="85" t="s">
        <v>1012</v>
      </c>
      <c r="AF59" s="79" t="b">
        <v>0</v>
      </c>
      <c r="AG59" s="79" t="s">
        <v>1015</v>
      </c>
      <c r="AH59" s="79"/>
      <c r="AI59" s="85" t="s">
        <v>1012</v>
      </c>
      <c r="AJ59" s="79" t="b">
        <v>0</v>
      </c>
      <c r="AK59" s="79">
        <v>5</v>
      </c>
      <c r="AL59" s="85" t="s">
        <v>984</v>
      </c>
      <c r="AM59" s="79" t="s">
        <v>1018</v>
      </c>
      <c r="AN59" s="79" t="b">
        <v>0</v>
      </c>
      <c r="AO59" s="85" t="s">
        <v>984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23</v>
      </c>
      <c r="BK59" s="49">
        <v>100</v>
      </c>
      <c r="BL59" s="48">
        <v>23</v>
      </c>
    </row>
    <row r="60" spans="1:64" ht="15">
      <c r="A60" s="64" t="s">
        <v>263</v>
      </c>
      <c r="B60" s="64" t="s">
        <v>324</v>
      </c>
      <c r="C60" s="65" t="s">
        <v>2716</v>
      </c>
      <c r="D60" s="66">
        <v>6.5</v>
      </c>
      <c r="E60" s="67" t="s">
        <v>136</v>
      </c>
      <c r="F60" s="68">
        <v>23.5</v>
      </c>
      <c r="G60" s="65"/>
      <c r="H60" s="69"/>
      <c r="I60" s="70"/>
      <c r="J60" s="70"/>
      <c r="K60" s="34" t="s">
        <v>65</v>
      </c>
      <c r="L60" s="77">
        <v>60</v>
      </c>
      <c r="M60" s="77"/>
      <c r="N60" s="72"/>
      <c r="O60" s="79" t="s">
        <v>343</v>
      </c>
      <c r="P60" s="81">
        <v>43713.035219907404</v>
      </c>
      <c r="Q60" s="79" t="s">
        <v>396</v>
      </c>
      <c r="R60" s="79"/>
      <c r="S60" s="79"/>
      <c r="T60" s="79" t="s">
        <v>530</v>
      </c>
      <c r="U60" s="79"/>
      <c r="V60" s="83" t="s">
        <v>632</v>
      </c>
      <c r="W60" s="81">
        <v>43713.035219907404</v>
      </c>
      <c r="X60" s="83" t="s">
        <v>741</v>
      </c>
      <c r="Y60" s="79"/>
      <c r="Z60" s="79"/>
      <c r="AA60" s="85" t="s">
        <v>903</v>
      </c>
      <c r="AB60" s="79"/>
      <c r="AC60" s="79" t="b">
        <v>0</v>
      </c>
      <c r="AD60" s="79">
        <v>0</v>
      </c>
      <c r="AE60" s="85" t="s">
        <v>1012</v>
      </c>
      <c r="AF60" s="79" t="b">
        <v>0</v>
      </c>
      <c r="AG60" s="79" t="s">
        <v>1015</v>
      </c>
      <c r="AH60" s="79"/>
      <c r="AI60" s="85" t="s">
        <v>1012</v>
      </c>
      <c r="AJ60" s="79" t="b">
        <v>0</v>
      </c>
      <c r="AK60" s="79">
        <v>5</v>
      </c>
      <c r="AL60" s="85" t="s">
        <v>984</v>
      </c>
      <c r="AM60" s="79" t="s">
        <v>1017</v>
      </c>
      <c r="AN60" s="79" t="b">
        <v>0</v>
      </c>
      <c r="AO60" s="85" t="s">
        <v>984</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2</v>
      </c>
      <c r="BD60" s="48">
        <v>0</v>
      </c>
      <c r="BE60" s="49">
        <v>0</v>
      </c>
      <c r="BF60" s="48">
        <v>0</v>
      </c>
      <c r="BG60" s="49">
        <v>0</v>
      </c>
      <c r="BH60" s="48">
        <v>0</v>
      </c>
      <c r="BI60" s="49">
        <v>0</v>
      </c>
      <c r="BJ60" s="48">
        <v>23</v>
      </c>
      <c r="BK60" s="49">
        <v>100</v>
      </c>
      <c r="BL60" s="48">
        <v>23</v>
      </c>
    </row>
    <row r="61" spans="1:64" ht="15">
      <c r="A61" s="64" t="s">
        <v>263</v>
      </c>
      <c r="B61" s="64" t="s">
        <v>212</v>
      </c>
      <c r="C61" s="65" t="s">
        <v>2714</v>
      </c>
      <c r="D61" s="66">
        <v>3</v>
      </c>
      <c r="E61" s="67" t="s">
        <v>132</v>
      </c>
      <c r="F61" s="68">
        <v>35</v>
      </c>
      <c r="G61" s="65"/>
      <c r="H61" s="69"/>
      <c r="I61" s="70"/>
      <c r="J61" s="70"/>
      <c r="K61" s="34" t="s">
        <v>65</v>
      </c>
      <c r="L61" s="77">
        <v>61</v>
      </c>
      <c r="M61" s="77"/>
      <c r="N61" s="72"/>
      <c r="O61" s="79" t="s">
        <v>343</v>
      </c>
      <c r="P61" s="81">
        <v>43713.03550925926</v>
      </c>
      <c r="Q61" s="79" t="s">
        <v>387</v>
      </c>
      <c r="R61" s="79"/>
      <c r="S61" s="79"/>
      <c r="T61" s="79" t="s">
        <v>520</v>
      </c>
      <c r="U61" s="79"/>
      <c r="V61" s="83" t="s">
        <v>632</v>
      </c>
      <c r="W61" s="81">
        <v>43713.03550925926</v>
      </c>
      <c r="X61" s="83" t="s">
        <v>742</v>
      </c>
      <c r="Y61" s="79"/>
      <c r="Z61" s="79"/>
      <c r="AA61" s="85" t="s">
        <v>904</v>
      </c>
      <c r="AB61" s="79"/>
      <c r="AC61" s="79" t="b">
        <v>0</v>
      </c>
      <c r="AD61" s="79">
        <v>0</v>
      </c>
      <c r="AE61" s="85" t="s">
        <v>1012</v>
      </c>
      <c r="AF61" s="79" t="b">
        <v>0</v>
      </c>
      <c r="AG61" s="79" t="s">
        <v>1015</v>
      </c>
      <c r="AH61" s="79"/>
      <c r="AI61" s="85" t="s">
        <v>1012</v>
      </c>
      <c r="AJ61" s="79" t="b">
        <v>0</v>
      </c>
      <c r="AK61" s="79">
        <v>4</v>
      </c>
      <c r="AL61" s="85" t="s">
        <v>983</v>
      </c>
      <c r="AM61" s="79" t="s">
        <v>1017</v>
      </c>
      <c r="AN61" s="79" t="b">
        <v>0</v>
      </c>
      <c r="AO61" s="85" t="s">
        <v>983</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263</v>
      </c>
      <c r="B62" s="64" t="s">
        <v>324</v>
      </c>
      <c r="C62" s="65" t="s">
        <v>2716</v>
      </c>
      <c r="D62" s="66">
        <v>6.5</v>
      </c>
      <c r="E62" s="67" t="s">
        <v>136</v>
      </c>
      <c r="F62" s="68">
        <v>23.5</v>
      </c>
      <c r="G62" s="65"/>
      <c r="H62" s="69"/>
      <c r="I62" s="70"/>
      <c r="J62" s="70"/>
      <c r="K62" s="34" t="s">
        <v>65</v>
      </c>
      <c r="L62" s="77">
        <v>62</v>
      </c>
      <c r="M62" s="77"/>
      <c r="N62" s="72"/>
      <c r="O62" s="79" t="s">
        <v>343</v>
      </c>
      <c r="P62" s="81">
        <v>43713.03550925926</v>
      </c>
      <c r="Q62" s="79" t="s">
        <v>387</v>
      </c>
      <c r="R62" s="79"/>
      <c r="S62" s="79"/>
      <c r="T62" s="79" t="s">
        <v>520</v>
      </c>
      <c r="U62" s="79"/>
      <c r="V62" s="83" t="s">
        <v>632</v>
      </c>
      <c r="W62" s="81">
        <v>43713.03550925926</v>
      </c>
      <c r="X62" s="83" t="s">
        <v>742</v>
      </c>
      <c r="Y62" s="79"/>
      <c r="Z62" s="79"/>
      <c r="AA62" s="85" t="s">
        <v>904</v>
      </c>
      <c r="AB62" s="79"/>
      <c r="AC62" s="79" t="b">
        <v>0</v>
      </c>
      <c r="AD62" s="79">
        <v>0</v>
      </c>
      <c r="AE62" s="85" t="s">
        <v>1012</v>
      </c>
      <c r="AF62" s="79" t="b">
        <v>0</v>
      </c>
      <c r="AG62" s="79" t="s">
        <v>1015</v>
      </c>
      <c r="AH62" s="79"/>
      <c r="AI62" s="85" t="s">
        <v>1012</v>
      </c>
      <c r="AJ62" s="79" t="b">
        <v>0</v>
      </c>
      <c r="AK62" s="79">
        <v>4</v>
      </c>
      <c r="AL62" s="85" t="s">
        <v>983</v>
      </c>
      <c r="AM62" s="79" t="s">
        <v>1017</v>
      </c>
      <c r="AN62" s="79" t="b">
        <v>0</v>
      </c>
      <c r="AO62" s="85" t="s">
        <v>983</v>
      </c>
      <c r="AP62" s="79" t="s">
        <v>176</v>
      </c>
      <c r="AQ62" s="79">
        <v>0</v>
      </c>
      <c r="AR62" s="79">
        <v>0</v>
      </c>
      <c r="AS62" s="79"/>
      <c r="AT62" s="79"/>
      <c r="AU62" s="79"/>
      <c r="AV62" s="79"/>
      <c r="AW62" s="79"/>
      <c r="AX62" s="79"/>
      <c r="AY62" s="79"/>
      <c r="AZ62" s="79"/>
      <c r="BA62">
        <v>2</v>
      </c>
      <c r="BB62" s="78" t="str">
        <f>REPLACE(INDEX(GroupVertices[Group],MATCH(Edges[[#This Row],[Vertex 1]],GroupVertices[Vertex],0)),1,1,"")</f>
        <v>3</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264</v>
      </c>
      <c r="B63" s="64" t="s">
        <v>264</v>
      </c>
      <c r="C63" s="65" t="s">
        <v>2714</v>
      </c>
      <c r="D63" s="66">
        <v>3</v>
      </c>
      <c r="E63" s="67" t="s">
        <v>132</v>
      </c>
      <c r="F63" s="68">
        <v>35</v>
      </c>
      <c r="G63" s="65"/>
      <c r="H63" s="69"/>
      <c r="I63" s="70"/>
      <c r="J63" s="70"/>
      <c r="K63" s="34" t="s">
        <v>65</v>
      </c>
      <c r="L63" s="77">
        <v>63</v>
      </c>
      <c r="M63" s="77"/>
      <c r="N63" s="72"/>
      <c r="O63" s="79" t="s">
        <v>176</v>
      </c>
      <c r="P63" s="81">
        <v>43713.05616898148</v>
      </c>
      <c r="Q63" s="79" t="s">
        <v>397</v>
      </c>
      <c r="R63" s="83" t="s">
        <v>475</v>
      </c>
      <c r="S63" s="79" t="s">
        <v>506</v>
      </c>
      <c r="T63" s="79" t="s">
        <v>531</v>
      </c>
      <c r="U63" s="79"/>
      <c r="V63" s="83" t="s">
        <v>633</v>
      </c>
      <c r="W63" s="81">
        <v>43713.05616898148</v>
      </c>
      <c r="X63" s="83" t="s">
        <v>743</v>
      </c>
      <c r="Y63" s="79"/>
      <c r="Z63" s="79"/>
      <c r="AA63" s="85" t="s">
        <v>905</v>
      </c>
      <c r="AB63" s="79"/>
      <c r="AC63" s="79" t="b">
        <v>0</v>
      </c>
      <c r="AD63" s="79">
        <v>0</v>
      </c>
      <c r="AE63" s="85" t="s">
        <v>1012</v>
      </c>
      <c r="AF63" s="79" t="b">
        <v>0</v>
      </c>
      <c r="AG63" s="79" t="s">
        <v>1015</v>
      </c>
      <c r="AH63" s="79"/>
      <c r="AI63" s="85" t="s">
        <v>1012</v>
      </c>
      <c r="AJ63" s="79" t="b">
        <v>0</v>
      </c>
      <c r="AK63" s="79">
        <v>0</v>
      </c>
      <c r="AL63" s="85" t="s">
        <v>1012</v>
      </c>
      <c r="AM63" s="79" t="s">
        <v>1037</v>
      </c>
      <c r="AN63" s="79" t="b">
        <v>0</v>
      </c>
      <c r="AO63" s="85" t="s">
        <v>905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4.545454545454546</v>
      </c>
      <c r="BF63" s="48">
        <v>1</v>
      </c>
      <c r="BG63" s="49">
        <v>4.545454545454546</v>
      </c>
      <c r="BH63" s="48">
        <v>0</v>
      </c>
      <c r="BI63" s="49">
        <v>0</v>
      </c>
      <c r="BJ63" s="48">
        <v>20</v>
      </c>
      <c r="BK63" s="49">
        <v>90.9090909090909</v>
      </c>
      <c r="BL63" s="48">
        <v>22</v>
      </c>
    </row>
    <row r="64" spans="1:64" ht="15">
      <c r="A64" s="64" t="s">
        <v>265</v>
      </c>
      <c r="B64" s="64" t="s">
        <v>265</v>
      </c>
      <c r="C64" s="65" t="s">
        <v>2714</v>
      </c>
      <c r="D64" s="66">
        <v>3</v>
      </c>
      <c r="E64" s="67" t="s">
        <v>132</v>
      </c>
      <c r="F64" s="68">
        <v>35</v>
      </c>
      <c r="G64" s="65"/>
      <c r="H64" s="69"/>
      <c r="I64" s="70"/>
      <c r="J64" s="70"/>
      <c r="K64" s="34" t="s">
        <v>65</v>
      </c>
      <c r="L64" s="77">
        <v>64</v>
      </c>
      <c r="M64" s="77"/>
      <c r="N64" s="72"/>
      <c r="O64" s="79" t="s">
        <v>176</v>
      </c>
      <c r="P64" s="81">
        <v>43713.291041666664</v>
      </c>
      <c r="Q64" s="79" t="s">
        <v>398</v>
      </c>
      <c r="R64" s="83" t="s">
        <v>475</v>
      </c>
      <c r="S64" s="79" t="s">
        <v>506</v>
      </c>
      <c r="T64" s="79" t="s">
        <v>520</v>
      </c>
      <c r="U64" s="79"/>
      <c r="V64" s="83" t="s">
        <v>634</v>
      </c>
      <c r="W64" s="81">
        <v>43713.291041666664</v>
      </c>
      <c r="X64" s="83" t="s">
        <v>744</v>
      </c>
      <c r="Y64" s="79"/>
      <c r="Z64" s="79"/>
      <c r="AA64" s="85" t="s">
        <v>906</v>
      </c>
      <c r="AB64" s="79"/>
      <c r="AC64" s="79" t="b">
        <v>0</v>
      </c>
      <c r="AD64" s="79">
        <v>0</v>
      </c>
      <c r="AE64" s="85" t="s">
        <v>1012</v>
      </c>
      <c r="AF64" s="79" t="b">
        <v>0</v>
      </c>
      <c r="AG64" s="79" t="s">
        <v>1015</v>
      </c>
      <c r="AH64" s="79"/>
      <c r="AI64" s="85" t="s">
        <v>1012</v>
      </c>
      <c r="AJ64" s="79" t="b">
        <v>0</v>
      </c>
      <c r="AK64" s="79">
        <v>0</v>
      </c>
      <c r="AL64" s="85" t="s">
        <v>1012</v>
      </c>
      <c r="AM64" s="79" t="s">
        <v>1037</v>
      </c>
      <c r="AN64" s="79" t="b">
        <v>0</v>
      </c>
      <c r="AO64" s="85" t="s">
        <v>906</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8.333333333333334</v>
      </c>
      <c r="BF64" s="48">
        <v>0</v>
      </c>
      <c r="BG64" s="49">
        <v>0</v>
      </c>
      <c r="BH64" s="48">
        <v>0</v>
      </c>
      <c r="BI64" s="49">
        <v>0</v>
      </c>
      <c r="BJ64" s="48">
        <v>11</v>
      </c>
      <c r="BK64" s="49">
        <v>91.66666666666667</v>
      </c>
      <c r="BL64" s="48">
        <v>12</v>
      </c>
    </row>
    <row r="65" spans="1:64" ht="15">
      <c r="A65" s="64" t="s">
        <v>266</v>
      </c>
      <c r="B65" s="64" t="s">
        <v>266</v>
      </c>
      <c r="C65" s="65" t="s">
        <v>2714</v>
      </c>
      <c r="D65" s="66">
        <v>3</v>
      </c>
      <c r="E65" s="67" t="s">
        <v>132</v>
      </c>
      <c r="F65" s="68">
        <v>35</v>
      </c>
      <c r="G65" s="65"/>
      <c r="H65" s="69"/>
      <c r="I65" s="70"/>
      <c r="J65" s="70"/>
      <c r="K65" s="34" t="s">
        <v>65</v>
      </c>
      <c r="L65" s="77">
        <v>65</v>
      </c>
      <c r="M65" s="77"/>
      <c r="N65" s="72"/>
      <c r="O65" s="79" t="s">
        <v>176</v>
      </c>
      <c r="P65" s="81">
        <v>43713.308530092596</v>
      </c>
      <c r="Q65" s="79" t="s">
        <v>399</v>
      </c>
      <c r="R65" s="83" t="s">
        <v>475</v>
      </c>
      <c r="S65" s="79" t="s">
        <v>506</v>
      </c>
      <c r="T65" s="79" t="s">
        <v>520</v>
      </c>
      <c r="U65" s="79"/>
      <c r="V65" s="83" t="s">
        <v>635</v>
      </c>
      <c r="W65" s="81">
        <v>43713.308530092596</v>
      </c>
      <c r="X65" s="83" t="s">
        <v>745</v>
      </c>
      <c r="Y65" s="79"/>
      <c r="Z65" s="79"/>
      <c r="AA65" s="85" t="s">
        <v>907</v>
      </c>
      <c r="AB65" s="79"/>
      <c r="AC65" s="79" t="b">
        <v>0</v>
      </c>
      <c r="AD65" s="79">
        <v>1</v>
      </c>
      <c r="AE65" s="85" t="s">
        <v>1012</v>
      </c>
      <c r="AF65" s="79" t="b">
        <v>0</v>
      </c>
      <c r="AG65" s="79" t="s">
        <v>1015</v>
      </c>
      <c r="AH65" s="79"/>
      <c r="AI65" s="85" t="s">
        <v>1012</v>
      </c>
      <c r="AJ65" s="79" t="b">
        <v>0</v>
      </c>
      <c r="AK65" s="79">
        <v>1</v>
      </c>
      <c r="AL65" s="85" t="s">
        <v>1012</v>
      </c>
      <c r="AM65" s="79" t="s">
        <v>1031</v>
      </c>
      <c r="AN65" s="79" t="b">
        <v>0</v>
      </c>
      <c r="AO65" s="85" t="s">
        <v>907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9.090909090909092</v>
      </c>
      <c r="BF65" s="48">
        <v>0</v>
      </c>
      <c r="BG65" s="49">
        <v>0</v>
      </c>
      <c r="BH65" s="48">
        <v>0</v>
      </c>
      <c r="BI65" s="49">
        <v>0</v>
      </c>
      <c r="BJ65" s="48">
        <v>10</v>
      </c>
      <c r="BK65" s="49">
        <v>90.9090909090909</v>
      </c>
      <c r="BL65" s="48">
        <v>11</v>
      </c>
    </row>
    <row r="66" spans="1:64" ht="15">
      <c r="A66" s="64" t="s">
        <v>267</v>
      </c>
      <c r="B66" s="64" t="s">
        <v>324</v>
      </c>
      <c r="C66" s="65" t="s">
        <v>2714</v>
      </c>
      <c r="D66" s="66">
        <v>3</v>
      </c>
      <c r="E66" s="67" t="s">
        <v>132</v>
      </c>
      <c r="F66" s="68">
        <v>35</v>
      </c>
      <c r="G66" s="65"/>
      <c r="H66" s="69"/>
      <c r="I66" s="70"/>
      <c r="J66" s="70"/>
      <c r="K66" s="34" t="s">
        <v>65</v>
      </c>
      <c r="L66" s="77">
        <v>66</v>
      </c>
      <c r="M66" s="77"/>
      <c r="N66" s="72"/>
      <c r="O66" s="79" t="s">
        <v>343</v>
      </c>
      <c r="P66" s="81">
        <v>43713.36896990741</v>
      </c>
      <c r="Q66" s="79" t="s">
        <v>400</v>
      </c>
      <c r="R66" s="79"/>
      <c r="S66" s="79"/>
      <c r="T66" s="79" t="s">
        <v>532</v>
      </c>
      <c r="U66" s="79"/>
      <c r="V66" s="83" t="s">
        <v>636</v>
      </c>
      <c r="W66" s="81">
        <v>43713.36896990741</v>
      </c>
      <c r="X66" s="83" t="s">
        <v>746</v>
      </c>
      <c r="Y66" s="79"/>
      <c r="Z66" s="79"/>
      <c r="AA66" s="85" t="s">
        <v>908</v>
      </c>
      <c r="AB66" s="79"/>
      <c r="AC66" s="79" t="b">
        <v>0</v>
      </c>
      <c r="AD66" s="79">
        <v>0</v>
      </c>
      <c r="AE66" s="85" t="s">
        <v>1012</v>
      </c>
      <c r="AF66" s="79" t="b">
        <v>0</v>
      </c>
      <c r="AG66" s="79" t="s">
        <v>1015</v>
      </c>
      <c r="AH66" s="79"/>
      <c r="AI66" s="85" t="s">
        <v>1012</v>
      </c>
      <c r="AJ66" s="79" t="b">
        <v>0</v>
      </c>
      <c r="AK66" s="79">
        <v>1</v>
      </c>
      <c r="AL66" s="85" t="s">
        <v>985</v>
      </c>
      <c r="AM66" s="79" t="s">
        <v>1026</v>
      </c>
      <c r="AN66" s="79" t="b">
        <v>0</v>
      </c>
      <c r="AO66" s="85" t="s">
        <v>985</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23</v>
      </c>
      <c r="BK66" s="49">
        <v>100</v>
      </c>
      <c r="BL66" s="48">
        <v>23</v>
      </c>
    </row>
    <row r="67" spans="1:64" ht="15">
      <c r="A67" s="64" t="s">
        <v>268</v>
      </c>
      <c r="B67" s="64" t="s">
        <v>324</v>
      </c>
      <c r="C67" s="65" t="s">
        <v>2714</v>
      </c>
      <c r="D67" s="66">
        <v>3</v>
      </c>
      <c r="E67" s="67" t="s">
        <v>132</v>
      </c>
      <c r="F67" s="68">
        <v>35</v>
      </c>
      <c r="G67" s="65"/>
      <c r="H67" s="69"/>
      <c r="I67" s="70"/>
      <c r="J67" s="70"/>
      <c r="K67" s="34" t="s">
        <v>65</v>
      </c>
      <c r="L67" s="77">
        <v>67</v>
      </c>
      <c r="M67" s="77"/>
      <c r="N67" s="72"/>
      <c r="O67" s="79" t="s">
        <v>343</v>
      </c>
      <c r="P67" s="81">
        <v>43713.392372685186</v>
      </c>
      <c r="Q67" s="79" t="s">
        <v>401</v>
      </c>
      <c r="R67" s="83" t="s">
        <v>475</v>
      </c>
      <c r="S67" s="79" t="s">
        <v>506</v>
      </c>
      <c r="T67" s="79" t="s">
        <v>533</v>
      </c>
      <c r="U67" s="83" t="s">
        <v>579</v>
      </c>
      <c r="V67" s="83" t="s">
        <v>579</v>
      </c>
      <c r="W67" s="81">
        <v>43713.392372685186</v>
      </c>
      <c r="X67" s="83" t="s">
        <v>747</v>
      </c>
      <c r="Y67" s="79"/>
      <c r="Z67" s="79"/>
      <c r="AA67" s="85" t="s">
        <v>909</v>
      </c>
      <c r="AB67" s="79"/>
      <c r="AC67" s="79" t="b">
        <v>0</v>
      </c>
      <c r="AD67" s="79">
        <v>0</v>
      </c>
      <c r="AE67" s="85" t="s">
        <v>1012</v>
      </c>
      <c r="AF67" s="79" t="b">
        <v>0</v>
      </c>
      <c r="AG67" s="79" t="s">
        <v>1015</v>
      </c>
      <c r="AH67" s="79"/>
      <c r="AI67" s="85" t="s">
        <v>1012</v>
      </c>
      <c r="AJ67" s="79" t="b">
        <v>0</v>
      </c>
      <c r="AK67" s="79">
        <v>0</v>
      </c>
      <c r="AL67" s="85" t="s">
        <v>1012</v>
      </c>
      <c r="AM67" s="79" t="s">
        <v>1038</v>
      </c>
      <c r="AN67" s="79" t="b">
        <v>0</v>
      </c>
      <c r="AO67" s="85" t="s">
        <v>909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10</v>
      </c>
      <c r="BF67" s="48">
        <v>0</v>
      </c>
      <c r="BG67" s="49">
        <v>0</v>
      </c>
      <c r="BH67" s="48">
        <v>0</v>
      </c>
      <c r="BI67" s="49">
        <v>0</v>
      </c>
      <c r="BJ67" s="48">
        <v>9</v>
      </c>
      <c r="BK67" s="49">
        <v>90</v>
      </c>
      <c r="BL67" s="48">
        <v>10</v>
      </c>
    </row>
    <row r="68" spans="1:64" ht="15">
      <c r="A68" s="64" t="s">
        <v>269</v>
      </c>
      <c r="B68" s="64" t="s">
        <v>269</v>
      </c>
      <c r="C68" s="65" t="s">
        <v>2714</v>
      </c>
      <c r="D68" s="66">
        <v>3</v>
      </c>
      <c r="E68" s="67" t="s">
        <v>132</v>
      </c>
      <c r="F68" s="68">
        <v>35</v>
      </c>
      <c r="G68" s="65"/>
      <c r="H68" s="69"/>
      <c r="I68" s="70"/>
      <c r="J68" s="70"/>
      <c r="K68" s="34" t="s">
        <v>65</v>
      </c>
      <c r="L68" s="77">
        <v>68</v>
      </c>
      <c r="M68" s="77"/>
      <c r="N68" s="72"/>
      <c r="O68" s="79" t="s">
        <v>176</v>
      </c>
      <c r="P68" s="81">
        <v>43713.41679398148</v>
      </c>
      <c r="Q68" s="79" t="s">
        <v>402</v>
      </c>
      <c r="R68" s="83" t="s">
        <v>475</v>
      </c>
      <c r="S68" s="79" t="s">
        <v>506</v>
      </c>
      <c r="T68" s="79" t="s">
        <v>520</v>
      </c>
      <c r="U68" s="79"/>
      <c r="V68" s="83" t="s">
        <v>637</v>
      </c>
      <c r="W68" s="81">
        <v>43713.41679398148</v>
      </c>
      <c r="X68" s="83" t="s">
        <v>748</v>
      </c>
      <c r="Y68" s="79"/>
      <c r="Z68" s="79"/>
      <c r="AA68" s="85" t="s">
        <v>910</v>
      </c>
      <c r="AB68" s="79"/>
      <c r="AC68" s="79" t="b">
        <v>0</v>
      </c>
      <c r="AD68" s="79">
        <v>0</v>
      </c>
      <c r="AE68" s="85" t="s">
        <v>1012</v>
      </c>
      <c r="AF68" s="79" t="b">
        <v>0</v>
      </c>
      <c r="AG68" s="79" t="s">
        <v>1015</v>
      </c>
      <c r="AH68" s="79"/>
      <c r="AI68" s="85" t="s">
        <v>1012</v>
      </c>
      <c r="AJ68" s="79" t="b">
        <v>0</v>
      </c>
      <c r="AK68" s="79">
        <v>0</v>
      </c>
      <c r="AL68" s="85" t="s">
        <v>1012</v>
      </c>
      <c r="AM68" s="79" t="s">
        <v>1037</v>
      </c>
      <c r="AN68" s="79" t="b">
        <v>0</v>
      </c>
      <c r="AO68" s="85" t="s">
        <v>910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270</v>
      </c>
      <c r="B69" s="64" t="s">
        <v>212</v>
      </c>
      <c r="C69" s="65" t="s">
        <v>2715</v>
      </c>
      <c r="D69" s="66">
        <v>10</v>
      </c>
      <c r="E69" s="67" t="s">
        <v>136</v>
      </c>
      <c r="F69" s="68">
        <v>12</v>
      </c>
      <c r="G69" s="65"/>
      <c r="H69" s="69"/>
      <c r="I69" s="70"/>
      <c r="J69" s="70"/>
      <c r="K69" s="34" t="s">
        <v>65</v>
      </c>
      <c r="L69" s="77">
        <v>69</v>
      </c>
      <c r="M69" s="77"/>
      <c r="N69" s="72"/>
      <c r="O69" s="79" t="s">
        <v>343</v>
      </c>
      <c r="P69" s="81">
        <v>43713.42712962963</v>
      </c>
      <c r="Q69" s="79" t="s">
        <v>346</v>
      </c>
      <c r="R69" s="83" t="s">
        <v>474</v>
      </c>
      <c r="S69" s="79" t="s">
        <v>505</v>
      </c>
      <c r="T69" s="79"/>
      <c r="U69" s="79"/>
      <c r="V69" s="83" t="s">
        <v>638</v>
      </c>
      <c r="W69" s="81">
        <v>43713.42712962963</v>
      </c>
      <c r="X69" s="83" t="s">
        <v>749</v>
      </c>
      <c r="Y69" s="79"/>
      <c r="Z69" s="79"/>
      <c r="AA69" s="85" t="s">
        <v>911</v>
      </c>
      <c r="AB69" s="79"/>
      <c r="AC69" s="79" t="b">
        <v>0</v>
      </c>
      <c r="AD69" s="79">
        <v>0</v>
      </c>
      <c r="AE69" s="85" t="s">
        <v>1012</v>
      </c>
      <c r="AF69" s="79" t="b">
        <v>0</v>
      </c>
      <c r="AG69" s="79" t="s">
        <v>1015</v>
      </c>
      <c r="AH69" s="79"/>
      <c r="AI69" s="85" t="s">
        <v>1012</v>
      </c>
      <c r="AJ69" s="79" t="b">
        <v>0</v>
      </c>
      <c r="AK69" s="79">
        <v>38</v>
      </c>
      <c r="AL69" s="85" t="s">
        <v>849</v>
      </c>
      <c r="AM69" s="79" t="s">
        <v>1017</v>
      </c>
      <c r="AN69" s="79" t="b">
        <v>0</v>
      </c>
      <c r="AO69" s="85" t="s">
        <v>849</v>
      </c>
      <c r="AP69" s="79" t="s">
        <v>176</v>
      </c>
      <c r="AQ69" s="79">
        <v>0</v>
      </c>
      <c r="AR69" s="79">
        <v>0</v>
      </c>
      <c r="AS69" s="79"/>
      <c r="AT69" s="79"/>
      <c r="AU69" s="79"/>
      <c r="AV69" s="79"/>
      <c r="AW69" s="79"/>
      <c r="AX69" s="79"/>
      <c r="AY69" s="79"/>
      <c r="AZ69" s="79"/>
      <c r="BA69">
        <v>4</v>
      </c>
      <c r="BB69" s="78" t="str">
        <f>REPLACE(INDEX(GroupVertices[Group],MATCH(Edges[[#This Row],[Vertex 1]],GroupVertices[Vertex],0)),1,1,"")</f>
        <v>3</v>
      </c>
      <c r="BC69" s="78" t="str">
        <f>REPLACE(INDEX(GroupVertices[Group],MATCH(Edges[[#This Row],[Vertex 2]],GroupVertices[Vertex],0)),1,1,"")</f>
        <v>3</v>
      </c>
      <c r="BD69" s="48">
        <v>1</v>
      </c>
      <c r="BE69" s="49">
        <v>4</v>
      </c>
      <c r="BF69" s="48">
        <v>1</v>
      </c>
      <c r="BG69" s="49">
        <v>4</v>
      </c>
      <c r="BH69" s="48">
        <v>0</v>
      </c>
      <c r="BI69" s="49">
        <v>0</v>
      </c>
      <c r="BJ69" s="48">
        <v>23</v>
      </c>
      <c r="BK69" s="49">
        <v>92</v>
      </c>
      <c r="BL69" s="48">
        <v>25</v>
      </c>
    </row>
    <row r="70" spans="1:64" ht="15">
      <c r="A70" s="64" t="s">
        <v>270</v>
      </c>
      <c r="B70" s="64" t="s">
        <v>212</v>
      </c>
      <c r="C70" s="65" t="s">
        <v>2715</v>
      </c>
      <c r="D70" s="66">
        <v>10</v>
      </c>
      <c r="E70" s="67" t="s">
        <v>136</v>
      </c>
      <c r="F70" s="68">
        <v>12</v>
      </c>
      <c r="G70" s="65"/>
      <c r="H70" s="69"/>
      <c r="I70" s="70"/>
      <c r="J70" s="70"/>
      <c r="K70" s="34" t="s">
        <v>65</v>
      </c>
      <c r="L70" s="77">
        <v>70</v>
      </c>
      <c r="M70" s="77"/>
      <c r="N70" s="72"/>
      <c r="O70" s="79" t="s">
        <v>343</v>
      </c>
      <c r="P70" s="81">
        <v>43713.445127314815</v>
      </c>
      <c r="Q70" s="79" t="s">
        <v>403</v>
      </c>
      <c r="R70" s="79"/>
      <c r="S70" s="79"/>
      <c r="T70" s="79"/>
      <c r="U70" s="79"/>
      <c r="V70" s="83" t="s">
        <v>638</v>
      </c>
      <c r="W70" s="81">
        <v>43713.445127314815</v>
      </c>
      <c r="X70" s="83" t="s">
        <v>750</v>
      </c>
      <c r="Y70" s="79"/>
      <c r="Z70" s="79"/>
      <c r="AA70" s="85" t="s">
        <v>912</v>
      </c>
      <c r="AB70" s="79"/>
      <c r="AC70" s="79" t="b">
        <v>0</v>
      </c>
      <c r="AD70" s="79">
        <v>0</v>
      </c>
      <c r="AE70" s="85" t="s">
        <v>1012</v>
      </c>
      <c r="AF70" s="79" t="b">
        <v>0</v>
      </c>
      <c r="AG70" s="79" t="s">
        <v>1015</v>
      </c>
      <c r="AH70" s="79"/>
      <c r="AI70" s="85" t="s">
        <v>1012</v>
      </c>
      <c r="AJ70" s="79" t="b">
        <v>0</v>
      </c>
      <c r="AK70" s="79">
        <v>4</v>
      </c>
      <c r="AL70" s="85" t="s">
        <v>1007</v>
      </c>
      <c r="AM70" s="79" t="s">
        <v>1017</v>
      </c>
      <c r="AN70" s="79" t="b">
        <v>0</v>
      </c>
      <c r="AO70" s="85" t="s">
        <v>1007</v>
      </c>
      <c r="AP70" s="79" t="s">
        <v>176</v>
      </c>
      <c r="AQ70" s="79">
        <v>0</v>
      </c>
      <c r="AR70" s="79">
        <v>0</v>
      </c>
      <c r="AS70" s="79"/>
      <c r="AT70" s="79"/>
      <c r="AU70" s="79"/>
      <c r="AV70" s="79"/>
      <c r="AW70" s="79"/>
      <c r="AX70" s="79"/>
      <c r="AY70" s="79"/>
      <c r="AZ70" s="79"/>
      <c r="BA70">
        <v>4</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25</v>
      </c>
      <c r="BK70" s="49">
        <v>100</v>
      </c>
      <c r="BL70" s="48">
        <v>25</v>
      </c>
    </row>
    <row r="71" spans="1:64" ht="15">
      <c r="A71" s="64" t="s">
        <v>270</v>
      </c>
      <c r="B71" s="64" t="s">
        <v>212</v>
      </c>
      <c r="C71" s="65" t="s">
        <v>2715</v>
      </c>
      <c r="D71" s="66">
        <v>10</v>
      </c>
      <c r="E71" s="67" t="s">
        <v>136</v>
      </c>
      <c r="F71" s="68">
        <v>12</v>
      </c>
      <c r="G71" s="65"/>
      <c r="H71" s="69"/>
      <c r="I71" s="70"/>
      <c r="J71" s="70"/>
      <c r="K71" s="34" t="s">
        <v>65</v>
      </c>
      <c r="L71" s="77">
        <v>71</v>
      </c>
      <c r="M71" s="77"/>
      <c r="N71" s="72"/>
      <c r="O71" s="79" t="s">
        <v>343</v>
      </c>
      <c r="P71" s="81">
        <v>43713.44552083333</v>
      </c>
      <c r="Q71" s="79" t="s">
        <v>404</v>
      </c>
      <c r="R71" s="79"/>
      <c r="S71" s="79"/>
      <c r="T71" s="79"/>
      <c r="U71" s="79"/>
      <c r="V71" s="83" t="s">
        <v>638</v>
      </c>
      <c r="W71" s="81">
        <v>43713.44552083333</v>
      </c>
      <c r="X71" s="83" t="s">
        <v>751</v>
      </c>
      <c r="Y71" s="79"/>
      <c r="Z71" s="79"/>
      <c r="AA71" s="85" t="s">
        <v>913</v>
      </c>
      <c r="AB71" s="79"/>
      <c r="AC71" s="79" t="b">
        <v>0</v>
      </c>
      <c r="AD71" s="79">
        <v>0</v>
      </c>
      <c r="AE71" s="85" t="s">
        <v>1012</v>
      </c>
      <c r="AF71" s="79" t="b">
        <v>0</v>
      </c>
      <c r="AG71" s="79" t="s">
        <v>1015</v>
      </c>
      <c r="AH71" s="79"/>
      <c r="AI71" s="85" t="s">
        <v>1012</v>
      </c>
      <c r="AJ71" s="79" t="b">
        <v>0</v>
      </c>
      <c r="AK71" s="79">
        <v>4</v>
      </c>
      <c r="AL71" s="85" t="s">
        <v>1008</v>
      </c>
      <c r="AM71" s="79" t="s">
        <v>1017</v>
      </c>
      <c r="AN71" s="79" t="b">
        <v>0</v>
      </c>
      <c r="AO71" s="85" t="s">
        <v>1008</v>
      </c>
      <c r="AP71" s="79" t="s">
        <v>176</v>
      </c>
      <c r="AQ71" s="79">
        <v>0</v>
      </c>
      <c r="AR71" s="79">
        <v>0</v>
      </c>
      <c r="AS71" s="79"/>
      <c r="AT71" s="79"/>
      <c r="AU71" s="79"/>
      <c r="AV71" s="79"/>
      <c r="AW71" s="79"/>
      <c r="AX71" s="79"/>
      <c r="AY71" s="79"/>
      <c r="AZ71" s="79"/>
      <c r="BA71">
        <v>4</v>
      </c>
      <c r="BB71" s="78" t="str">
        <f>REPLACE(INDEX(GroupVertices[Group],MATCH(Edges[[#This Row],[Vertex 1]],GroupVertices[Vertex],0)),1,1,"")</f>
        <v>3</v>
      </c>
      <c r="BC71" s="78" t="str">
        <f>REPLACE(INDEX(GroupVertices[Group],MATCH(Edges[[#This Row],[Vertex 2]],GroupVertices[Vertex],0)),1,1,"")</f>
        <v>3</v>
      </c>
      <c r="BD71" s="48">
        <v>0</v>
      </c>
      <c r="BE71" s="49">
        <v>0</v>
      </c>
      <c r="BF71" s="48">
        <v>1</v>
      </c>
      <c r="BG71" s="49">
        <v>4</v>
      </c>
      <c r="BH71" s="48">
        <v>0</v>
      </c>
      <c r="BI71" s="49">
        <v>0</v>
      </c>
      <c r="BJ71" s="48">
        <v>24</v>
      </c>
      <c r="BK71" s="49">
        <v>96</v>
      </c>
      <c r="BL71" s="48">
        <v>25</v>
      </c>
    </row>
    <row r="72" spans="1:64" ht="15">
      <c r="A72" s="64" t="s">
        <v>270</v>
      </c>
      <c r="B72" s="64" t="s">
        <v>212</v>
      </c>
      <c r="C72" s="65" t="s">
        <v>2715</v>
      </c>
      <c r="D72" s="66">
        <v>10</v>
      </c>
      <c r="E72" s="67" t="s">
        <v>136</v>
      </c>
      <c r="F72" s="68">
        <v>12</v>
      </c>
      <c r="G72" s="65"/>
      <c r="H72" s="69"/>
      <c r="I72" s="70"/>
      <c r="J72" s="70"/>
      <c r="K72" s="34" t="s">
        <v>65</v>
      </c>
      <c r="L72" s="77">
        <v>72</v>
      </c>
      <c r="M72" s="77"/>
      <c r="N72" s="72"/>
      <c r="O72" s="79" t="s">
        <v>343</v>
      </c>
      <c r="P72" s="81">
        <v>43713.44778935185</v>
      </c>
      <c r="Q72" s="79" t="s">
        <v>405</v>
      </c>
      <c r="R72" s="79"/>
      <c r="S72" s="79"/>
      <c r="T72" s="79"/>
      <c r="U72" s="79"/>
      <c r="V72" s="83" t="s">
        <v>638</v>
      </c>
      <c r="W72" s="81">
        <v>43713.44778935185</v>
      </c>
      <c r="X72" s="83" t="s">
        <v>752</v>
      </c>
      <c r="Y72" s="79"/>
      <c r="Z72" s="79"/>
      <c r="AA72" s="85" t="s">
        <v>914</v>
      </c>
      <c r="AB72" s="79"/>
      <c r="AC72" s="79" t="b">
        <v>0</v>
      </c>
      <c r="AD72" s="79">
        <v>0</v>
      </c>
      <c r="AE72" s="85" t="s">
        <v>1012</v>
      </c>
      <c r="AF72" s="79" t="b">
        <v>0</v>
      </c>
      <c r="AG72" s="79" t="s">
        <v>1015</v>
      </c>
      <c r="AH72" s="79"/>
      <c r="AI72" s="85" t="s">
        <v>1012</v>
      </c>
      <c r="AJ72" s="79" t="b">
        <v>0</v>
      </c>
      <c r="AK72" s="79">
        <v>3</v>
      </c>
      <c r="AL72" s="85" t="s">
        <v>1009</v>
      </c>
      <c r="AM72" s="79" t="s">
        <v>1017</v>
      </c>
      <c r="AN72" s="79" t="b">
        <v>0</v>
      </c>
      <c r="AO72" s="85" t="s">
        <v>1009</v>
      </c>
      <c r="AP72" s="79" t="s">
        <v>176</v>
      </c>
      <c r="AQ72" s="79">
        <v>0</v>
      </c>
      <c r="AR72" s="79">
        <v>0</v>
      </c>
      <c r="AS72" s="79"/>
      <c r="AT72" s="79"/>
      <c r="AU72" s="79"/>
      <c r="AV72" s="79"/>
      <c r="AW72" s="79"/>
      <c r="AX72" s="79"/>
      <c r="AY72" s="79"/>
      <c r="AZ72" s="79"/>
      <c r="BA72">
        <v>4</v>
      </c>
      <c r="BB72" s="78" t="str">
        <f>REPLACE(INDEX(GroupVertices[Group],MATCH(Edges[[#This Row],[Vertex 1]],GroupVertices[Vertex],0)),1,1,"")</f>
        <v>3</v>
      </c>
      <c r="BC72" s="78" t="str">
        <f>REPLACE(INDEX(GroupVertices[Group],MATCH(Edges[[#This Row],[Vertex 2]],GroupVertices[Vertex],0)),1,1,"")</f>
        <v>3</v>
      </c>
      <c r="BD72" s="48">
        <v>0</v>
      </c>
      <c r="BE72" s="49">
        <v>0</v>
      </c>
      <c r="BF72" s="48">
        <v>1</v>
      </c>
      <c r="BG72" s="49">
        <v>4.166666666666667</v>
      </c>
      <c r="BH72" s="48">
        <v>0</v>
      </c>
      <c r="BI72" s="49">
        <v>0</v>
      </c>
      <c r="BJ72" s="48">
        <v>23</v>
      </c>
      <c r="BK72" s="49">
        <v>95.83333333333333</v>
      </c>
      <c r="BL72" s="48">
        <v>24</v>
      </c>
    </row>
    <row r="73" spans="1:64" ht="15">
      <c r="A73" s="64" t="s">
        <v>271</v>
      </c>
      <c r="B73" s="64" t="s">
        <v>271</v>
      </c>
      <c r="C73" s="65" t="s">
        <v>2714</v>
      </c>
      <c r="D73" s="66">
        <v>3</v>
      </c>
      <c r="E73" s="67" t="s">
        <v>132</v>
      </c>
      <c r="F73" s="68">
        <v>35</v>
      </c>
      <c r="G73" s="65"/>
      <c r="H73" s="69"/>
      <c r="I73" s="70"/>
      <c r="J73" s="70"/>
      <c r="K73" s="34" t="s">
        <v>65</v>
      </c>
      <c r="L73" s="77">
        <v>73</v>
      </c>
      <c r="M73" s="77"/>
      <c r="N73" s="72"/>
      <c r="O73" s="79" t="s">
        <v>176</v>
      </c>
      <c r="P73" s="81">
        <v>43713.4875</v>
      </c>
      <c r="Q73" s="79" t="s">
        <v>406</v>
      </c>
      <c r="R73" s="83" t="s">
        <v>475</v>
      </c>
      <c r="S73" s="79" t="s">
        <v>506</v>
      </c>
      <c r="T73" s="79" t="s">
        <v>534</v>
      </c>
      <c r="U73" s="79"/>
      <c r="V73" s="83" t="s">
        <v>639</v>
      </c>
      <c r="W73" s="81">
        <v>43713.4875</v>
      </c>
      <c r="X73" s="83" t="s">
        <v>753</v>
      </c>
      <c r="Y73" s="79"/>
      <c r="Z73" s="79"/>
      <c r="AA73" s="85" t="s">
        <v>915</v>
      </c>
      <c r="AB73" s="79"/>
      <c r="AC73" s="79" t="b">
        <v>0</v>
      </c>
      <c r="AD73" s="79">
        <v>0</v>
      </c>
      <c r="AE73" s="85" t="s">
        <v>1012</v>
      </c>
      <c r="AF73" s="79" t="b">
        <v>0</v>
      </c>
      <c r="AG73" s="79" t="s">
        <v>1015</v>
      </c>
      <c r="AH73" s="79"/>
      <c r="AI73" s="85" t="s">
        <v>1012</v>
      </c>
      <c r="AJ73" s="79" t="b">
        <v>0</v>
      </c>
      <c r="AK73" s="79">
        <v>0</v>
      </c>
      <c r="AL73" s="85" t="s">
        <v>1012</v>
      </c>
      <c r="AM73" s="79" t="s">
        <v>1039</v>
      </c>
      <c r="AN73" s="79" t="b">
        <v>0</v>
      </c>
      <c r="AO73" s="85" t="s">
        <v>915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5.882352941176471</v>
      </c>
      <c r="BF73" s="48">
        <v>0</v>
      </c>
      <c r="BG73" s="49">
        <v>0</v>
      </c>
      <c r="BH73" s="48">
        <v>0</v>
      </c>
      <c r="BI73" s="49">
        <v>0</v>
      </c>
      <c r="BJ73" s="48">
        <v>16</v>
      </c>
      <c r="BK73" s="49">
        <v>94.11764705882354</v>
      </c>
      <c r="BL73" s="48">
        <v>17</v>
      </c>
    </row>
    <row r="74" spans="1:64" ht="15">
      <c r="A74" s="64" t="s">
        <v>272</v>
      </c>
      <c r="B74" s="64" t="s">
        <v>272</v>
      </c>
      <c r="C74" s="65" t="s">
        <v>2714</v>
      </c>
      <c r="D74" s="66">
        <v>3</v>
      </c>
      <c r="E74" s="67" t="s">
        <v>132</v>
      </c>
      <c r="F74" s="68">
        <v>35</v>
      </c>
      <c r="G74" s="65"/>
      <c r="H74" s="69"/>
      <c r="I74" s="70"/>
      <c r="J74" s="70"/>
      <c r="K74" s="34" t="s">
        <v>65</v>
      </c>
      <c r="L74" s="77">
        <v>74</v>
      </c>
      <c r="M74" s="77"/>
      <c r="N74" s="72"/>
      <c r="O74" s="79" t="s">
        <v>176</v>
      </c>
      <c r="P74" s="81">
        <v>43713.75701388889</v>
      </c>
      <c r="Q74" s="79" t="s">
        <v>407</v>
      </c>
      <c r="R74" s="83" t="s">
        <v>475</v>
      </c>
      <c r="S74" s="79" t="s">
        <v>506</v>
      </c>
      <c r="T74" s="79" t="s">
        <v>535</v>
      </c>
      <c r="U74" s="83" t="s">
        <v>580</v>
      </c>
      <c r="V74" s="83" t="s">
        <v>580</v>
      </c>
      <c r="W74" s="81">
        <v>43713.75701388889</v>
      </c>
      <c r="X74" s="83" t="s">
        <v>754</v>
      </c>
      <c r="Y74" s="79"/>
      <c r="Z74" s="79"/>
      <c r="AA74" s="85" t="s">
        <v>916</v>
      </c>
      <c r="AB74" s="79"/>
      <c r="AC74" s="79" t="b">
        <v>0</v>
      </c>
      <c r="AD74" s="79">
        <v>0</v>
      </c>
      <c r="AE74" s="85" t="s">
        <v>1012</v>
      </c>
      <c r="AF74" s="79" t="b">
        <v>0</v>
      </c>
      <c r="AG74" s="79" t="s">
        <v>1015</v>
      </c>
      <c r="AH74" s="79"/>
      <c r="AI74" s="85" t="s">
        <v>1012</v>
      </c>
      <c r="AJ74" s="79" t="b">
        <v>0</v>
      </c>
      <c r="AK74" s="79">
        <v>0</v>
      </c>
      <c r="AL74" s="85" t="s">
        <v>1012</v>
      </c>
      <c r="AM74" s="79" t="s">
        <v>1038</v>
      </c>
      <c r="AN74" s="79" t="b">
        <v>0</v>
      </c>
      <c r="AO74" s="85" t="s">
        <v>916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9.090909090909092</v>
      </c>
      <c r="BF74" s="48">
        <v>0</v>
      </c>
      <c r="BG74" s="49">
        <v>0</v>
      </c>
      <c r="BH74" s="48">
        <v>0</v>
      </c>
      <c r="BI74" s="49">
        <v>0</v>
      </c>
      <c r="BJ74" s="48">
        <v>10</v>
      </c>
      <c r="BK74" s="49">
        <v>90.9090909090909</v>
      </c>
      <c r="BL74" s="48">
        <v>11</v>
      </c>
    </row>
    <row r="75" spans="1:64" ht="15">
      <c r="A75" s="64" t="s">
        <v>273</v>
      </c>
      <c r="B75" s="64" t="s">
        <v>273</v>
      </c>
      <c r="C75" s="65" t="s">
        <v>2714</v>
      </c>
      <c r="D75" s="66">
        <v>3</v>
      </c>
      <c r="E75" s="67" t="s">
        <v>132</v>
      </c>
      <c r="F75" s="68">
        <v>35</v>
      </c>
      <c r="G75" s="65"/>
      <c r="H75" s="69"/>
      <c r="I75" s="70"/>
      <c r="J75" s="70"/>
      <c r="K75" s="34" t="s">
        <v>65</v>
      </c>
      <c r="L75" s="77">
        <v>75</v>
      </c>
      <c r="M75" s="77"/>
      <c r="N75" s="72"/>
      <c r="O75" s="79" t="s">
        <v>176</v>
      </c>
      <c r="P75" s="81">
        <v>43713.79172453703</v>
      </c>
      <c r="Q75" s="79" t="s">
        <v>408</v>
      </c>
      <c r="R75" s="83" t="s">
        <v>484</v>
      </c>
      <c r="S75" s="79" t="s">
        <v>511</v>
      </c>
      <c r="T75" s="79" t="s">
        <v>536</v>
      </c>
      <c r="U75" s="79"/>
      <c r="V75" s="83" t="s">
        <v>640</v>
      </c>
      <c r="W75" s="81">
        <v>43713.79172453703</v>
      </c>
      <c r="X75" s="83" t="s">
        <v>755</v>
      </c>
      <c r="Y75" s="79"/>
      <c r="Z75" s="79"/>
      <c r="AA75" s="85" t="s">
        <v>917</v>
      </c>
      <c r="AB75" s="79"/>
      <c r="AC75" s="79" t="b">
        <v>0</v>
      </c>
      <c r="AD75" s="79">
        <v>1</v>
      </c>
      <c r="AE75" s="85" t="s">
        <v>1012</v>
      </c>
      <c r="AF75" s="79" t="b">
        <v>0</v>
      </c>
      <c r="AG75" s="79" t="s">
        <v>1015</v>
      </c>
      <c r="AH75" s="79"/>
      <c r="AI75" s="85" t="s">
        <v>1012</v>
      </c>
      <c r="AJ75" s="79" t="b">
        <v>0</v>
      </c>
      <c r="AK75" s="79">
        <v>0</v>
      </c>
      <c r="AL75" s="85" t="s">
        <v>1012</v>
      </c>
      <c r="AM75" s="79" t="s">
        <v>1040</v>
      </c>
      <c r="AN75" s="79" t="b">
        <v>0</v>
      </c>
      <c r="AO75" s="85" t="s">
        <v>917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23</v>
      </c>
      <c r="BK75" s="49">
        <v>100</v>
      </c>
      <c r="BL75" s="48">
        <v>23</v>
      </c>
    </row>
    <row r="76" spans="1:64" ht="15">
      <c r="A76" s="64" t="s">
        <v>274</v>
      </c>
      <c r="B76" s="64" t="s">
        <v>274</v>
      </c>
      <c r="C76" s="65" t="s">
        <v>2714</v>
      </c>
      <c r="D76" s="66">
        <v>3</v>
      </c>
      <c r="E76" s="67" t="s">
        <v>132</v>
      </c>
      <c r="F76" s="68">
        <v>35</v>
      </c>
      <c r="G76" s="65"/>
      <c r="H76" s="69"/>
      <c r="I76" s="70"/>
      <c r="J76" s="70"/>
      <c r="K76" s="34" t="s">
        <v>65</v>
      </c>
      <c r="L76" s="77">
        <v>76</v>
      </c>
      <c r="M76" s="77"/>
      <c r="N76" s="72"/>
      <c r="O76" s="79" t="s">
        <v>176</v>
      </c>
      <c r="P76" s="81">
        <v>43713.979479166665</v>
      </c>
      <c r="Q76" s="79" t="s">
        <v>409</v>
      </c>
      <c r="R76" s="83" t="s">
        <v>485</v>
      </c>
      <c r="S76" s="79" t="s">
        <v>506</v>
      </c>
      <c r="T76" s="79" t="s">
        <v>520</v>
      </c>
      <c r="U76" s="83" t="s">
        <v>581</v>
      </c>
      <c r="V76" s="83" t="s">
        <v>581</v>
      </c>
      <c r="W76" s="81">
        <v>43713.979479166665</v>
      </c>
      <c r="X76" s="83" t="s">
        <v>756</v>
      </c>
      <c r="Y76" s="79"/>
      <c r="Z76" s="79"/>
      <c r="AA76" s="85" t="s">
        <v>918</v>
      </c>
      <c r="AB76" s="79"/>
      <c r="AC76" s="79" t="b">
        <v>0</v>
      </c>
      <c r="AD76" s="79">
        <v>1</v>
      </c>
      <c r="AE76" s="85" t="s">
        <v>1012</v>
      </c>
      <c r="AF76" s="79" t="b">
        <v>0</v>
      </c>
      <c r="AG76" s="79" t="s">
        <v>1015</v>
      </c>
      <c r="AH76" s="79"/>
      <c r="AI76" s="85" t="s">
        <v>1012</v>
      </c>
      <c r="AJ76" s="79" t="b">
        <v>0</v>
      </c>
      <c r="AK76" s="79">
        <v>0</v>
      </c>
      <c r="AL76" s="85" t="s">
        <v>1012</v>
      </c>
      <c r="AM76" s="79" t="s">
        <v>1041</v>
      </c>
      <c r="AN76" s="79" t="b">
        <v>0</v>
      </c>
      <c r="AO76" s="85" t="s">
        <v>918</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11.11111111111111</v>
      </c>
      <c r="BF76" s="48">
        <v>0</v>
      </c>
      <c r="BG76" s="49">
        <v>0</v>
      </c>
      <c r="BH76" s="48">
        <v>0</v>
      </c>
      <c r="BI76" s="49">
        <v>0</v>
      </c>
      <c r="BJ76" s="48">
        <v>8</v>
      </c>
      <c r="BK76" s="49">
        <v>88.88888888888889</v>
      </c>
      <c r="BL76" s="48">
        <v>9</v>
      </c>
    </row>
    <row r="77" spans="1:64" ht="15">
      <c r="A77" s="64" t="s">
        <v>275</v>
      </c>
      <c r="B77" s="64" t="s">
        <v>324</v>
      </c>
      <c r="C77" s="65" t="s">
        <v>2714</v>
      </c>
      <c r="D77" s="66">
        <v>3</v>
      </c>
      <c r="E77" s="67" t="s">
        <v>132</v>
      </c>
      <c r="F77" s="68">
        <v>35</v>
      </c>
      <c r="G77" s="65"/>
      <c r="H77" s="69"/>
      <c r="I77" s="70"/>
      <c r="J77" s="70"/>
      <c r="K77" s="34" t="s">
        <v>65</v>
      </c>
      <c r="L77" s="77">
        <v>77</v>
      </c>
      <c r="M77" s="77"/>
      <c r="N77" s="72"/>
      <c r="O77" s="79" t="s">
        <v>343</v>
      </c>
      <c r="P77" s="81">
        <v>43712.921111111114</v>
      </c>
      <c r="Q77" s="79" t="s">
        <v>410</v>
      </c>
      <c r="R77" s="83" t="s">
        <v>475</v>
      </c>
      <c r="S77" s="79" t="s">
        <v>506</v>
      </c>
      <c r="T77" s="79" t="s">
        <v>537</v>
      </c>
      <c r="U77" s="83" t="s">
        <v>582</v>
      </c>
      <c r="V77" s="83" t="s">
        <v>582</v>
      </c>
      <c r="W77" s="81">
        <v>43712.921111111114</v>
      </c>
      <c r="X77" s="83" t="s">
        <v>757</v>
      </c>
      <c r="Y77" s="79"/>
      <c r="Z77" s="79"/>
      <c r="AA77" s="85" t="s">
        <v>919</v>
      </c>
      <c r="AB77" s="79"/>
      <c r="AC77" s="79" t="b">
        <v>0</v>
      </c>
      <c r="AD77" s="79">
        <v>1</v>
      </c>
      <c r="AE77" s="85" t="s">
        <v>1012</v>
      </c>
      <c r="AF77" s="79" t="b">
        <v>0</v>
      </c>
      <c r="AG77" s="79" t="s">
        <v>1015</v>
      </c>
      <c r="AH77" s="79"/>
      <c r="AI77" s="85" t="s">
        <v>1012</v>
      </c>
      <c r="AJ77" s="79" t="b">
        <v>0</v>
      </c>
      <c r="AK77" s="79">
        <v>0</v>
      </c>
      <c r="AL77" s="85" t="s">
        <v>1012</v>
      </c>
      <c r="AM77" s="79" t="s">
        <v>1042</v>
      </c>
      <c r="AN77" s="79" t="b">
        <v>0</v>
      </c>
      <c r="AO77" s="85" t="s">
        <v>919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7.6923076923076925</v>
      </c>
      <c r="BF77" s="48">
        <v>0</v>
      </c>
      <c r="BG77" s="49">
        <v>0</v>
      </c>
      <c r="BH77" s="48">
        <v>0</v>
      </c>
      <c r="BI77" s="49">
        <v>0</v>
      </c>
      <c r="BJ77" s="48">
        <v>12</v>
      </c>
      <c r="BK77" s="49">
        <v>92.3076923076923</v>
      </c>
      <c r="BL77" s="48">
        <v>13</v>
      </c>
    </row>
    <row r="78" spans="1:64" ht="15">
      <c r="A78" s="64" t="s">
        <v>276</v>
      </c>
      <c r="B78" s="64" t="s">
        <v>275</v>
      </c>
      <c r="C78" s="65" t="s">
        <v>2714</v>
      </c>
      <c r="D78" s="66">
        <v>3</v>
      </c>
      <c r="E78" s="67" t="s">
        <v>132</v>
      </c>
      <c r="F78" s="68">
        <v>35</v>
      </c>
      <c r="G78" s="65"/>
      <c r="H78" s="69"/>
      <c r="I78" s="70"/>
      <c r="J78" s="70"/>
      <c r="K78" s="34" t="s">
        <v>65</v>
      </c>
      <c r="L78" s="77">
        <v>78</v>
      </c>
      <c r="M78" s="77"/>
      <c r="N78" s="72"/>
      <c r="O78" s="79" t="s">
        <v>343</v>
      </c>
      <c r="P78" s="81">
        <v>43714.411215277774</v>
      </c>
      <c r="Q78" s="79" t="s">
        <v>411</v>
      </c>
      <c r="R78" s="83" t="s">
        <v>475</v>
      </c>
      <c r="S78" s="79" t="s">
        <v>506</v>
      </c>
      <c r="T78" s="79" t="s">
        <v>537</v>
      </c>
      <c r="U78" s="79"/>
      <c r="V78" s="83" t="s">
        <v>641</v>
      </c>
      <c r="W78" s="81">
        <v>43714.411215277774</v>
      </c>
      <c r="X78" s="83" t="s">
        <v>758</v>
      </c>
      <c r="Y78" s="79"/>
      <c r="Z78" s="79"/>
      <c r="AA78" s="85" t="s">
        <v>920</v>
      </c>
      <c r="AB78" s="79"/>
      <c r="AC78" s="79" t="b">
        <v>0</v>
      </c>
      <c r="AD78" s="79">
        <v>0</v>
      </c>
      <c r="AE78" s="85" t="s">
        <v>1012</v>
      </c>
      <c r="AF78" s="79" t="b">
        <v>0</v>
      </c>
      <c r="AG78" s="79" t="s">
        <v>1015</v>
      </c>
      <c r="AH78" s="79"/>
      <c r="AI78" s="85" t="s">
        <v>1012</v>
      </c>
      <c r="AJ78" s="79" t="b">
        <v>0</v>
      </c>
      <c r="AK78" s="79">
        <v>1</v>
      </c>
      <c r="AL78" s="85" t="s">
        <v>919</v>
      </c>
      <c r="AM78" s="79" t="s">
        <v>1017</v>
      </c>
      <c r="AN78" s="79" t="b">
        <v>0</v>
      </c>
      <c r="AO78" s="85" t="s">
        <v>919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276</v>
      </c>
      <c r="B79" s="64" t="s">
        <v>324</v>
      </c>
      <c r="C79" s="65" t="s">
        <v>2714</v>
      </c>
      <c r="D79" s="66">
        <v>3</v>
      </c>
      <c r="E79" s="67" t="s">
        <v>132</v>
      </c>
      <c r="F79" s="68">
        <v>35</v>
      </c>
      <c r="G79" s="65"/>
      <c r="H79" s="69"/>
      <c r="I79" s="70"/>
      <c r="J79" s="70"/>
      <c r="K79" s="34" t="s">
        <v>65</v>
      </c>
      <c r="L79" s="77">
        <v>79</v>
      </c>
      <c r="M79" s="77"/>
      <c r="N79" s="72"/>
      <c r="O79" s="79" t="s">
        <v>343</v>
      </c>
      <c r="P79" s="81">
        <v>43714.411215277774</v>
      </c>
      <c r="Q79" s="79" t="s">
        <v>411</v>
      </c>
      <c r="R79" s="83" t="s">
        <v>475</v>
      </c>
      <c r="S79" s="79" t="s">
        <v>506</v>
      </c>
      <c r="T79" s="79" t="s">
        <v>537</v>
      </c>
      <c r="U79" s="79"/>
      <c r="V79" s="83" t="s">
        <v>641</v>
      </c>
      <c r="W79" s="81">
        <v>43714.411215277774</v>
      </c>
      <c r="X79" s="83" t="s">
        <v>758</v>
      </c>
      <c r="Y79" s="79"/>
      <c r="Z79" s="79"/>
      <c r="AA79" s="85" t="s">
        <v>920</v>
      </c>
      <c r="AB79" s="79"/>
      <c r="AC79" s="79" t="b">
        <v>0</v>
      </c>
      <c r="AD79" s="79">
        <v>0</v>
      </c>
      <c r="AE79" s="85" t="s">
        <v>1012</v>
      </c>
      <c r="AF79" s="79" t="b">
        <v>0</v>
      </c>
      <c r="AG79" s="79" t="s">
        <v>1015</v>
      </c>
      <c r="AH79" s="79"/>
      <c r="AI79" s="85" t="s">
        <v>1012</v>
      </c>
      <c r="AJ79" s="79" t="b">
        <v>0</v>
      </c>
      <c r="AK79" s="79">
        <v>1</v>
      </c>
      <c r="AL79" s="85" t="s">
        <v>919</v>
      </c>
      <c r="AM79" s="79" t="s">
        <v>1017</v>
      </c>
      <c r="AN79" s="79" t="b">
        <v>0</v>
      </c>
      <c r="AO79" s="85" t="s">
        <v>919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6.25</v>
      </c>
      <c r="BF79" s="48">
        <v>0</v>
      </c>
      <c r="BG79" s="49">
        <v>0</v>
      </c>
      <c r="BH79" s="48">
        <v>0</v>
      </c>
      <c r="BI79" s="49">
        <v>0</v>
      </c>
      <c r="BJ79" s="48">
        <v>15</v>
      </c>
      <c r="BK79" s="49">
        <v>93.75</v>
      </c>
      <c r="BL79" s="48">
        <v>16</v>
      </c>
    </row>
    <row r="80" spans="1:64" ht="15">
      <c r="A80" s="64" t="s">
        <v>277</v>
      </c>
      <c r="B80" s="64" t="s">
        <v>277</v>
      </c>
      <c r="C80" s="65" t="s">
        <v>2715</v>
      </c>
      <c r="D80" s="66">
        <v>10</v>
      </c>
      <c r="E80" s="67" t="s">
        <v>136</v>
      </c>
      <c r="F80" s="68">
        <v>12</v>
      </c>
      <c r="G80" s="65"/>
      <c r="H80" s="69"/>
      <c r="I80" s="70"/>
      <c r="J80" s="70"/>
      <c r="K80" s="34" t="s">
        <v>65</v>
      </c>
      <c r="L80" s="77">
        <v>80</v>
      </c>
      <c r="M80" s="77"/>
      <c r="N80" s="72"/>
      <c r="O80" s="79" t="s">
        <v>176</v>
      </c>
      <c r="P80" s="81">
        <v>43714.02428240741</v>
      </c>
      <c r="Q80" s="79" t="s">
        <v>412</v>
      </c>
      <c r="R80" s="79"/>
      <c r="S80" s="79"/>
      <c r="T80" s="79" t="s">
        <v>538</v>
      </c>
      <c r="U80" s="79"/>
      <c r="V80" s="83" t="s">
        <v>642</v>
      </c>
      <c r="W80" s="81">
        <v>43714.02428240741</v>
      </c>
      <c r="X80" s="83" t="s">
        <v>759</v>
      </c>
      <c r="Y80" s="79"/>
      <c r="Z80" s="79"/>
      <c r="AA80" s="85" t="s">
        <v>921</v>
      </c>
      <c r="AB80" s="79"/>
      <c r="AC80" s="79" t="b">
        <v>0</v>
      </c>
      <c r="AD80" s="79">
        <v>0</v>
      </c>
      <c r="AE80" s="85" t="s">
        <v>1012</v>
      </c>
      <c r="AF80" s="79" t="b">
        <v>0</v>
      </c>
      <c r="AG80" s="79" t="s">
        <v>1015</v>
      </c>
      <c r="AH80" s="79"/>
      <c r="AI80" s="85" t="s">
        <v>1012</v>
      </c>
      <c r="AJ80" s="79" t="b">
        <v>0</v>
      </c>
      <c r="AK80" s="79">
        <v>0</v>
      </c>
      <c r="AL80" s="85" t="s">
        <v>1012</v>
      </c>
      <c r="AM80" s="79" t="s">
        <v>1017</v>
      </c>
      <c r="AN80" s="79" t="b">
        <v>0</v>
      </c>
      <c r="AO80" s="85" t="s">
        <v>921</v>
      </c>
      <c r="AP80" s="79" t="s">
        <v>176</v>
      </c>
      <c r="AQ80" s="79">
        <v>0</v>
      </c>
      <c r="AR80" s="79">
        <v>0</v>
      </c>
      <c r="AS80" s="79"/>
      <c r="AT80" s="79"/>
      <c r="AU80" s="79"/>
      <c r="AV80" s="79"/>
      <c r="AW80" s="79"/>
      <c r="AX80" s="79"/>
      <c r="AY80" s="79"/>
      <c r="AZ80" s="79"/>
      <c r="BA80">
        <v>3</v>
      </c>
      <c r="BB80" s="78" t="str">
        <f>REPLACE(INDEX(GroupVertices[Group],MATCH(Edges[[#This Row],[Vertex 1]],GroupVertices[Vertex],0)),1,1,"")</f>
        <v>9</v>
      </c>
      <c r="BC80" s="78" t="str">
        <f>REPLACE(INDEX(GroupVertices[Group],MATCH(Edges[[#This Row],[Vertex 2]],GroupVertices[Vertex],0)),1,1,"")</f>
        <v>9</v>
      </c>
      <c r="BD80" s="48">
        <v>0</v>
      </c>
      <c r="BE80" s="49">
        <v>0</v>
      </c>
      <c r="BF80" s="48">
        <v>0</v>
      </c>
      <c r="BG80" s="49">
        <v>0</v>
      </c>
      <c r="BH80" s="48">
        <v>0</v>
      </c>
      <c r="BI80" s="49">
        <v>0</v>
      </c>
      <c r="BJ80" s="48">
        <v>36</v>
      </c>
      <c r="BK80" s="49">
        <v>100</v>
      </c>
      <c r="BL80" s="48">
        <v>36</v>
      </c>
    </row>
    <row r="81" spans="1:64" ht="15">
      <c r="A81" s="64" t="s">
        <v>277</v>
      </c>
      <c r="B81" s="64" t="s">
        <v>277</v>
      </c>
      <c r="C81" s="65" t="s">
        <v>2715</v>
      </c>
      <c r="D81" s="66">
        <v>10</v>
      </c>
      <c r="E81" s="67" t="s">
        <v>136</v>
      </c>
      <c r="F81" s="68">
        <v>12</v>
      </c>
      <c r="G81" s="65"/>
      <c r="H81" s="69"/>
      <c r="I81" s="70"/>
      <c r="J81" s="70"/>
      <c r="K81" s="34" t="s">
        <v>65</v>
      </c>
      <c r="L81" s="77">
        <v>81</v>
      </c>
      <c r="M81" s="77"/>
      <c r="N81" s="72"/>
      <c r="O81" s="79" t="s">
        <v>176</v>
      </c>
      <c r="P81" s="81">
        <v>43714.025509259256</v>
      </c>
      <c r="Q81" s="79" t="s">
        <v>413</v>
      </c>
      <c r="R81" s="79"/>
      <c r="S81" s="79"/>
      <c r="T81" s="79" t="s">
        <v>539</v>
      </c>
      <c r="U81" s="79"/>
      <c r="V81" s="83" t="s">
        <v>642</v>
      </c>
      <c r="W81" s="81">
        <v>43714.025509259256</v>
      </c>
      <c r="X81" s="83" t="s">
        <v>760</v>
      </c>
      <c r="Y81" s="79"/>
      <c r="Z81" s="79"/>
      <c r="AA81" s="85" t="s">
        <v>922</v>
      </c>
      <c r="AB81" s="79"/>
      <c r="AC81" s="79" t="b">
        <v>0</v>
      </c>
      <c r="AD81" s="79">
        <v>0</v>
      </c>
      <c r="AE81" s="85" t="s">
        <v>1012</v>
      </c>
      <c r="AF81" s="79" t="b">
        <v>0</v>
      </c>
      <c r="AG81" s="79" t="s">
        <v>1015</v>
      </c>
      <c r="AH81" s="79"/>
      <c r="AI81" s="85" t="s">
        <v>1012</v>
      </c>
      <c r="AJ81" s="79" t="b">
        <v>0</v>
      </c>
      <c r="AK81" s="79">
        <v>0</v>
      </c>
      <c r="AL81" s="85" t="s">
        <v>1012</v>
      </c>
      <c r="AM81" s="79" t="s">
        <v>1017</v>
      </c>
      <c r="AN81" s="79" t="b">
        <v>0</v>
      </c>
      <c r="AO81" s="85" t="s">
        <v>922</v>
      </c>
      <c r="AP81" s="79" t="s">
        <v>176</v>
      </c>
      <c r="AQ81" s="79">
        <v>0</v>
      </c>
      <c r="AR81" s="79">
        <v>0</v>
      </c>
      <c r="AS81" s="79"/>
      <c r="AT81" s="79"/>
      <c r="AU81" s="79"/>
      <c r="AV81" s="79"/>
      <c r="AW81" s="79"/>
      <c r="AX81" s="79"/>
      <c r="AY81" s="79"/>
      <c r="AZ81" s="79"/>
      <c r="BA81">
        <v>3</v>
      </c>
      <c r="BB81" s="78" t="str">
        <f>REPLACE(INDEX(GroupVertices[Group],MATCH(Edges[[#This Row],[Vertex 1]],GroupVertices[Vertex],0)),1,1,"")</f>
        <v>9</v>
      </c>
      <c r="BC81" s="78" t="str">
        <f>REPLACE(INDEX(GroupVertices[Group],MATCH(Edges[[#This Row],[Vertex 2]],GroupVertices[Vertex],0)),1,1,"")</f>
        <v>9</v>
      </c>
      <c r="BD81" s="48">
        <v>1</v>
      </c>
      <c r="BE81" s="49">
        <v>3.225806451612903</v>
      </c>
      <c r="BF81" s="48">
        <v>1</v>
      </c>
      <c r="BG81" s="49">
        <v>3.225806451612903</v>
      </c>
      <c r="BH81" s="48">
        <v>0</v>
      </c>
      <c r="BI81" s="49">
        <v>0</v>
      </c>
      <c r="BJ81" s="48">
        <v>29</v>
      </c>
      <c r="BK81" s="49">
        <v>93.54838709677419</v>
      </c>
      <c r="BL81" s="48">
        <v>31</v>
      </c>
    </row>
    <row r="82" spans="1:64" ht="15">
      <c r="A82" s="64" t="s">
        <v>277</v>
      </c>
      <c r="B82" s="64" t="s">
        <v>277</v>
      </c>
      <c r="C82" s="65" t="s">
        <v>2715</v>
      </c>
      <c r="D82" s="66">
        <v>10</v>
      </c>
      <c r="E82" s="67" t="s">
        <v>136</v>
      </c>
      <c r="F82" s="68">
        <v>12</v>
      </c>
      <c r="G82" s="65"/>
      <c r="H82" s="69"/>
      <c r="I82" s="70"/>
      <c r="J82" s="70"/>
      <c r="K82" s="34" t="s">
        <v>65</v>
      </c>
      <c r="L82" s="77">
        <v>82</v>
      </c>
      <c r="M82" s="77"/>
      <c r="N82" s="72"/>
      <c r="O82" s="79" t="s">
        <v>176</v>
      </c>
      <c r="P82" s="81">
        <v>43714.02605324074</v>
      </c>
      <c r="Q82" s="79" t="s">
        <v>414</v>
      </c>
      <c r="R82" s="79"/>
      <c r="S82" s="79"/>
      <c r="T82" s="79" t="s">
        <v>538</v>
      </c>
      <c r="U82" s="79"/>
      <c r="V82" s="83" t="s">
        <v>642</v>
      </c>
      <c r="W82" s="81">
        <v>43714.02605324074</v>
      </c>
      <c r="X82" s="83" t="s">
        <v>761</v>
      </c>
      <c r="Y82" s="79"/>
      <c r="Z82" s="79"/>
      <c r="AA82" s="85" t="s">
        <v>923</v>
      </c>
      <c r="AB82" s="79"/>
      <c r="AC82" s="79" t="b">
        <v>0</v>
      </c>
      <c r="AD82" s="79">
        <v>0</v>
      </c>
      <c r="AE82" s="85" t="s">
        <v>1012</v>
      </c>
      <c r="AF82" s="79" t="b">
        <v>0</v>
      </c>
      <c r="AG82" s="79" t="s">
        <v>1015</v>
      </c>
      <c r="AH82" s="79"/>
      <c r="AI82" s="85" t="s">
        <v>1012</v>
      </c>
      <c r="AJ82" s="79" t="b">
        <v>0</v>
      </c>
      <c r="AK82" s="79">
        <v>0</v>
      </c>
      <c r="AL82" s="85" t="s">
        <v>1012</v>
      </c>
      <c r="AM82" s="79" t="s">
        <v>1017</v>
      </c>
      <c r="AN82" s="79" t="b">
        <v>0</v>
      </c>
      <c r="AO82" s="85" t="s">
        <v>923</v>
      </c>
      <c r="AP82" s="79" t="s">
        <v>176</v>
      </c>
      <c r="AQ82" s="79">
        <v>0</v>
      </c>
      <c r="AR82" s="79">
        <v>0</v>
      </c>
      <c r="AS82" s="79"/>
      <c r="AT82" s="79"/>
      <c r="AU82" s="79"/>
      <c r="AV82" s="79"/>
      <c r="AW82" s="79"/>
      <c r="AX82" s="79"/>
      <c r="AY82" s="79"/>
      <c r="AZ82" s="79"/>
      <c r="BA82">
        <v>3</v>
      </c>
      <c r="BB82" s="78" t="str">
        <f>REPLACE(INDEX(GroupVertices[Group],MATCH(Edges[[#This Row],[Vertex 1]],GroupVertices[Vertex],0)),1,1,"")</f>
        <v>9</v>
      </c>
      <c r="BC82" s="78" t="str">
        <f>REPLACE(INDEX(GroupVertices[Group],MATCH(Edges[[#This Row],[Vertex 2]],GroupVertices[Vertex],0)),1,1,"")</f>
        <v>9</v>
      </c>
      <c r="BD82" s="48">
        <v>1</v>
      </c>
      <c r="BE82" s="49">
        <v>4.3478260869565215</v>
      </c>
      <c r="BF82" s="48">
        <v>0</v>
      </c>
      <c r="BG82" s="49">
        <v>0</v>
      </c>
      <c r="BH82" s="48">
        <v>0</v>
      </c>
      <c r="BI82" s="49">
        <v>0</v>
      </c>
      <c r="BJ82" s="48">
        <v>22</v>
      </c>
      <c r="BK82" s="49">
        <v>95.65217391304348</v>
      </c>
      <c r="BL82" s="48">
        <v>23</v>
      </c>
    </row>
    <row r="83" spans="1:64" ht="15">
      <c r="A83" s="64" t="s">
        <v>278</v>
      </c>
      <c r="B83" s="64" t="s">
        <v>277</v>
      </c>
      <c r="C83" s="65" t="s">
        <v>2715</v>
      </c>
      <c r="D83" s="66">
        <v>10</v>
      </c>
      <c r="E83" s="67" t="s">
        <v>136</v>
      </c>
      <c r="F83" s="68">
        <v>12</v>
      </c>
      <c r="G83" s="65"/>
      <c r="H83" s="69"/>
      <c r="I83" s="70"/>
      <c r="J83" s="70"/>
      <c r="K83" s="34" t="s">
        <v>65</v>
      </c>
      <c r="L83" s="77">
        <v>83</v>
      </c>
      <c r="M83" s="77"/>
      <c r="N83" s="72"/>
      <c r="O83" s="79" t="s">
        <v>343</v>
      </c>
      <c r="P83" s="81">
        <v>43714.41328703704</v>
      </c>
      <c r="Q83" s="79" t="s">
        <v>415</v>
      </c>
      <c r="R83" s="79"/>
      <c r="S83" s="79"/>
      <c r="T83" s="79"/>
      <c r="U83" s="79"/>
      <c r="V83" s="83" t="s">
        <v>643</v>
      </c>
      <c r="W83" s="81">
        <v>43714.41328703704</v>
      </c>
      <c r="X83" s="83" t="s">
        <v>762</v>
      </c>
      <c r="Y83" s="79"/>
      <c r="Z83" s="79"/>
      <c r="AA83" s="85" t="s">
        <v>924</v>
      </c>
      <c r="AB83" s="79"/>
      <c r="AC83" s="79" t="b">
        <v>0</v>
      </c>
      <c r="AD83" s="79">
        <v>0</v>
      </c>
      <c r="AE83" s="85" t="s">
        <v>1012</v>
      </c>
      <c r="AF83" s="79" t="b">
        <v>0</v>
      </c>
      <c r="AG83" s="79" t="s">
        <v>1015</v>
      </c>
      <c r="AH83" s="79"/>
      <c r="AI83" s="85" t="s">
        <v>1012</v>
      </c>
      <c r="AJ83" s="79" t="b">
        <v>0</v>
      </c>
      <c r="AK83" s="79">
        <v>1</v>
      </c>
      <c r="AL83" s="85" t="s">
        <v>923</v>
      </c>
      <c r="AM83" s="79" t="s">
        <v>1032</v>
      </c>
      <c r="AN83" s="79" t="b">
        <v>0</v>
      </c>
      <c r="AO83" s="85" t="s">
        <v>923</v>
      </c>
      <c r="AP83" s="79" t="s">
        <v>176</v>
      </c>
      <c r="AQ83" s="79">
        <v>0</v>
      </c>
      <c r="AR83" s="79">
        <v>0</v>
      </c>
      <c r="AS83" s="79"/>
      <c r="AT83" s="79"/>
      <c r="AU83" s="79"/>
      <c r="AV83" s="79"/>
      <c r="AW83" s="79"/>
      <c r="AX83" s="79"/>
      <c r="AY83" s="79"/>
      <c r="AZ83" s="79"/>
      <c r="BA83">
        <v>3</v>
      </c>
      <c r="BB83" s="78" t="str">
        <f>REPLACE(INDEX(GroupVertices[Group],MATCH(Edges[[#This Row],[Vertex 1]],GroupVertices[Vertex],0)),1,1,"")</f>
        <v>9</v>
      </c>
      <c r="BC83" s="78" t="str">
        <f>REPLACE(INDEX(GroupVertices[Group],MATCH(Edges[[#This Row],[Vertex 2]],GroupVertices[Vertex],0)),1,1,"")</f>
        <v>9</v>
      </c>
      <c r="BD83" s="48">
        <v>1</v>
      </c>
      <c r="BE83" s="49">
        <v>4.3478260869565215</v>
      </c>
      <c r="BF83" s="48">
        <v>0</v>
      </c>
      <c r="BG83" s="49">
        <v>0</v>
      </c>
      <c r="BH83" s="48">
        <v>0</v>
      </c>
      <c r="BI83" s="49">
        <v>0</v>
      </c>
      <c r="BJ83" s="48">
        <v>22</v>
      </c>
      <c r="BK83" s="49">
        <v>95.65217391304348</v>
      </c>
      <c r="BL83" s="48">
        <v>23</v>
      </c>
    </row>
    <row r="84" spans="1:64" ht="15">
      <c r="A84" s="64" t="s">
        <v>278</v>
      </c>
      <c r="B84" s="64" t="s">
        <v>277</v>
      </c>
      <c r="C84" s="65" t="s">
        <v>2715</v>
      </c>
      <c r="D84" s="66">
        <v>10</v>
      </c>
      <c r="E84" s="67" t="s">
        <v>136</v>
      </c>
      <c r="F84" s="68">
        <v>12</v>
      </c>
      <c r="G84" s="65"/>
      <c r="H84" s="69"/>
      <c r="I84" s="70"/>
      <c r="J84" s="70"/>
      <c r="K84" s="34" t="s">
        <v>65</v>
      </c>
      <c r="L84" s="77">
        <v>84</v>
      </c>
      <c r="M84" s="77"/>
      <c r="N84" s="72"/>
      <c r="O84" s="79" t="s">
        <v>343</v>
      </c>
      <c r="P84" s="81">
        <v>43714.414976851855</v>
      </c>
      <c r="Q84" s="79" t="s">
        <v>416</v>
      </c>
      <c r="R84" s="79"/>
      <c r="S84" s="79"/>
      <c r="T84" s="79"/>
      <c r="U84" s="79"/>
      <c r="V84" s="83" t="s">
        <v>643</v>
      </c>
      <c r="W84" s="81">
        <v>43714.414976851855</v>
      </c>
      <c r="X84" s="83" t="s">
        <v>763</v>
      </c>
      <c r="Y84" s="79"/>
      <c r="Z84" s="79"/>
      <c r="AA84" s="85" t="s">
        <v>925</v>
      </c>
      <c r="AB84" s="79"/>
      <c r="AC84" s="79" t="b">
        <v>0</v>
      </c>
      <c r="AD84" s="79">
        <v>0</v>
      </c>
      <c r="AE84" s="85" t="s">
        <v>1012</v>
      </c>
      <c r="AF84" s="79" t="b">
        <v>0</v>
      </c>
      <c r="AG84" s="79" t="s">
        <v>1015</v>
      </c>
      <c r="AH84" s="79"/>
      <c r="AI84" s="85" t="s">
        <v>1012</v>
      </c>
      <c r="AJ84" s="79" t="b">
        <v>0</v>
      </c>
      <c r="AK84" s="79">
        <v>1</v>
      </c>
      <c r="AL84" s="85" t="s">
        <v>921</v>
      </c>
      <c r="AM84" s="79" t="s">
        <v>1032</v>
      </c>
      <c r="AN84" s="79" t="b">
        <v>0</v>
      </c>
      <c r="AO84" s="85" t="s">
        <v>921</v>
      </c>
      <c r="AP84" s="79" t="s">
        <v>176</v>
      </c>
      <c r="AQ84" s="79">
        <v>0</v>
      </c>
      <c r="AR84" s="79">
        <v>0</v>
      </c>
      <c r="AS84" s="79"/>
      <c r="AT84" s="79"/>
      <c r="AU84" s="79"/>
      <c r="AV84" s="79"/>
      <c r="AW84" s="79"/>
      <c r="AX84" s="79"/>
      <c r="AY84" s="79"/>
      <c r="AZ84" s="79"/>
      <c r="BA84">
        <v>3</v>
      </c>
      <c r="BB84" s="78" t="str">
        <f>REPLACE(INDEX(GroupVertices[Group],MATCH(Edges[[#This Row],[Vertex 1]],GroupVertices[Vertex],0)),1,1,"")</f>
        <v>9</v>
      </c>
      <c r="BC84" s="78" t="str">
        <f>REPLACE(INDEX(GroupVertices[Group],MATCH(Edges[[#This Row],[Vertex 2]],GroupVertices[Vertex],0)),1,1,"")</f>
        <v>9</v>
      </c>
      <c r="BD84" s="48">
        <v>0</v>
      </c>
      <c r="BE84" s="49">
        <v>0</v>
      </c>
      <c r="BF84" s="48">
        <v>0</v>
      </c>
      <c r="BG84" s="49">
        <v>0</v>
      </c>
      <c r="BH84" s="48">
        <v>0</v>
      </c>
      <c r="BI84" s="49">
        <v>0</v>
      </c>
      <c r="BJ84" s="48">
        <v>23</v>
      </c>
      <c r="BK84" s="49">
        <v>100</v>
      </c>
      <c r="BL84" s="48">
        <v>23</v>
      </c>
    </row>
    <row r="85" spans="1:64" ht="15">
      <c r="A85" s="64" t="s">
        <v>278</v>
      </c>
      <c r="B85" s="64" t="s">
        <v>277</v>
      </c>
      <c r="C85" s="65" t="s">
        <v>2715</v>
      </c>
      <c r="D85" s="66">
        <v>10</v>
      </c>
      <c r="E85" s="67" t="s">
        <v>136</v>
      </c>
      <c r="F85" s="68">
        <v>12</v>
      </c>
      <c r="G85" s="65"/>
      <c r="H85" s="69"/>
      <c r="I85" s="70"/>
      <c r="J85" s="70"/>
      <c r="K85" s="34" t="s">
        <v>65</v>
      </c>
      <c r="L85" s="77">
        <v>85</v>
      </c>
      <c r="M85" s="77"/>
      <c r="N85" s="72"/>
      <c r="O85" s="79" t="s">
        <v>343</v>
      </c>
      <c r="P85" s="81">
        <v>43714.41650462963</v>
      </c>
      <c r="Q85" s="79" t="s">
        <v>417</v>
      </c>
      <c r="R85" s="79"/>
      <c r="S85" s="79"/>
      <c r="T85" s="79" t="s">
        <v>540</v>
      </c>
      <c r="U85" s="79"/>
      <c r="V85" s="83" t="s">
        <v>643</v>
      </c>
      <c r="W85" s="81">
        <v>43714.41650462963</v>
      </c>
      <c r="X85" s="83" t="s">
        <v>764</v>
      </c>
      <c r="Y85" s="79"/>
      <c r="Z85" s="79"/>
      <c r="AA85" s="85" t="s">
        <v>926</v>
      </c>
      <c r="AB85" s="79"/>
      <c r="AC85" s="79" t="b">
        <v>0</v>
      </c>
      <c r="AD85" s="79">
        <v>0</v>
      </c>
      <c r="AE85" s="85" t="s">
        <v>1012</v>
      </c>
      <c r="AF85" s="79" t="b">
        <v>0</v>
      </c>
      <c r="AG85" s="79" t="s">
        <v>1015</v>
      </c>
      <c r="AH85" s="79"/>
      <c r="AI85" s="85" t="s">
        <v>1012</v>
      </c>
      <c r="AJ85" s="79" t="b">
        <v>0</v>
      </c>
      <c r="AK85" s="79">
        <v>1</v>
      </c>
      <c r="AL85" s="85" t="s">
        <v>922</v>
      </c>
      <c r="AM85" s="79" t="s">
        <v>1032</v>
      </c>
      <c r="AN85" s="79" t="b">
        <v>0</v>
      </c>
      <c r="AO85" s="85" t="s">
        <v>922</v>
      </c>
      <c r="AP85" s="79" t="s">
        <v>176</v>
      </c>
      <c r="AQ85" s="79">
        <v>0</v>
      </c>
      <c r="AR85" s="79">
        <v>0</v>
      </c>
      <c r="AS85" s="79"/>
      <c r="AT85" s="79"/>
      <c r="AU85" s="79"/>
      <c r="AV85" s="79"/>
      <c r="AW85" s="79"/>
      <c r="AX85" s="79"/>
      <c r="AY85" s="79"/>
      <c r="AZ85" s="79"/>
      <c r="BA85">
        <v>3</v>
      </c>
      <c r="BB85" s="78" t="str">
        <f>REPLACE(INDEX(GroupVertices[Group],MATCH(Edges[[#This Row],[Vertex 1]],GroupVertices[Vertex],0)),1,1,"")</f>
        <v>9</v>
      </c>
      <c r="BC85" s="78" t="str">
        <f>REPLACE(INDEX(GroupVertices[Group],MATCH(Edges[[#This Row],[Vertex 2]],GroupVertices[Vertex],0)),1,1,"")</f>
        <v>9</v>
      </c>
      <c r="BD85" s="48">
        <v>1</v>
      </c>
      <c r="BE85" s="49">
        <v>4.3478260869565215</v>
      </c>
      <c r="BF85" s="48">
        <v>0</v>
      </c>
      <c r="BG85" s="49">
        <v>0</v>
      </c>
      <c r="BH85" s="48">
        <v>0</v>
      </c>
      <c r="BI85" s="49">
        <v>0</v>
      </c>
      <c r="BJ85" s="48">
        <v>22</v>
      </c>
      <c r="BK85" s="49">
        <v>95.65217391304348</v>
      </c>
      <c r="BL85" s="48">
        <v>23</v>
      </c>
    </row>
    <row r="86" spans="1:64" ht="15">
      <c r="A86" s="64" t="s">
        <v>279</v>
      </c>
      <c r="B86" s="64" t="s">
        <v>279</v>
      </c>
      <c r="C86" s="65" t="s">
        <v>2714</v>
      </c>
      <c r="D86" s="66">
        <v>3</v>
      </c>
      <c r="E86" s="67" t="s">
        <v>132</v>
      </c>
      <c r="F86" s="68">
        <v>35</v>
      </c>
      <c r="G86" s="65"/>
      <c r="H86" s="69"/>
      <c r="I86" s="70"/>
      <c r="J86" s="70"/>
      <c r="K86" s="34" t="s">
        <v>65</v>
      </c>
      <c r="L86" s="77">
        <v>86</v>
      </c>
      <c r="M86" s="77"/>
      <c r="N86" s="72"/>
      <c r="O86" s="79" t="s">
        <v>176</v>
      </c>
      <c r="P86" s="81">
        <v>43714.70900462963</v>
      </c>
      <c r="Q86" s="79" t="s">
        <v>418</v>
      </c>
      <c r="R86" s="83" t="s">
        <v>475</v>
      </c>
      <c r="S86" s="79" t="s">
        <v>506</v>
      </c>
      <c r="T86" s="79" t="s">
        <v>541</v>
      </c>
      <c r="U86" s="79"/>
      <c r="V86" s="83" t="s">
        <v>644</v>
      </c>
      <c r="W86" s="81">
        <v>43714.70900462963</v>
      </c>
      <c r="X86" s="83" t="s">
        <v>765</v>
      </c>
      <c r="Y86" s="79"/>
      <c r="Z86" s="79"/>
      <c r="AA86" s="85" t="s">
        <v>927</v>
      </c>
      <c r="AB86" s="79"/>
      <c r="AC86" s="79" t="b">
        <v>0</v>
      </c>
      <c r="AD86" s="79">
        <v>0</v>
      </c>
      <c r="AE86" s="85" t="s">
        <v>1012</v>
      </c>
      <c r="AF86" s="79" t="b">
        <v>0</v>
      </c>
      <c r="AG86" s="79" t="s">
        <v>1015</v>
      </c>
      <c r="AH86" s="79"/>
      <c r="AI86" s="85" t="s">
        <v>1012</v>
      </c>
      <c r="AJ86" s="79" t="b">
        <v>0</v>
      </c>
      <c r="AK86" s="79">
        <v>0</v>
      </c>
      <c r="AL86" s="85" t="s">
        <v>1012</v>
      </c>
      <c r="AM86" s="79" t="s">
        <v>1043</v>
      </c>
      <c r="AN86" s="79" t="b">
        <v>0</v>
      </c>
      <c r="AO86" s="85" t="s">
        <v>927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7.6923076923076925</v>
      </c>
      <c r="BF86" s="48">
        <v>0</v>
      </c>
      <c r="BG86" s="49">
        <v>0</v>
      </c>
      <c r="BH86" s="48">
        <v>0</v>
      </c>
      <c r="BI86" s="49">
        <v>0</v>
      </c>
      <c r="BJ86" s="48">
        <v>12</v>
      </c>
      <c r="BK86" s="49">
        <v>92.3076923076923</v>
      </c>
      <c r="BL86" s="48">
        <v>13</v>
      </c>
    </row>
    <row r="87" spans="1:64" ht="15">
      <c r="A87" s="64" t="s">
        <v>280</v>
      </c>
      <c r="B87" s="64" t="s">
        <v>280</v>
      </c>
      <c r="C87" s="65" t="s">
        <v>2716</v>
      </c>
      <c r="D87" s="66">
        <v>6.5</v>
      </c>
      <c r="E87" s="67" t="s">
        <v>136</v>
      </c>
      <c r="F87" s="68">
        <v>23.5</v>
      </c>
      <c r="G87" s="65"/>
      <c r="H87" s="69"/>
      <c r="I87" s="70"/>
      <c r="J87" s="70"/>
      <c r="K87" s="34" t="s">
        <v>65</v>
      </c>
      <c r="L87" s="77">
        <v>87</v>
      </c>
      <c r="M87" s="77"/>
      <c r="N87" s="72"/>
      <c r="O87" s="79" t="s">
        <v>176</v>
      </c>
      <c r="P87" s="81">
        <v>43713.800520833334</v>
      </c>
      <c r="Q87" s="79" t="s">
        <v>419</v>
      </c>
      <c r="R87" s="83" t="s">
        <v>475</v>
      </c>
      <c r="S87" s="79" t="s">
        <v>506</v>
      </c>
      <c r="T87" s="79" t="s">
        <v>542</v>
      </c>
      <c r="U87" s="79"/>
      <c r="V87" s="83" t="s">
        <v>645</v>
      </c>
      <c r="W87" s="81">
        <v>43713.800520833334</v>
      </c>
      <c r="X87" s="83" t="s">
        <v>766</v>
      </c>
      <c r="Y87" s="79"/>
      <c r="Z87" s="79"/>
      <c r="AA87" s="85" t="s">
        <v>928</v>
      </c>
      <c r="AB87" s="79"/>
      <c r="AC87" s="79" t="b">
        <v>0</v>
      </c>
      <c r="AD87" s="79">
        <v>0</v>
      </c>
      <c r="AE87" s="85" t="s">
        <v>1012</v>
      </c>
      <c r="AF87" s="79" t="b">
        <v>0</v>
      </c>
      <c r="AG87" s="79" t="s">
        <v>1015</v>
      </c>
      <c r="AH87" s="79"/>
      <c r="AI87" s="85" t="s">
        <v>1012</v>
      </c>
      <c r="AJ87" s="79" t="b">
        <v>0</v>
      </c>
      <c r="AK87" s="79">
        <v>0</v>
      </c>
      <c r="AL87" s="85" t="s">
        <v>1012</v>
      </c>
      <c r="AM87" s="79" t="s">
        <v>1044</v>
      </c>
      <c r="AN87" s="79" t="b">
        <v>0</v>
      </c>
      <c r="AO87" s="85" t="s">
        <v>928</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1</v>
      </c>
      <c r="BE87" s="49">
        <v>9.090909090909092</v>
      </c>
      <c r="BF87" s="48">
        <v>0</v>
      </c>
      <c r="BG87" s="49">
        <v>0</v>
      </c>
      <c r="BH87" s="48">
        <v>0</v>
      </c>
      <c r="BI87" s="49">
        <v>0</v>
      </c>
      <c r="BJ87" s="48">
        <v>10</v>
      </c>
      <c r="BK87" s="49">
        <v>90.9090909090909</v>
      </c>
      <c r="BL87" s="48">
        <v>11</v>
      </c>
    </row>
    <row r="88" spans="1:64" ht="15">
      <c r="A88" s="64" t="s">
        <v>280</v>
      </c>
      <c r="B88" s="64" t="s">
        <v>280</v>
      </c>
      <c r="C88" s="65" t="s">
        <v>2716</v>
      </c>
      <c r="D88" s="66">
        <v>6.5</v>
      </c>
      <c r="E88" s="67" t="s">
        <v>136</v>
      </c>
      <c r="F88" s="68">
        <v>23.5</v>
      </c>
      <c r="G88" s="65"/>
      <c r="H88" s="69"/>
      <c r="I88" s="70"/>
      <c r="J88" s="70"/>
      <c r="K88" s="34" t="s">
        <v>65</v>
      </c>
      <c r="L88" s="77">
        <v>88</v>
      </c>
      <c r="M88" s="77"/>
      <c r="N88" s="72"/>
      <c r="O88" s="79" t="s">
        <v>176</v>
      </c>
      <c r="P88" s="81">
        <v>43714.800520833334</v>
      </c>
      <c r="Q88" s="79" t="s">
        <v>419</v>
      </c>
      <c r="R88" s="83" t="s">
        <v>475</v>
      </c>
      <c r="S88" s="79" t="s">
        <v>506</v>
      </c>
      <c r="T88" s="79" t="s">
        <v>542</v>
      </c>
      <c r="U88" s="79"/>
      <c r="V88" s="83" t="s">
        <v>645</v>
      </c>
      <c r="W88" s="81">
        <v>43714.800520833334</v>
      </c>
      <c r="X88" s="83" t="s">
        <v>767</v>
      </c>
      <c r="Y88" s="79"/>
      <c r="Z88" s="79"/>
      <c r="AA88" s="85" t="s">
        <v>929</v>
      </c>
      <c r="AB88" s="79"/>
      <c r="AC88" s="79" t="b">
        <v>0</v>
      </c>
      <c r="AD88" s="79">
        <v>0</v>
      </c>
      <c r="AE88" s="85" t="s">
        <v>1012</v>
      </c>
      <c r="AF88" s="79" t="b">
        <v>0</v>
      </c>
      <c r="AG88" s="79" t="s">
        <v>1015</v>
      </c>
      <c r="AH88" s="79"/>
      <c r="AI88" s="85" t="s">
        <v>1012</v>
      </c>
      <c r="AJ88" s="79" t="b">
        <v>0</v>
      </c>
      <c r="AK88" s="79">
        <v>0</v>
      </c>
      <c r="AL88" s="85" t="s">
        <v>1012</v>
      </c>
      <c r="AM88" s="79" t="s">
        <v>1044</v>
      </c>
      <c r="AN88" s="79" t="b">
        <v>0</v>
      </c>
      <c r="AO88" s="85" t="s">
        <v>929</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1</v>
      </c>
      <c r="BE88" s="49">
        <v>9.090909090909092</v>
      </c>
      <c r="BF88" s="48">
        <v>0</v>
      </c>
      <c r="BG88" s="49">
        <v>0</v>
      </c>
      <c r="BH88" s="48">
        <v>0</v>
      </c>
      <c r="BI88" s="49">
        <v>0</v>
      </c>
      <c r="BJ88" s="48">
        <v>10</v>
      </c>
      <c r="BK88" s="49">
        <v>90.9090909090909</v>
      </c>
      <c r="BL88" s="48">
        <v>11</v>
      </c>
    </row>
    <row r="89" spans="1:64" ht="15">
      <c r="A89" s="64" t="s">
        <v>281</v>
      </c>
      <c r="B89" s="64" t="s">
        <v>292</v>
      </c>
      <c r="C89" s="65" t="s">
        <v>2714</v>
      </c>
      <c r="D89" s="66">
        <v>3</v>
      </c>
      <c r="E89" s="67" t="s">
        <v>132</v>
      </c>
      <c r="F89" s="68">
        <v>35</v>
      </c>
      <c r="G89" s="65"/>
      <c r="H89" s="69"/>
      <c r="I89" s="70"/>
      <c r="J89" s="70"/>
      <c r="K89" s="34" t="s">
        <v>65</v>
      </c>
      <c r="L89" s="77">
        <v>89</v>
      </c>
      <c r="M89" s="77"/>
      <c r="N89" s="72"/>
      <c r="O89" s="79" t="s">
        <v>343</v>
      </c>
      <c r="P89" s="81">
        <v>43714.86140046296</v>
      </c>
      <c r="Q89" s="79" t="s">
        <v>420</v>
      </c>
      <c r="R89" s="79"/>
      <c r="S89" s="79"/>
      <c r="T89" s="79" t="s">
        <v>520</v>
      </c>
      <c r="U89" s="79"/>
      <c r="V89" s="83" t="s">
        <v>646</v>
      </c>
      <c r="W89" s="81">
        <v>43714.86140046296</v>
      </c>
      <c r="X89" s="83" t="s">
        <v>768</v>
      </c>
      <c r="Y89" s="79"/>
      <c r="Z89" s="79"/>
      <c r="AA89" s="85" t="s">
        <v>930</v>
      </c>
      <c r="AB89" s="79"/>
      <c r="AC89" s="79" t="b">
        <v>0</v>
      </c>
      <c r="AD89" s="79">
        <v>0</v>
      </c>
      <c r="AE89" s="85" t="s">
        <v>1012</v>
      </c>
      <c r="AF89" s="79" t="b">
        <v>0</v>
      </c>
      <c r="AG89" s="79" t="s">
        <v>1016</v>
      </c>
      <c r="AH89" s="79"/>
      <c r="AI89" s="85" t="s">
        <v>1012</v>
      </c>
      <c r="AJ89" s="79" t="b">
        <v>0</v>
      </c>
      <c r="AK89" s="79">
        <v>1</v>
      </c>
      <c r="AL89" s="85" t="s">
        <v>945</v>
      </c>
      <c r="AM89" s="79" t="s">
        <v>1032</v>
      </c>
      <c r="AN89" s="79" t="b">
        <v>0</v>
      </c>
      <c r="AO89" s="85" t="s">
        <v>945</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0</v>
      </c>
      <c r="BG89" s="49">
        <v>0</v>
      </c>
      <c r="BH89" s="48">
        <v>0</v>
      </c>
      <c r="BI89" s="49">
        <v>0</v>
      </c>
      <c r="BJ89" s="48">
        <v>22</v>
      </c>
      <c r="BK89" s="49">
        <v>100</v>
      </c>
      <c r="BL89" s="48">
        <v>22</v>
      </c>
    </row>
    <row r="90" spans="1:64" ht="15">
      <c r="A90" s="64" t="s">
        <v>282</v>
      </c>
      <c r="B90" s="64" t="s">
        <v>212</v>
      </c>
      <c r="C90" s="65" t="s">
        <v>2714</v>
      </c>
      <c r="D90" s="66">
        <v>3</v>
      </c>
      <c r="E90" s="67" t="s">
        <v>132</v>
      </c>
      <c r="F90" s="68">
        <v>35</v>
      </c>
      <c r="G90" s="65"/>
      <c r="H90" s="69"/>
      <c r="I90" s="70"/>
      <c r="J90" s="70"/>
      <c r="K90" s="34" t="s">
        <v>65</v>
      </c>
      <c r="L90" s="77">
        <v>90</v>
      </c>
      <c r="M90" s="77"/>
      <c r="N90" s="72"/>
      <c r="O90" s="79" t="s">
        <v>343</v>
      </c>
      <c r="P90" s="81">
        <v>43714.97363425926</v>
      </c>
      <c r="Q90" s="79" t="s">
        <v>387</v>
      </c>
      <c r="R90" s="79"/>
      <c r="S90" s="79"/>
      <c r="T90" s="79" t="s">
        <v>520</v>
      </c>
      <c r="U90" s="79"/>
      <c r="V90" s="83" t="s">
        <v>647</v>
      </c>
      <c r="W90" s="81">
        <v>43714.97363425926</v>
      </c>
      <c r="X90" s="83" t="s">
        <v>769</v>
      </c>
      <c r="Y90" s="79"/>
      <c r="Z90" s="79"/>
      <c r="AA90" s="85" t="s">
        <v>931</v>
      </c>
      <c r="AB90" s="79"/>
      <c r="AC90" s="79" t="b">
        <v>0</v>
      </c>
      <c r="AD90" s="79">
        <v>0</v>
      </c>
      <c r="AE90" s="85" t="s">
        <v>1012</v>
      </c>
      <c r="AF90" s="79" t="b">
        <v>0</v>
      </c>
      <c r="AG90" s="79" t="s">
        <v>1015</v>
      </c>
      <c r="AH90" s="79"/>
      <c r="AI90" s="85" t="s">
        <v>1012</v>
      </c>
      <c r="AJ90" s="79" t="b">
        <v>0</v>
      </c>
      <c r="AK90" s="79">
        <v>9</v>
      </c>
      <c r="AL90" s="85" t="s">
        <v>986</v>
      </c>
      <c r="AM90" s="79" t="s">
        <v>1032</v>
      </c>
      <c r="AN90" s="79" t="b">
        <v>0</v>
      </c>
      <c r="AO90" s="85" t="s">
        <v>986</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282</v>
      </c>
      <c r="B91" s="64" t="s">
        <v>324</v>
      </c>
      <c r="C91" s="65" t="s">
        <v>2714</v>
      </c>
      <c r="D91" s="66">
        <v>3</v>
      </c>
      <c r="E91" s="67" t="s">
        <v>132</v>
      </c>
      <c r="F91" s="68">
        <v>35</v>
      </c>
      <c r="G91" s="65"/>
      <c r="H91" s="69"/>
      <c r="I91" s="70"/>
      <c r="J91" s="70"/>
      <c r="K91" s="34" t="s">
        <v>65</v>
      </c>
      <c r="L91" s="77">
        <v>91</v>
      </c>
      <c r="M91" s="77"/>
      <c r="N91" s="72"/>
      <c r="O91" s="79" t="s">
        <v>343</v>
      </c>
      <c r="P91" s="81">
        <v>43714.97363425926</v>
      </c>
      <c r="Q91" s="79" t="s">
        <v>387</v>
      </c>
      <c r="R91" s="79"/>
      <c r="S91" s="79"/>
      <c r="T91" s="79" t="s">
        <v>520</v>
      </c>
      <c r="U91" s="79"/>
      <c r="V91" s="83" t="s">
        <v>647</v>
      </c>
      <c r="W91" s="81">
        <v>43714.97363425926</v>
      </c>
      <c r="X91" s="83" t="s">
        <v>769</v>
      </c>
      <c r="Y91" s="79"/>
      <c r="Z91" s="79"/>
      <c r="AA91" s="85" t="s">
        <v>931</v>
      </c>
      <c r="AB91" s="79"/>
      <c r="AC91" s="79" t="b">
        <v>0</v>
      </c>
      <c r="AD91" s="79">
        <v>0</v>
      </c>
      <c r="AE91" s="85" t="s">
        <v>1012</v>
      </c>
      <c r="AF91" s="79" t="b">
        <v>0</v>
      </c>
      <c r="AG91" s="79" t="s">
        <v>1015</v>
      </c>
      <c r="AH91" s="79"/>
      <c r="AI91" s="85" t="s">
        <v>1012</v>
      </c>
      <c r="AJ91" s="79" t="b">
        <v>0</v>
      </c>
      <c r="AK91" s="79">
        <v>9</v>
      </c>
      <c r="AL91" s="85" t="s">
        <v>986</v>
      </c>
      <c r="AM91" s="79" t="s">
        <v>1032</v>
      </c>
      <c r="AN91" s="79" t="b">
        <v>0</v>
      </c>
      <c r="AO91" s="85" t="s">
        <v>986</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2</v>
      </c>
      <c r="BD91" s="48">
        <v>1</v>
      </c>
      <c r="BE91" s="49">
        <v>4.3478260869565215</v>
      </c>
      <c r="BF91" s="48">
        <v>0</v>
      </c>
      <c r="BG91" s="49">
        <v>0</v>
      </c>
      <c r="BH91" s="48">
        <v>0</v>
      </c>
      <c r="BI91" s="49">
        <v>0</v>
      </c>
      <c r="BJ91" s="48">
        <v>22</v>
      </c>
      <c r="BK91" s="49">
        <v>95.65217391304348</v>
      </c>
      <c r="BL91" s="48">
        <v>23</v>
      </c>
    </row>
    <row r="92" spans="1:64" ht="15">
      <c r="A92" s="64" t="s">
        <v>283</v>
      </c>
      <c r="B92" s="64" t="s">
        <v>212</v>
      </c>
      <c r="C92" s="65" t="s">
        <v>2714</v>
      </c>
      <c r="D92" s="66">
        <v>3</v>
      </c>
      <c r="E92" s="67" t="s">
        <v>132</v>
      </c>
      <c r="F92" s="68">
        <v>35</v>
      </c>
      <c r="G92" s="65"/>
      <c r="H92" s="69"/>
      <c r="I92" s="70"/>
      <c r="J92" s="70"/>
      <c r="K92" s="34" t="s">
        <v>65</v>
      </c>
      <c r="L92" s="77">
        <v>92</v>
      </c>
      <c r="M92" s="77"/>
      <c r="N92" s="72"/>
      <c r="O92" s="79" t="s">
        <v>343</v>
      </c>
      <c r="P92" s="81">
        <v>43714.97440972222</v>
      </c>
      <c r="Q92" s="79" t="s">
        <v>387</v>
      </c>
      <c r="R92" s="79"/>
      <c r="S92" s="79"/>
      <c r="T92" s="79" t="s">
        <v>520</v>
      </c>
      <c r="U92" s="79"/>
      <c r="V92" s="83" t="s">
        <v>648</v>
      </c>
      <c r="W92" s="81">
        <v>43714.97440972222</v>
      </c>
      <c r="X92" s="83" t="s">
        <v>770</v>
      </c>
      <c r="Y92" s="79"/>
      <c r="Z92" s="79"/>
      <c r="AA92" s="85" t="s">
        <v>932</v>
      </c>
      <c r="AB92" s="79"/>
      <c r="AC92" s="79" t="b">
        <v>0</v>
      </c>
      <c r="AD92" s="79">
        <v>0</v>
      </c>
      <c r="AE92" s="85" t="s">
        <v>1012</v>
      </c>
      <c r="AF92" s="79" t="b">
        <v>0</v>
      </c>
      <c r="AG92" s="79" t="s">
        <v>1015</v>
      </c>
      <c r="AH92" s="79"/>
      <c r="AI92" s="85" t="s">
        <v>1012</v>
      </c>
      <c r="AJ92" s="79" t="b">
        <v>0</v>
      </c>
      <c r="AK92" s="79">
        <v>9</v>
      </c>
      <c r="AL92" s="85" t="s">
        <v>986</v>
      </c>
      <c r="AM92" s="79" t="s">
        <v>1018</v>
      </c>
      <c r="AN92" s="79" t="b">
        <v>0</v>
      </c>
      <c r="AO92" s="85" t="s">
        <v>986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283</v>
      </c>
      <c r="B93" s="64" t="s">
        <v>324</v>
      </c>
      <c r="C93" s="65" t="s">
        <v>2714</v>
      </c>
      <c r="D93" s="66">
        <v>3</v>
      </c>
      <c r="E93" s="67" t="s">
        <v>132</v>
      </c>
      <c r="F93" s="68">
        <v>35</v>
      </c>
      <c r="G93" s="65"/>
      <c r="H93" s="69"/>
      <c r="I93" s="70"/>
      <c r="J93" s="70"/>
      <c r="K93" s="34" t="s">
        <v>65</v>
      </c>
      <c r="L93" s="77">
        <v>93</v>
      </c>
      <c r="M93" s="77"/>
      <c r="N93" s="72"/>
      <c r="O93" s="79" t="s">
        <v>343</v>
      </c>
      <c r="P93" s="81">
        <v>43714.97440972222</v>
      </c>
      <c r="Q93" s="79" t="s">
        <v>387</v>
      </c>
      <c r="R93" s="79"/>
      <c r="S93" s="79"/>
      <c r="T93" s="79" t="s">
        <v>520</v>
      </c>
      <c r="U93" s="79"/>
      <c r="V93" s="83" t="s">
        <v>648</v>
      </c>
      <c r="W93" s="81">
        <v>43714.97440972222</v>
      </c>
      <c r="X93" s="83" t="s">
        <v>770</v>
      </c>
      <c r="Y93" s="79"/>
      <c r="Z93" s="79"/>
      <c r="AA93" s="85" t="s">
        <v>932</v>
      </c>
      <c r="AB93" s="79"/>
      <c r="AC93" s="79" t="b">
        <v>0</v>
      </c>
      <c r="AD93" s="79">
        <v>0</v>
      </c>
      <c r="AE93" s="85" t="s">
        <v>1012</v>
      </c>
      <c r="AF93" s="79" t="b">
        <v>0</v>
      </c>
      <c r="AG93" s="79" t="s">
        <v>1015</v>
      </c>
      <c r="AH93" s="79"/>
      <c r="AI93" s="85" t="s">
        <v>1012</v>
      </c>
      <c r="AJ93" s="79" t="b">
        <v>0</v>
      </c>
      <c r="AK93" s="79">
        <v>9</v>
      </c>
      <c r="AL93" s="85" t="s">
        <v>986</v>
      </c>
      <c r="AM93" s="79" t="s">
        <v>1018</v>
      </c>
      <c r="AN93" s="79" t="b">
        <v>0</v>
      </c>
      <c r="AO93" s="85" t="s">
        <v>986</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1</v>
      </c>
      <c r="BE93" s="49">
        <v>4.3478260869565215</v>
      </c>
      <c r="BF93" s="48">
        <v>0</v>
      </c>
      <c r="BG93" s="49">
        <v>0</v>
      </c>
      <c r="BH93" s="48">
        <v>0</v>
      </c>
      <c r="BI93" s="49">
        <v>0</v>
      </c>
      <c r="BJ93" s="48">
        <v>22</v>
      </c>
      <c r="BK93" s="49">
        <v>95.65217391304348</v>
      </c>
      <c r="BL93" s="48">
        <v>23</v>
      </c>
    </row>
    <row r="94" spans="1:64" ht="15">
      <c r="A94" s="64" t="s">
        <v>284</v>
      </c>
      <c r="B94" s="64" t="s">
        <v>212</v>
      </c>
      <c r="C94" s="65" t="s">
        <v>2714</v>
      </c>
      <c r="D94" s="66">
        <v>3</v>
      </c>
      <c r="E94" s="67" t="s">
        <v>132</v>
      </c>
      <c r="F94" s="68">
        <v>35</v>
      </c>
      <c r="G94" s="65"/>
      <c r="H94" s="69"/>
      <c r="I94" s="70"/>
      <c r="J94" s="70"/>
      <c r="K94" s="34" t="s">
        <v>65</v>
      </c>
      <c r="L94" s="77">
        <v>94</v>
      </c>
      <c r="M94" s="77"/>
      <c r="N94" s="72"/>
      <c r="O94" s="79" t="s">
        <v>343</v>
      </c>
      <c r="P94" s="81">
        <v>43714.97684027778</v>
      </c>
      <c r="Q94" s="79" t="s">
        <v>387</v>
      </c>
      <c r="R94" s="79"/>
      <c r="S94" s="79"/>
      <c r="T94" s="79" t="s">
        <v>520</v>
      </c>
      <c r="U94" s="79"/>
      <c r="V94" s="83" t="s">
        <v>649</v>
      </c>
      <c r="W94" s="81">
        <v>43714.97684027778</v>
      </c>
      <c r="X94" s="83" t="s">
        <v>771</v>
      </c>
      <c r="Y94" s="79"/>
      <c r="Z94" s="79"/>
      <c r="AA94" s="85" t="s">
        <v>933</v>
      </c>
      <c r="AB94" s="79"/>
      <c r="AC94" s="79" t="b">
        <v>0</v>
      </c>
      <c r="AD94" s="79">
        <v>0</v>
      </c>
      <c r="AE94" s="85" t="s">
        <v>1012</v>
      </c>
      <c r="AF94" s="79" t="b">
        <v>0</v>
      </c>
      <c r="AG94" s="79" t="s">
        <v>1015</v>
      </c>
      <c r="AH94" s="79"/>
      <c r="AI94" s="85" t="s">
        <v>1012</v>
      </c>
      <c r="AJ94" s="79" t="b">
        <v>0</v>
      </c>
      <c r="AK94" s="79">
        <v>9</v>
      </c>
      <c r="AL94" s="85" t="s">
        <v>986</v>
      </c>
      <c r="AM94" s="79" t="s">
        <v>1032</v>
      </c>
      <c r="AN94" s="79" t="b">
        <v>0</v>
      </c>
      <c r="AO94" s="85" t="s">
        <v>986</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284</v>
      </c>
      <c r="B95" s="64" t="s">
        <v>324</v>
      </c>
      <c r="C95" s="65" t="s">
        <v>2714</v>
      </c>
      <c r="D95" s="66">
        <v>3</v>
      </c>
      <c r="E95" s="67" t="s">
        <v>132</v>
      </c>
      <c r="F95" s="68">
        <v>35</v>
      </c>
      <c r="G95" s="65"/>
      <c r="H95" s="69"/>
      <c r="I95" s="70"/>
      <c r="J95" s="70"/>
      <c r="K95" s="34" t="s">
        <v>65</v>
      </c>
      <c r="L95" s="77">
        <v>95</v>
      </c>
      <c r="M95" s="77"/>
      <c r="N95" s="72"/>
      <c r="O95" s="79" t="s">
        <v>343</v>
      </c>
      <c r="P95" s="81">
        <v>43714.97684027778</v>
      </c>
      <c r="Q95" s="79" t="s">
        <v>387</v>
      </c>
      <c r="R95" s="79"/>
      <c r="S95" s="79"/>
      <c r="T95" s="79" t="s">
        <v>520</v>
      </c>
      <c r="U95" s="79"/>
      <c r="V95" s="83" t="s">
        <v>649</v>
      </c>
      <c r="W95" s="81">
        <v>43714.97684027778</v>
      </c>
      <c r="X95" s="83" t="s">
        <v>771</v>
      </c>
      <c r="Y95" s="79"/>
      <c r="Z95" s="79"/>
      <c r="AA95" s="85" t="s">
        <v>933</v>
      </c>
      <c r="AB95" s="79"/>
      <c r="AC95" s="79" t="b">
        <v>0</v>
      </c>
      <c r="AD95" s="79">
        <v>0</v>
      </c>
      <c r="AE95" s="85" t="s">
        <v>1012</v>
      </c>
      <c r="AF95" s="79" t="b">
        <v>0</v>
      </c>
      <c r="AG95" s="79" t="s">
        <v>1015</v>
      </c>
      <c r="AH95" s="79"/>
      <c r="AI95" s="85" t="s">
        <v>1012</v>
      </c>
      <c r="AJ95" s="79" t="b">
        <v>0</v>
      </c>
      <c r="AK95" s="79">
        <v>9</v>
      </c>
      <c r="AL95" s="85" t="s">
        <v>986</v>
      </c>
      <c r="AM95" s="79" t="s">
        <v>1032</v>
      </c>
      <c r="AN95" s="79" t="b">
        <v>0</v>
      </c>
      <c r="AO95" s="85" t="s">
        <v>986</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2</v>
      </c>
      <c r="BD95" s="48">
        <v>1</v>
      </c>
      <c r="BE95" s="49">
        <v>4.3478260869565215</v>
      </c>
      <c r="BF95" s="48">
        <v>0</v>
      </c>
      <c r="BG95" s="49">
        <v>0</v>
      </c>
      <c r="BH95" s="48">
        <v>0</v>
      </c>
      <c r="BI95" s="49">
        <v>0</v>
      </c>
      <c r="BJ95" s="48">
        <v>22</v>
      </c>
      <c r="BK95" s="49">
        <v>95.65217391304348</v>
      </c>
      <c r="BL95" s="48">
        <v>23</v>
      </c>
    </row>
    <row r="96" spans="1:64" ht="15">
      <c r="A96" s="64" t="s">
        <v>285</v>
      </c>
      <c r="B96" s="64" t="s">
        <v>212</v>
      </c>
      <c r="C96" s="65" t="s">
        <v>2714</v>
      </c>
      <c r="D96" s="66">
        <v>3</v>
      </c>
      <c r="E96" s="67" t="s">
        <v>132</v>
      </c>
      <c r="F96" s="68">
        <v>35</v>
      </c>
      <c r="G96" s="65"/>
      <c r="H96" s="69"/>
      <c r="I96" s="70"/>
      <c r="J96" s="70"/>
      <c r="K96" s="34" t="s">
        <v>65</v>
      </c>
      <c r="L96" s="77">
        <v>96</v>
      </c>
      <c r="M96" s="77"/>
      <c r="N96" s="72"/>
      <c r="O96" s="79" t="s">
        <v>343</v>
      </c>
      <c r="P96" s="81">
        <v>43715.02258101852</v>
      </c>
      <c r="Q96" s="79" t="s">
        <v>387</v>
      </c>
      <c r="R96" s="79"/>
      <c r="S96" s="79"/>
      <c r="T96" s="79" t="s">
        <v>520</v>
      </c>
      <c r="U96" s="79"/>
      <c r="V96" s="83" t="s">
        <v>650</v>
      </c>
      <c r="W96" s="81">
        <v>43715.02258101852</v>
      </c>
      <c r="X96" s="83" t="s">
        <v>772</v>
      </c>
      <c r="Y96" s="79"/>
      <c r="Z96" s="79"/>
      <c r="AA96" s="85" t="s">
        <v>934</v>
      </c>
      <c r="AB96" s="79"/>
      <c r="AC96" s="79" t="b">
        <v>0</v>
      </c>
      <c r="AD96" s="79">
        <v>0</v>
      </c>
      <c r="AE96" s="85" t="s">
        <v>1012</v>
      </c>
      <c r="AF96" s="79" t="b">
        <v>0</v>
      </c>
      <c r="AG96" s="79" t="s">
        <v>1015</v>
      </c>
      <c r="AH96" s="79"/>
      <c r="AI96" s="85" t="s">
        <v>1012</v>
      </c>
      <c r="AJ96" s="79" t="b">
        <v>0</v>
      </c>
      <c r="AK96" s="79">
        <v>9</v>
      </c>
      <c r="AL96" s="85" t="s">
        <v>986</v>
      </c>
      <c r="AM96" s="79" t="s">
        <v>1018</v>
      </c>
      <c r="AN96" s="79" t="b">
        <v>0</v>
      </c>
      <c r="AO96" s="85" t="s">
        <v>986</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285</v>
      </c>
      <c r="B97" s="64" t="s">
        <v>324</v>
      </c>
      <c r="C97" s="65" t="s">
        <v>2714</v>
      </c>
      <c r="D97" s="66">
        <v>3</v>
      </c>
      <c r="E97" s="67" t="s">
        <v>132</v>
      </c>
      <c r="F97" s="68">
        <v>35</v>
      </c>
      <c r="G97" s="65"/>
      <c r="H97" s="69"/>
      <c r="I97" s="70"/>
      <c r="J97" s="70"/>
      <c r="K97" s="34" t="s">
        <v>65</v>
      </c>
      <c r="L97" s="77">
        <v>97</v>
      </c>
      <c r="M97" s="77"/>
      <c r="N97" s="72"/>
      <c r="O97" s="79" t="s">
        <v>343</v>
      </c>
      <c r="P97" s="81">
        <v>43715.02258101852</v>
      </c>
      <c r="Q97" s="79" t="s">
        <v>387</v>
      </c>
      <c r="R97" s="79"/>
      <c r="S97" s="79"/>
      <c r="T97" s="79" t="s">
        <v>520</v>
      </c>
      <c r="U97" s="79"/>
      <c r="V97" s="83" t="s">
        <v>650</v>
      </c>
      <c r="W97" s="81">
        <v>43715.02258101852</v>
      </c>
      <c r="X97" s="83" t="s">
        <v>772</v>
      </c>
      <c r="Y97" s="79"/>
      <c r="Z97" s="79"/>
      <c r="AA97" s="85" t="s">
        <v>934</v>
      </c>
      <c r="AB97" s="79"/>
      <c r="AC97" s="79" t="b">
        <v>0</v>
      </c>
      <c r="AD97" s="79">
        <v>0</v>
      </c>
      <c r="AE97" s="85" t="s">
        <v>1012</v>
      </c>
      <c r="AF97" s="79" t="b">
        <v>0</v>
      </c>
      <c r="AG97" s="79" t="s">
        <v>1015</v>
      </c>
      <c r="AH97" s="79"/>
      <c r="AI97" s="85" t="s">
        <v>1012</v>
      </c>
      <c r="AJ97" s="79" t="b">
        <v>0</v>
      </c>
      <c r="AK97" s="79">
        <v>9</v>
      </c>
      <c r="AL97" s="85" t="s">
        <v>986</v>
      </c>
      <c r="AM97" s="79" t="s">
        <v>1018</v>
      </c>
      <c r="AN97" s="79" t="b">
        <v>0</v>
      </c>
      <c r="AO97" s="85" t="s">
        <v>986</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2</v>
      </c>
      <c r="BD97" s="48">
        <v>1</v>
      </c>
      <c r="BE97" s="49">
        <v>4.3478260869565215</v>
      </c>
      <c r="BF97" s="48">
        <v>0</v>
      </c>
      <c r="BG97" s="49">
        <v>0</v>
      </c>
      <c r="BH97" s="48">
        <v>0</v>
      </c>
      <c r="BI97" s="49">
        <v>0</v>
      </c>
      <c r="BJ97" s="48">
        <v>22</v>
      </c>
      <c r="BK97" s="49">
        <v>95.65217391304348</v>
      </c>
      <c r="BL97" s="48">
        <v>23</v>
      </c>
    </row>
    <row r="98" spans="1:64" ht="15">
      <c r="A98" s="64" t="s">
        <v>286</v>
      </c>
      <c r="B98" s="64" t="s">
        <v>212</v>
      </c>
      <c r="C98" s="65" t="s">
        <v>2714</v>
      </c>
      <c r="D98" s="66">
        <v>3</v>
      </c>
      <c r="E98" s="67" t="s">
        <v>132</v>
      </c>
      <c r="F98" s="68">
        <v>35</v>
      </c>
      <c r="G98" s="65"/>
      <c r="H98" s="69"/>
      <c r="I98" s="70"/>
      <c r="J98" s="70"/>
      <c r="K98" s="34" t="s">
        <v>65</v>
      </c>
      <c r="L98" s="77">
        <v>98</v>
      </c>
      <c r="M98" s="77"/>
      <c r="N98" s="72"/>
      <c r="O98" s="79" t="s">
        <v>343</v>
      </c>
      <c r="P98" s="81">
        <v>43715.03789351852</v>
      </c>
      <c r="Q98" s="79" t="s">
        <v>387</v>
      </c>
      <c r="R98" s="79"/>
      <c r="S98" s="79"/>
      <c r="T98" s="79" t="s">
        <v>520</v>
      </c>
      <c r="U98" s="79"/>
      <c r="V98" s="83" t="s">
        <v>651</v>
      </c>
      <c r="W98" s="81">
        <v>43715.03789351852</v>
      </c>
      <c r="X98" s="83" t="s">
        <v>773</v>
      </c>
      <c r="Y98" s="79"/>
      <c r="Z98" s="79"/>
      <c r="AA98" s="85" t="s">
        <v>935</v>
      </c>
      <c r="AB98" s="79"/>
      <c r="AC98" s="79" t="b">
        <v>0</v>
      </c>
      <c r="AD98" s="79">
        <v>0</v>
      </c>
      <c r="AE98" s="85" t="s">
        <v>1012</v>
      </c>
      <c r="AF98" s="79" t="b">
        <v>0</v>
      </c>
      <c r="AG98" s="79" t="s">
        <v>1015</v>
      </c>
      <c r="AH98" s="79"/>
      <c r="AI98" s="85" t="s">
        <v>1012</v>
      </c>
      <c r="AJ98" s="79" t="b">
        <v>0</v>
      </c>
      <c r="AK98" s="79">
        <v>9</v>
      </c>
      <c r="AL98" s="85" t="s">
        <v>986</v>
      </c>
      <c r="AM98" s="79" t="s">
        <v>1018</v>
      </c>
      <c r="AN98" s="79" t="b">
        <v>0</v>
      </c>
      <c r="AO98" s="85" t="s">
        <v>986</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286</v>
      </c>
      <c r="B99" s="64" t="s">
        <v>324</v>
      </c>
      <c r="C99" s="65" t="s">
        <v>2714</v>
      </c>
      <c r="D99" s="66">
        <v>3</v>
      </c>
      <c r="E99" s="67" t="s">
        <v>132</v>
      </c>
      <c r="F99" s="68">
        <v>35</v>
      </c>
      <c r="G99" s="65"/>
      <c r="H99" s="69"/>
      <c r="I99" s="70"/>
      <c r="J99" s="70"/>
      <c r="K99" s="34" t="s">
        <v>65</v>
      </c>
      <c r="L99" s="77">
        <v>99</v>
      </c>
      <c r="M99" s="77"/>
      <c r="N99" s="72"/>
      <c r="O99" s="79" t="s">
        <v>343</v>
      </c>
      <c r="P99" s="81">
        <v>43715.03789351852</v>
      </c>
      <c r="Q99" s="79" t="s">
        <v>387</v>
      </c>
      <c r="R99" s="79"/>
      <c r="S99" s="79"/>
      <c r="T99" s="79" t="s">
        <v>520</v>
      </c>
      <c r="U99" s="79"/>
      <c r="V99" s="83" t="s">
        <v>651</v>
      </c>
      <c r="W99" s="81">
        <v>43715.03789351852</v>
      </c>
      <c r="X99" s="83" t="s">
        <v>773</v>
      </c>
      <c r="Y99" s="79"/>
      <c r="Z99" s="79"/>
      <c r="AA99" s="85" t="s">
        <v>935</v>
      </c>
      <c r="AB99" s="79"/>
      <c r="AC99" s="79" t="b">
        <v>0</v>
      </c>
      <c r="AD99" s="79">
        <v>0</v>
      </c>
      <c r="AE99" s="85" t="s">
        <v>1012</v>
      </c>
      <c r="AF99" s="79" t="b">
        <v>0</v>
      </c>
      <c r="AG99" s="79" t="s">
        <v>1015</v>
      </c>
      <c r="AH99" s="79"/>
      <c r="AI99" s="85" t="s">
        <v>1012</v>
      </c>
      <c r="AJ99" s="79" t="b">
        <v>0</v>
      </c>
      <c r="AK99" s="79">
        <v>9</v>
      </c>
      <c r="AL99" s="85" t="s">
        <v>986</v>
      </c>
      <c r="AM99" s="79" t="s">
        <v>1018</v>
      </c>
      <c r="AN99" s="79" t="b">
        <v>0</v>
      </c>
      <c r="AO99" s="85" t="s">
        <v>986</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2</v>
      </c>
      <c r="BD99" s="48">
        <v>1</v>
      </c>
      <c r="BE99" s="49">
        <v>4.3478260869565215</v>
      </c>
      <c r="BF99" s="48">
        <v>0</v>
      </c>
      <c r="BG99" s="49">
        <v>0</v>
      </c>
      <c r="BH99" s="48">
        <v>0</v>
      </c>
      <c r="BI99" s="49">
        <v>0</v>
      </c>
      <c r="BJ99" s="48">
        <v>22</v>
      </c>
      <c r="BK99" s="49">
        <v>95.65217391304348</v>
      </c>
      <c r="BL99" s="48">
        <v>23</v>
      </c>
    </row>
    <row r="100" spans="1:64" ht="15">
      <c r="A100" s="64" t="s">
        <v>287</v>
      </c>
      <c r="B100" s="64" t="s">
        <v>212</v>
      </c>
      <c r="C100" s="65" t="s">
        <v>2714</v>
      </c>
      <c r="D100" s="66">
        <v>3</v>
      </c>
      <c r="E100" s="67" t="s">
        <v>132</v>
      </c>
      <c r="F100" s="68">
        <v>35</v>
      </c>
      <c r="G100" s="65"/>
      <c r="H100" s="69"/>
      <c r="I100" s="70"/>
      <c r="J100" s="70"/>
      <c r="K100" s="34" t="s">
        <v>65</v>
      </c>
      <c r="L100" s="77">
        <v>100</v>
      </c>
      <c r="M100" s="77"/>
      <c r="N100" s="72"/>
      <c r="O100" s="79" t="s">
        <v>343</v>
      </c>
      <c r="P100" s="81">
        <v>43715.06670138889</v>
      </c>
      <c r="Q100" s="79" t="s">
        <v>387</v>
      </c>
      <c r="R100" s="79"/>
      <c r="S100" s="79"/>
      <c r="T100" s="79" t="s">
        <v>520</v>
      </c>
      <c r="U100" s="79"/>
      <c r="V100" s="83" t="s">
        <v>652</v>
      </c>
      <c r="W100" s="81">
        <v>43715.06670138889</v>
      </c>
      <c r="X100" s="83" t="s">
        <v>774</v>
      </c>
      <c r="Y100" s="79"/>
      <c r="Z100" s="79"/>
      <c r="AA100" s="85" t="s">
        <v>936</v>
      </c>
      <c r="AB100" s="79"/>
      <c r="AC100" s="79" t="b">
        <v>0</v>
      </c>
      <c r="AD100" s="79">
        <v>0</v>
      </c>
      <c r="AE100" s="85" t="s">
        <v>1012</v>
      </c>
      <c r="AF100" s="79" t="b">
        <v>0</v>
      </c>
      <c r="AG100" s="79" t="s">
        <v>1015</v>
      </c>
      <c r="AH100" s="79"/>
      <c r="AI100" s="85" t="s">
        <v>1012</v>
      </c>
      <c r="AJ100" s="79" t="b">
        <v>0</v>
      </c>
      <c r="AK100" s="79">
        <v>9</v>
      </c>
      <c r="AL100" s="85" t="s">
        <v>986</v>
      </c>
      <c r="AM100" s="79" t="s">
        <v>1032</v>
      </c>
      <c r="AN100" s="79" t="b">
        <v>0</v>
      </c>
      <c r="AO100" s="85" t="s">
        <v>986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287</v>
      </c>
      <c r="B101" s="64" t="s">
        <v>324</v>
      </c>
      <c r="C101" s="65" t="s">
        <v>2714</v>
      </c>
      <c r="D101" s="66">
        <v>3</v>
      </c>
      <c r="E101" s="67" t="s">
        <v>132</v>
      </c>
      <c r="F101" s="68">
        <v>35</v>
      </c>
      <c r="G101" s="65"/>
      <c r="H101" s="69"/>
      <c r="I101" s="70"/>
      <c r="J101" s="70"/>
      <c r="K101" s="34" t="s">
        <v>65</v>
      </c>
      <c r="L101" s="77">
        <v>101</v>
      </c>
      <c r="M101" s="77"/>
      <c r="N101" s="72"/>
      <c r="O101" s="79" t="s">
        <v>343</v>
      </c>
      <c r="P101" s="81">
        <v>43715.06670138889</v>
      </c>
      <c r="Q101" s="79" t="s">
        <v>387</v>
      </c>
      <c r="R101" s="79"/>
      <c r="S101" s="79"/>
      <c r="T101" s="79" t="s">
        <v>520</v>
      </c>
      <c r="U101" s="79"/>
      <c r="V101" s="83" t="s">
        <v>652</v>
      </c>
      <c r="W101" s="81">
        <v>43715.06670138889</v>
      </c>
      <c r="X101" s="83" t="s">
        <v>774</v>
      </c>
      <c r="Y101" s="79"/>
      <c r="Z101" s="79"/>
      <c r="AA101" s="85" t="s">
        <v>936</v>
      </c>
      <c r="AB101" s="79"/>
      <c r="AC101" s="79" t="b">
        <v>0</v>
      </c>
      <c r="AD101" s="79">
        <v>0</v>
      </c>
      <c r="AE101" s="85" t="s">
        <v>1012</v>
      </c>
      <c r="AF101" s="79" t="b">
        <v>0</v>
      </c>
      <c r="AG101" s="79" t="s">
        <v>1015</v>
      </c>
      <c r="AH101" s="79"/>
      <c r="AI101" s="85" t="s">
        <v>1012</v>
      </c>
      <c r="AJ101" s="79" t="b">
        <v>0</v>
      </c>
      <c r="AK101" s="79">
        <v>9</v>
      </c>
      <c r="AL101" s="85" t="s">
        <v>986</v>
      </c>
      <c r="AM101" s="79" t="s">
        <v>1032</v>
      </c>
      <c r="AN101" s="79" t="b">
        <v>0</v>
      </c>
      <c r="AO101" s="85" t="s">
        <v>986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2</v>
      </c>
      <c r="BD101" s="48">
        <v>1</v>
      </c>
      <c r="BE101" s="49">
        <v>4.3478260869565215</v>
      </c>
      <c r="BF101" s="48">
        <v>0</v>
      </c>
      <c r="BG101" s="49">
        <v>0</v>
      </c>
      <c r="BH101" s="48">
        <v>0</v>
      </c>
      <c r="BI101" s="49">
        <v>0</v>
      </c>
      <c r="BJ101" s="48">
        <v>22</v>
      </c>
      <c r="BK101" s="49">
        <v>95.65217391304348</v>
      </c>
      <c r="BL101" s="48">
        <v>23</v>
      </c>
    </row>
    <row r="102" spans="1:64" ht="15">
      <c r="A102" s="64" t="s">
        <v>288</v>
      </c>
      <c r="B102" s="64" t="s">
        <v>212</v>
      </c>
      <c r="C102" s="65" t="s">
        <v>2714</v>
      </c>
      <c r="D102" s="66">
        <v>3</v>
      </c>
      <c r="E102" s="67" t="s">
        <v>132</v>
      </c>
      <c r="F102" s="68">
        <v>35</v>
      </c>
      <c r="G102" s="65"/>
      <c r="H102" s="69"/>
      <c r="I102" s="70"/>
      <c r="J102" s="70"/>
      <c r="K102" s="34" t="s">
        <v>65</v>
      </c>
      <c r="L102" s="77">
        <v>102</v>
      </c>
      <c r="M102" s="77"/>
      <c r="N102" s="72"/>
      <c r="O102" s="79" t="s">
        <v>343</v>
      </c>
      <c r="P102" s="81">
        <v>43715.113645833335</v>
      </c>
      <c r="Q102" s="79" t="s">
        <v>387</v>
      </c>
      <c r="R102" s="79"/>
      <c r="S102" s="79"/>
      <c r="T102" s="79" t="s">
        <v>520</v>
      </c>
      <c r="U102" s="79"/>
      <c r="V102" s="83" t="s">
        <v>653</v>
      </c>
      <c r="W102" s="81">
        <v>43715.113645833335</v>
      </c>
      <c r="X102" s="83" t="s">
        <v>775</v>
      </c>
      <c r="Y102" s="79"/>
      <c r="Z102" s="79"/>
      <c r="AA102" s="85" t="s">
        <v>937</v>
      </c>
      <c r="AB102" s="79"/>
      <c r="AC102" s="79" t="b">
        <v>0</v>
      </c>
      <c r="AD102" s="79">
        <v>0</v>
      </c>
      <c r="AE102" s="85" t="s">
        <v>1012</v>
      </c>
      <c r="AF102" s="79" t="b">
        <v>0</v>
      </c>
      <c r="AG102" s="79" t="s">
        <v>1015</v>
      </c>
      <c r="AH102" s="79"/>
      <c r="AI102" s="85" t="s">
        <v>1012</v>
      </c>
      <c r="AJ102" s="79" t="b">
        <v>0</v>
      </c>
      <c r="AK102" s="79">
        <v>9</v>
      </c>
      <c r="AL102" s="85" t="s">
        <v>986</v>
      </c>
      <c r="AM102" s="79" t="s">
        <v>1032</v>
      </c>
      <c r="AN102" s="79" t="b">
        <v>0</v>
      </c>
      <c r="AO102" s="85" t="s">
        <v>986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288</v>
      </c>
      <c r="B103" s="64" t="s">
        <v>324</v>
      </c>
      <c r="C103" s="65" t="s">
        <v>2714</v>
      </c>
      <c r="D103" s="66">
        <v>3</v>
      </c>
      <c r="E103" s="67" t="s">
        <v>132</v>
      </c>
      <c r="F103" s="68">
        <v>35</v>
      </c>
      <c r="G103" s="65"/>
      <c r="H103" s="69"/>
      <c r="I103" s="70"/>
      <c r="J103" s="70"/>
      <c r="K103" s="34" t="s">
        <v>65</v>
      </c>
      <c r="L103" s="77">
        <v>103</v>
      </c>
      <c r="M103" s="77"/>
      <c r="N103" s="72"/>
      <c r="O103" s="79" t="s">
        <v>343</v>
      </c>
      <c r="P103" s="81">
        <v>43715.113645833335</v>
      </c>
      <c r="Q103" s="79" t="s">
        <v>387</v>
      </c>
      <c r="R103" s="79"/>
      <c r="S103" s="79"/>
      <c r="T103" s="79" t="s">
        <v>520</v>
      </c>
      <c r="U103" s="79"/>
      <c r="V103" s="83" t="s">
        <v>653</v>
      </c>
      <c r="W103" s="81">
        <v>43715.113645833335</v>
      </c>
      <c r="X103" s="83" t="s">
        <v>775</v>
      </c>
      <c r="Y103" s="79"/>
      <c r="Z103" s="79"/>
      <c r="AA103" s="85" t="s">
        <v>937</v>
      </c>
      <c r="AB103" s="79"/>
      <c r="AC103" s="79" t="b">
        <v>0</v>
      </c>
      <c r="AD103" s="79">
        <v>0</v>
      </c>
      <c r="AE103" s="85" t="s">
        <v>1012</v>
      </c>
      <c r="AF103" s="79" t="b">
        <v>0</v>
      </c>
      <c r="AG103" s="79" t="s">
        <v>1015</v>
      </c>
      <c r="AH103" s="79"/>
      <c r="AI103" s="85" t="s">
        <v>1012</v>
      </c>
      <c r="AJ103" s="79" t="b">
        <v>0</v>
      </c>
      <c r="AK103" s="79">
        <v>9</v>
      </c>
      <c r="AL103" s="85" t="s">
        <v>986</v>
      </c>
      <c r="AM103" s="79" t="s">
        <v>1032</v>
      </c>
      <c r="AN103" s="79" t="b">
        <v>0</v>
      </c>
      <c r="AO103" s="85" t="s">
        <v>986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2</v>
      </c>
      <c r="BD103" s="48">
        <v>1</v>
      </c>
      <c r="BE103" s="49">
        <v>4.3478260869565215</v>
      </c>
      <c r="BF103" s="48">
        <v>0</v>
      </c>
      <c r="BG103" s="49">
        <v>0</v>
      </c>
      <c r="BH103" s="48">
        <v>0</v>
      </c>
      <c r="BI103" s="49">
        <v>0</v>
      </c>
      <c r="BJ103" s="48">
        <v>22</v>
      </c>
      <c r="BK103" s="49">
        <v>95.65217391304348</v>
      </c>
      <c r="BL103" s="48">
        <v>23</v>
      </c>
    </row>
    <row r="104" spans="1:64" ht="15">
      <c r="A104" s="64" t="s">
        <v>289</v>
      </c>
      <c r="B104" s="64" t="s">
        <v>289</v>
      </c>
      <c r="C104" s="65" t="s">
        <v>2715</v>
      </c>
      <c r="D104" s="66">
        <v>10</v>
      </c>
      <c r="E104" s="67" t="s">
        <v>136</v>
      </c>
      <c r="F104" s="68">
        <v>12</v>
      </c>
      <c r="G104" s="65"/>
      <c r="H104" s="69"/>
      <c r="I104" s="70"/>
      <c r="J104" s="70"/>
      <c r="K104" s="34" t="s">
        <v>65</v>
      </c>
      <c r="L104" s="77">
        <v>104</v>
      </c>
      <c r="M104" s="77"/>
      <c r="N104" s="72"/>
      <c r="O104" s="79" t="s">
        <v>176</v>
      </c>
      <c r="P104" s="81">
        <v>43683.2612037037</v>
      </c>
      <c r="Q104" s="79" t="s">
        <v>421</v>
      </c>
      <c r="R104" s="83" t="s">
        <v>486</v>
      </c>
      <c r="S104" s="79" t="s">
        <v>506</v>
      </c>
      <c r="T104" s="79" t="s">
        <v>520</v>
      </c>
      <c r="U104" s="83" t="s">
        <v>583</v>
      </c>
      <c r="V104" s="83" t="s">
        <v>583</v>
      </c>
      <c r="W104" s="81">
        <v>43683.2612037037</v>
      </c>
      <c r="X104" s="83" t="s">
        <v>776</v>
      </c>
      <c r="Y104" s="79"/>
      <c r="Z104" s="79"/>
      <c r="AA104" s="85" t="s">
        <v>938</v>
      </c>
      <c r="AB104" s="79"/>
      <c r="AC104" s="79" t="b">
        <v>0</v>
      </c>
      <c r="AD104" s="79">
        <v>0</v>
      </c>
      <c r="AE104" s="85" t="s">
        <v>1012</v>
      </c>
      <c r="AF104" s="79" t="b">
        <v>0</v>
      </c>
      <c r="AG104" s="79" t="s">
        <v>1015</v>
      </c>
      <c r="AH104" s="79"/>
      <c r="AI104" s="85" t="s">
        <v>1012</v>
      </c>
      <c r="AJ104" s="79" t="b">
        <v>0</v>
      </c>
      <c r="AK104" s="79">
        <v>1</v>
      </c>
      <c r="AL104" s="85" t="s">
        <v>1012</v>
      </c>
      <c r="AM104" s="79" t="s">
        <v>508</v>
      </c>
      <c r="AN104" s="79" t="b">
        <v>0</v>
      </c>
      <c r="AO104" s="85" t="s">
        <v>938</v>
      </c>
      <c r="AP104" s="79" t="s">
        <v>1052</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v>1</v>
      </c>
      <c r="BE104" s="49">
        <v>10</v>
      </c>
      <c r="BF104" s="48">
        <v>0</v>
      </c>
      <c r="BG104" s="49">
        <v>0</v>
      </c>
      <c r="BH104" s="48">
        <v>0</v>
      </c>
      <c r="BI104" s="49">
        <v>0</v>
      </c>
      <c r="BJ104" s="48">
        <v>9</v>
      </c>
      <c r="BK104" s="49">
        <v>90</v>
      </c>
      <c r="BL104" s="48">
        <v>10</v>
      </c>
    </row>
    <row r="105" spans="1:64" ht="15">
      <c r="A105" s="64" t="s">
        <v>289</v>
      </c>
      <c r="B105" s="64" t="s">
        <v>289</v>
      </c>
      <c r="C105" s="65" t="s">
        <v>2715</v>
      </c>
      <c r="D105" s="66">
        <v>10</v>
      </c>
      <c r="E105" s="67" t="s">
        <v>136</v>
      </c>
      <c r="F105" s="68">
        <v>12</v>
      </c>
      <c r="G105" s="65"/>
      <c r="H105" s="69"/>
      <c r="I105" s="70"/>
      <c r="J105" s="70"/>
      <c r="K105" s="34" t="s">
        <v>65</v>
      </c>
      <c r="L105" s="77">
        <v>105</v>
      </c>
      <c r="M105" s="77"/>
      <c r="N105" s="72"/>
      <c r="O105" s="79" t="s">
        <v>176</v>
      </c>
      <c r="P105" s="81">
        <v>43685.35009259259</v>
      </c>
      <c r="Q105" s="79" t="s">
        <v>422</v>
      </c>
      <c r="R105" s="83" t="s">
        <v>487</v>
      </c>
      <c r="S105" s="79" t="s">
        <v>506</v>
      </c>
      <c r="T105" s="79" t="s">
        <v>520</v>
      </c>
      <c r="U105" s="83" t="s">
        <v>584</v>
      </c>
      <c r="V105" s="83" t="s">
        <v>584</v>
      </c>
      <c r="W105" s="81">
        <v>43685.35009259259</v>
      </c>
      <c r="X105" s="83" t="s">
        <v>777</v>
      </c>
      <c r="Y105" s="79"/>
      <c r="Z105" s="79"/>
      <c r="AA105" s="85" t="s">
        <v>939</v>
      </c>
      <c r="AB105" s="79"/>
      <c r="AC105" s="79" t="b">
        <v>0</v>
      </c>
      <c r="AD105" s="79">
        <v>0</v>
      </c>
      <c r="AE105" s="85" t="s">
        <v>1012</v>
      </c>
      <c r="AF105" s="79" t="b">
        <v>0</v>
      </c>
      <c r="AG105" s="79" t="s">
        <v>1015</v>
      </c>
      <c r="AH105" s="79"/>
      <c r="AI105" s="85" t="s">
        <v>1012</v>
      </c>
      <c r="AJ105" s="79" t="b">
        <v>0</v>
      </c>
      <c r="AK105" s="79">
        <v>1</v>
      </c>
      <c r="AL105" s="85" t="s">
        <v>1012</v>
      </c>
      <c r="AM105" s="79" t="s">
        <v>508</v>
      </c>
      <c r="AN105" s="79" t="b">
        <v>0</v>
      </c>
      <c r="AO105" s="85" t="s">
        <v>939</v>
      </c>
      <c r="AP105" s="79" t="s">
        <v>1052</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8.333333333333334</v>
      </c>
      <c r="BH105" s="48">
        <v>0</v>
      </c>
      <c r="BI105" s="49">
        <v>0</v>
      </c>
      <c r="BJ105" s="48">
        <v>11</v>
      </c>
      <c r="BK105" s="49">
        <v>91.66666666666667</v>
      </c>
      <c r="BL105" s="48">
        <v>12</v>
      </c>
    </row>
    <row r="106" spans="1:64" ht="15">
      <c r="A106" s="64" t="s">
        <v>289</v>
      </c>
      <c r="B106" s="64" t="s">
        <v>289</v>
      </c>
      <c r="C106" s="65" t="s">
        <v>2715</v>
      </c>
      <c r="D106" s="66">
        <v>10</v>
      </c>
      <c r="E106" s="67" t="s">
        <v>136</v>
      </c>
      <c r="F106" s="68">
        <v>12</v>
      </c>
      <c r="G106" s="65"/>
      <c r="H106" s="69"/>
      <c r="I106" s="70"/>
      <c r="J106" s="70"/>
      <c r="K106" s="34" t="s">
        <v>65</v>
      </c>
      <c r="L106" s="77">
        <v>106</v>
      </c>
      <c r="M106" s="77"/>
      <c r="N106" s="72"/>
      <c r="O106" s="79" t="s">
        <v>176</v>
      </c>
      <c r="P106" s="81">
        <v>43712.31290509259</v>
      </c>
      <c r="Q106" s="79" t="s">
        <v>423</v>
      </c>
      <c r="R106" s="83" t="s">
        <v>477</v>
      </c>
      <c r="S106" s="79" t="s">
        <v>506</v>
      </c>
      <c r="T106" s="79" t="s">
        <v>520</v>
      </c>
      <c r="U106" s="83" t="s">
        <v>585</v>
      </c>
      <c r="V106" s="83" t="s">
        <v>585</v>
      </c>
      <c r="W106" s="81">
        <v>43712.31290509259</v>
      </c>
      <c r="X106" s="83" t="s">
        <v>778</v>
      </c>
      <c r="Y106" s="79"/>
      <c r="Z106" s="79"/>
      <c r="AA106" s="85" t="s">
        <v>940</v>
      </c>
      <c r="AB106" s="79"/>
      <c r="AC106" s="79" t="b">
        <v>0</v>
      </c>
      <c r="AD106" s="79">
        <v>0</v>
      </c>
      <c r="AE106" s="85" t="s">
        <v>1012</v>
      </c>
      <c r="AF106" s="79" t="b">
        <v>0</v>
      </c>
      <c r="AG106" s="79" t="s">
        <v>1015</v>
      </c>
      <c r="AH106" s="79"/>
      <c r="AI106" s="85" t="s">
        <v>1012</v>
      </c>
      <c r="AJ106" s="79" t="b">
        <v>0</v>
      </c>
      <c r="AK106" s="79">
        <v>0</v>
      </c>
      <c r="AL106" s="85" t="s">
        <v>1012</v>
      </c>
      <c r="AM106" s="79" t="s">
        <v>508</v>
      </c>
      <c r="AN106" s="79" t="b">
        <v>0</v>
      </c>
      <c r="AO106" s="85" t="s">
        <v>940</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1</v>
      </c>
      <c r="BC106" s="78" t="str">
        <f>REPLACE(INDEX(GroupVertices[Group],MATCH(Edges[[#This Row],[Vertex 2]],GroupVertices[Vertex],0)),1,1,"")</f>
        <v>1</v>
      </c>
      <c r="BD106" s="48">
        <v>1</v>
      </c>
      <c r="BE106" s="49">
        <v>11.11111111111111</v>
      </c>
      <c r="BF106" s="48">
        <v>0</v>
      </c>
      <c r="BG106" s="49">
        <v>0</v>
      </c>
      <c r="BH106" s="48">
        <v>0</v>
      </c>
      <c r="BI106" s="49">
        <v>0</v>
      </c>
      <c r="BJ106" s="48">
        <v>8</v>
      </c>
      <c r="BK106" s="49">
        <v>88.88888888888889</v>
      </c>
      <c r="BL106" s="48">
        <v>9</v>
      </c>
    </row>
    <row r="107" spans="1:64" ht="15">
      <c r="A107" s="64" t="s">
        <v>289</v>
      </c>
      <c r="B107" s="64" t="s">
        <v>289</v>
      </c>
      <c r="C107" s="65" t="s">
        <v>2715</v>
      </c>
      <c r="D107" s="66">
        <v>10</v>
      </c>
      <c r="E107" s="67" t="s">
        <v>136</v>
      </c>
      <c r="F107" s="68">
        <v>12</v>
      </c>
      <c r="G107" s="65"/>
      <c r="H107" s="69"/>
      <c r="I107" s="70"/>
      <c r="J107" s="70"/>
      <c r="K107" s="34" t="s">
        <v>65</v>
      </c>
      <c r="L107" s="77">
        <v>107</v>
      </c>
      <c r="M107" s="77"/>
      <c r="N107" s="72"/>
      <c r="O107" s="79" t="s">
        <v>176</v>
      </c>
      <c r="P107" s="81">
        <v>43713.26217592593</v>
      </c>
      <c r="Q107" s="79" t="s">
        <v>424</v>
      </c>
      <c r="R107" s="83" t="s">
        <v>486</v>
      </c>
      <c r="S107" s="79" t="s">
        <v>506</v>
      </c>
      <c r="T107" s="79" t="s">
        <v>520</v>
      </c>
      <c r="U107" s="83" t="s">
        <v>583</v>
      </c>
      <c r="V107" s="83" t="s">
        <v>583</v>
      </c>
      <c r="W107" s="81">
        <v>43713.26217592593</v>
      </c>
      <c r="X107" s="83" t="s">
        <v>779</v>
      </c>
      <c r="Y107" s="79"/>
      <c r="Z107" s="79"/>
      <c r="AA107" s="85" t="s">
        <v>941</v>
      </c>
      <c r="AB107" s="79"/>
      <c r="AC107" s="79" t="b">
        <v>0</v>
      </c>
      <c r="AD107" s="79">
        <v>0</v>
      </c>
      <c r="AE107" s="85" t="s">
        <v>1012</v>
      </c>
      <c r="AF107" s="79" t="b">
        <v>0</v>
      </c>
      <c r="AG107" s="79" t="s">
        <v>1015</v>
      </c>
      <c r="AH107" s="79"/>
      <c r="AI107" s="85" t="s">
        <v>1012</v>
      </c>
      <c r="AJ107" s="79" t="b">
        <v>0</v>
      </c>
      <c r="AK107" s="79">
        <v>1</v>
      </c>
      <c r="AL107" s="85" t="s">
        <v>938</v>
      </c>
      <c r="AM107" s="79" t="s">
        <v>508</v>
      </c>
      <c r="AN107" s="79" t="b">
        <v>0</v>
      </c>
      <c r="AO107" s="85" t="s">
        <v>938</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1</v>
      </c>
      <c r="BC107" s="78" t="str">
        <f>REPLACE(INDEX(GroupVertices[Group],MATCH(Edges[[#This Row],[Vertex 2]],GroupVertices[Vertex],0)),1,1,"")</f>
        <v>1</v>
      </c>
      <c r="BD107" s="48">
        <v>1</v>
      </c>
      <c r="BE107" s="49">
        <v>8.333333333333334</v>
      </c>
      <c r="BF107" s="48">
        <v>0</v>
      </c>
      <c r="BG107" s="49">
        <v>0</v>
      </c>
      <c r="BH107" s="48">
        <v>0</v>
      </c>
      <c r="BI107" s="49">
        <v>0</v>
      </c>
      <c r="BJ107" s="48">
        <v>11</v>
      </c>
      <c r="BK107" s="49">
        <v>91.66666666666667</v>
      </c>
      <c r="BL107" s="48">
        <v>12</v>
      </c>
    </row>
    <row r="108" spans="1:64" ht="15">
      <c r="A108" s="64" t="s">
        <v>289</v>
      </c>
      <c r="B108" s="64" t="s">
        <v>289</v>
      </c>
      <c r="C108" s="65" t="s">
        <v>2715</v>
      </c>
      <c r="D108" s="66">
        <v>10</v>
      </c>
      <c r="E108" s="67" t="s">
        <v>136</v>
      </c>
      <c r="F108" s="68">
        <v>12</v>
      </c>
      <c r="G108" s="65"/>
      <c r="H108" s="69"/>
      <c r="I108" s="70"/>
      <c r="J108" s="70"/>
      <c r="K108" s="34" t="s">
        <v>65</v>
      </c>
      <c r="L108" s="77">
        <v>108</v>
      </c>
      <c r="M108" s="77"/>
      <c r="N108" s="72"/>
      <c r="O108" s="79" t="s">
        <v>176</v>
      </c>
      <c r="P108" s="81">
        <v>43715.350381944445</v>
      </c>
      <c r="Q108" s="79" t="s">
        <v>425</v>
      </c>
      <c r="R108" s="83" t="s">
        <v>487</v>
      </c>
      <c r="S108" s="79" t="s">
        <v>506</v>
      </c>
      <c r="T108" s="79" t="s">
        <v>520</v>
      </c>
      <c r="U108" s="79"/>
      <c r="V108" s="83" t="s">
        <v>654</v>
      </c>
      <c r="W108" s="81">
        <v>43715.350381944445</v>
      </c>
      <c r="X108" s="83" t="s">
        <v>780</v>
      </c>
      <c r="Y108" s="79"/>
      <c r="Z108" s="79"/>
      <c r="AA108" s="85" t="s">
        <v>942</v>
      </c>
      <c r="AB108" s="79"/>
      <c r="AC108" s="79" t="b">
        <v>0</v>
      </c>
      <c r="AD108" s="79">
        <v>0</v>
      </c>
      <c r="AE108" s="85" t="s">
        <v>1012</v>
      </c>
      <c r="AF108" s="79" t="b">
        <v>0</v>
      </c>
      <c r="AG108" s="79" t="s">
        <v>1015</v>
      </c>
      <c r="AH108" s="79"/>
      <c r="AI108" s="85" t="s">
        <v>1012</v>
      </c>
      <c r="AJ108" s="79" t="b">
        <v>0</v>
      </c>
      <c r="AK108" s="79">
        <v>1</v>
      </c>
      <c r="AL108" s="85" t="s">
        <v>939</v>
      </c>
      <c r="AM108" s="79" t="s">
        <v>508</v>
      </c>
      <c r="AN108" s="79" t="b">
        <v>0</v>
      </c>
      <c r="AO108" s="85" t="s">
        <v>939</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6.666666666666667</v>
      </c>
      <c r="BH108" s="48">
        <v>0</v>
      </c>
      <c r="BI108" s="49">
        <v>0</v>
      </c>
      <c r="BJ108" s="48">
        <v>14</v>
      </c>
      <c r="BK108" s="49">
        <v>93.33333333333333</v>
      </c>
      <c r="BL108" s="48">
        <v>15</v>
      </c>
    </row>
    <row r="109" spans="1:64" ht="15">
      <c r="A109" s="64" t="s">
        <v>290</v>
      </c>
      <c r="B109" s="64" t="s">
        <v>292</v>
      </c>
      <c r="C109" s="65" t="s">
        <v>2714</v>
      </c>
      <c r="D109" s="66">
        <v>3</v>
      </c>
      <c r="E109" s="67" t="s">
        <v>132</v>
      </c>
      <c r="F109" s="68">
        <v>35</v>
      </c>
      <c r="G109" s="65"/>
      <c r="H109" s="69"/>
      <c r="I109" s="70"/>
      <c r="J109" s="70"/>
      <c r="K109" s="34" t="s">
        <v>65</v>
      </c>
      <c r="L109" s="77">
        <v>109</v>
      </c>
      <c r="M109" s="77"/>
      <c r="N109" s="72"/>
      <c r="O109" s="79" t="s">
        <v>343</v>
      </c>
      <c r="P109" s="81">
        <v>43715.81170138889</v>
      </c>
      <c r="Q109" s="79" t="s">
        <v>420</v>
      </c>
      <c r="R109" s="79"/>
      <c r="S109" s="79"/>
      <c r="T109" s="79" t="s">
        <v>520</v>
      </c>
      <c r="U109" s="79"/>
      <c r="V109" s="83" t="s">
        <v>655</v>
      </c>
      <c r="W109" s="81">
        <v>43715.81170138889</v>
      </c>
      <c r="X109" s="83" t="s">
        <v>781</v>
      </c>
      <c r="Y109" s="79"/>
      <c r="Z109" s="79"/>
      <c r="AA109" s="85" t="s">
        <v>943</v>
      </c>
      <c r="AB109" s="79"/>
      <c r="AC109" s="79" t="b">
        <v>0</v>
      </c>
      <c r="AD109" s="79">
        <v>0</v>
      </c>
      <c r="AE109" s="85" t="s">
        <v>1012</v>
      </c>
      <c r="AF109" s="79" t="b">
        <v>0</v>
      </c>
      <c r="AG109" s="79" t="s">
        <v>1016</v>
      </c>
      <c r="AH109" s="79"/>
      <c r="AI109" s="85" t="s">
        <v>1012</v>
      </c>
      <c r="AJ109" s="79" t="b">
        <v>0</v>
      </c>
      <c r="AK109" s="79">
        <v>2</v>
      </c>
      <c r="AL109" s="85" t="s">
        <v>945</v>
      </c>
      <c r="AM109" s="79" t="s">
        <v>1032</v>
      </c>
      <c r="AN109" s="79" t="b">
        <v>0</v>
      </c>
      <c r="AO109" s="85" t="s">
        <v>945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0</v>
      </c>
      <c r="BE109" s="49">
        <v>0</v>
      </c>
      <c r="BF109" s="48">
        <v>0</v>
      </c>
      <c r="BG109" s="49">
        <v>0</v>
      </c>
      <c r="BH109" s="48">
        <v>0</v>
      </c>
      <c r="BI109" s="49">
        <v>0</v>
      </c>
      <c r="BJ109" s="48">
        <v>22</v>
      </c>
      <c r="BK109" s="49">
        <v>100</v>
      </c>
      <c r="BL109" s="48">
        <v>22</v>
      </c>
    </row>
    <row r="110" spans="1:64" ht="15">
      <c r="A110" s="64" t="s">
        <v>291</v>
      </c>
      <c r="B110" s="64" t="s">
        <v>212</v>
      </c>
      <c r="C110" s="65" t="s">
        <v>2714</v>
      </c>
      <c r="D110" s="66">
        <v>3</v>
      </c>
      <c r="E110" s="67" t="s">
        <v>132</v>
      </c>
      <c r="F110" s="68">
        <v>35</v>
      </c>
      <c r="G110" s="65"/>
      <c r="H110" s="69"/>
      <c r="I110" s="70"/>
      <c r="J110" s="70"/>
      <c r="K110" s="34" t="s">
        <v>65</v>
      </c>
      <c r="L110" s="77">
        <v>110</v>
      </c>
      <c r="M110" s="77"/>
      <c r="N110" s="72"/>
      <c r="O110" s="79" t="s">
        <v>343</v>
      </c>
      <c r="P110" s="81">
        <v>43715.91232638889</v>
      </c>
      <c r="Q110" s="79" t="s">
        <v>387</v>
      </c>
      <c r="R110" s="79"/>
      <c r="S110" s="79"/>
      <c r="T110" s="79" t="s">
        <v>520</v>
      </c>
      <c r="U110" s="79"/>
      <c r="V110" s="83" t="s">
        <v>656</v>
      </c>
      <c r="W110" s="81">
        <v>43715.91232638889</v>
      </c>
      <c r="X110" s="83" t="s">
        <v>782</v>
      </c>
      <c r="Y110" s="79"/>
      <c r="Z110" s="79"/>
      <c r="AA110" s="85" t="s">
        <v>944</v>
      </c>
      <c r="AB110" s="79"/>
      <c r="AC110" s="79" t="b">
        <v>0</v>
      </c>
      <c r="AD110" s="79">
        <v>0</v>
      </c>
      <c r="AE110" s="85" t="s">
        <v>1012</v>
      </c>
      <c r="AF110" s="79" t="b">
        <v>0</v>
      </c>
      <c r="AG110" s="79" t="s">
        <v>1015</v>
      </c>
      <c r="AH110" s="79"/>
      <c r="AI110" s="85" t="s">
        <v>1012</v>
      </c>
      <c r="AJ110" s="79" t="b">
        <v>0</v>
      </c>
      <c r="AK110" s="79">
        <v>10</v>
      </c>
      <c r="AL110" s="85" t="s">
        <v>986</v>
      </c>
      <c r="AM110" s="79" t="s">
        <v>1032</v>
      </c>
      <c r="AN110" s="79" t="b">
        <v>0</v>
      </c>
      <c r="AO110" s="85" t="s">
        <v>986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291</v>
      </c>
      <c r="B111" s="64" t="s">
        <v>324</v>
      </c>
      <c r="C111" s="65" t="s">
        <v>2714</v>
      </c>
      <c r="D111" s="66">
        <v>3</v>
      </c>
      <c r="E111" s="67" t="s">
        <v>132</v>
      </c>
      <c r="F111" s="68">
        <v>35</v>
      </c>
      <c r="G111" s="65"/>
      <c r="H111" s="69"/>
      <c r="I111" s="70"/>
      <c r="J111" s="70"/>
      <c r="K111" s="34" t="s">
        <v>65</v>
      </c>
      <c r="L111" s="77">
        <v>111</v>
      </c>
      <c r="M111" s="77"/>
      <c r="N111" s="72"/>
      <c r="O111" s="79" t="s">
        <v>343</v>
      </c>
      <c r="P111" s="81">
        <v>43715.91232638889</v>
      </c>
      <c r="Q111" s="79" t="s">
        <v>387</v>
      </c>
      <c r="R111" s="79"/>
      <c r="S111" s="79"/>
      <c r="T111" s="79" t="s">
        <v>520</v>
      </c>
      <c r="U111" s="79"/>
      <c r="V111" s="83" t="s">
        <v>656</v>
      </c>
      <c r="W111" s="81">
        <v>43715.91232638889</v>
      </c>
      <c r="X111" s="83" t="s">
        <v>782</v>
      </c>
      <c r="Y111" s="79"/>
      <c r="Z111" s="79"/>
      <c r="AA111" s="85" t="s">
        <v>944</v>
      </c>
      <c r="AB111" s="79"/>
      <c r="AC111" s="79" t="b">
        <v>0</v>
      </c>
      <c r="AD111" s="79">
        <v>0</v>
      </c>
      <c r="AE111" s="85" t="s">
        <v>1012</v>
      </c>
      <c r="AF111" s="79" t="b">
        <v>0</v>
      </c>
      <c r="AG111" s="79" t="s">
        <v>1015</v>
      </c>
      <c r="AH111" s="79"/>
      <c r="AI111" s="85" t="s">
        <v>1012</v>
      </c>
      <c r="AJ111" s="79" t="b">
        <v>0</v>
      </c>
      <c r="AK111" s="79">
        <v>10</v>
      </c>
      <c r="AL111" s="85" t="s">
        <v>986</v>
      </c>
      <c r="AM111" s="79" t="s">
        <v>1032</v>
      </c>
      <c r="AN111" s="79" t="b">
        <v>0</v>
      </c>
      <c r="AO111" s="85" t="s">
        <v>986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2</v>
      </c>
      <c r="BD111" s="48">
        <v>1</v>
      </c>
      <c r="BE111" s="49">
        <v>4.3478260869565215</v>
      </c>
      <c r="BF111" s="48">
        <v>0</v>
      </c>
      <c r="BG111" s="49">
        <v>0</v>
      </c>
      <c r="BH111" s="48">
        <v>0</v>
      </c>
      <c r="BI111" s="49">
        <v>0</v>
      </c>
      <c r="BJ111" s="48">
        <v>22</v>
      </c>
      <c r="BK111" s="49">
        <v>95.65217391304348</v>
      </c>
      <c r="BL111" s="48">
        <v>23</v>
      </c>
    </row>
    <row r="112" spans="1:64" ht="15">
      <c r="A112" s="64" t="s">
        <v>292</v>
      </c>
      <c r="B112" s="64" t="s">
        <v>292</v>
      </c>
      <c r="C112" s="65" t="s">
        <v>2714</v>
      </c>
      <c r="D112" s="66">
        <v>3</v>
      </c>
      <c r="E112" s="67" t="s">
        <v>132</v>
      </c>
      <c r="F112" s="68">
        <v>35</v>
      </c>
      <c r="G112" s="65"/>
      <c r="H112" s="69"/>
      <c r="I112" s="70"/>
      <c r="J112" s="70"/>
      <c r="K112" s="34" t="s">
        <v>65</v>
      </c>
      <c r="L112" s="77">
        <v>112</v>
      </c>
      <c r="M112" s="77"/>
      <c r="N112" s="72"/>
      <c r="O112" s="79" t="s">
        <v>176</v>
      </c>
      <c r="P112" s="81">
        <v>43714.85851851852</v>
      </c>
      <c r="Q112" s="79" t="s">
        <v>426</v>
      </c>
      <c r="R112" s="79"/>
      <c r="S112" s="79"/>
      <c r="T112" s="79" t="s">
        <v>520</v>
      </c>
      <c r="U112" s="83" t="s">
        <v>586</v>
      </c>
      <c r="V112" s="83" t="s">
        <v>586</v>
      </c>
      <c r="W112" s="81">
        <v>43714.85851851852</v>
      </c>
      <c r="X112" s="83" t="s">
        <v>783</v>
      </c>
      <c r="Y112" s="79"/>
      <c r="Z112" s="79"/>
      <c r="AA112" s="85" t="s">
        <v>945</v>
      </c>
      <c r="AB112" s="79"/>
      <c r="AC112" s="79" t="b">
        <v>0</v>
      </c>
      <c r="AD112" s="79">
        <v>2</v>
      </c>
      <c r="AE112" s="85" t="s">
        <v>1012</v>
      </c>
      <c r="AF112" s="79" t="b">
        <v>0</v>
      </c>
      <c r="AG112" s="79" t="s">
        <v>1016</v>
      </c>
      <c r="AH112" s="79"/>
      <c r="AI112" s="85" t="s">
        <v>1012</v>
      </c>
      <c r="AJ112" s="79" t="b">
        <v>0</v>
      </c>
      <c r="AK112" s="79">
        <v>1</v>
      </c>
      <c r="AL112" s="85" t="s">
        <v>1012</v>
      </c>
      <c r="AM112" s="79" t="s">
        <v>1032</v>
      </c>
      <c r="AN112" s="79" t="b">
        <v>0</v>
      </c>
      <c r="AO112" s="85" t="s">
        <v>945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0</v>
      </c>
      <c r="BE112" s="49">
        <v>0</v>
      </c>
      <c r="BF112" s="48">
        <v>0</v>
      </c>
      <c r="BG112" s="49">
        <v>0</v>
      </c>
      <c r="BH112" s="48">
        <v>0</v>
      </c>
      <c r="BI112" s="49">
        <v>0</v>
      </c>
      <c r="BJ112" s="48">
        <v>20</v>
      </c>
      <c r="BK112" s="49">
        <v>100</v>
      </c>
      <c r="BL112" s="48">
        <v>20</v>
      </c>
    </row>
    <row r="113" spans="1:64" ht="15">
      <c r="A113" s="64" t="s">
        <v>293</v>
      </c>
      <c r="B113" s="64" t="s">
        <v>292</v>
      </c>
      <c r="C113" s="65" t="s">
        <v>2714</v>
      </c>
      <c r="D113" s="66">
        <v>3</v>
      </c>
      <c r="E113" s="67" t="s">
        <v>132</v>
      </c>
      <c r="F113" s="68">
        <v>35</v>
      </c>
      <c r="G113" s="65"/>
      <c r="H113" s="69"/>
      <c r="I113" s="70"/>
      <c r="J113" s="70"/>
      <c r="K113" s="34" t="s">
        <v>65</v>
      </c>
      <c r="L113" s="77">
        <v>113</v>
      </c>
      <c r="M113" s="77"/>
      <c r="N113" s="72"/>
      <c r="O113" s="79" t="s">
        <v>343</v>
      </c>
      <c r="P113" s="81">
        <v>43716.15289351852</v>
      </c>
      <c r="Q113" s="79" t="s">
        <v>420</v>
      </c>
      <c r="R113" s="79"/>
      <c r="S113" s="79"/>
      <c r="T113" s="79" t="s">
        <v>520</v>
      </c>
      <c r="U113" s="79"/>
      <c r="V113" s="83" t="s">
        <v>657</v>
      </c>
      <c r="W113" s="81">
        <v>43716.15289351852</v>
      </c>
      <c r="X113" s="83" t="s">
        <v>784</v>
      </c>
      <c r="Y113" s="79"/>
      <c r="Z113" s="79"/>
      <c r="AA113" s="85" t="s">
        <v>946</v>
      </c>
      <c r="AB113" s="79"/>
      <c r="AC113" s="79" t="b">
        <v>0</v>
      </c>
      <c r="AD113" s="79">
        <v>0</v>
      </c>
      <c r="AE113" s="85" t="s">
        <v>1012</v>
      </c>
      <c r="AF113" s="79" t="b">
        <v>0</v>
      </c>
      <c r="AG113" s="79" t="s">
        <v>1016</v>
      </c>
      <c r="AH113" s="79"/>
      <c r="AI113" s="85" t="s">
        <v>1012</v>
      </c>
      <c r="AJ113" s="79" t="b">
        <v>0</v>
      </c>
      <c r="AK113" s="79">
        <v>3</v>
      </c>
      <c r="AL113" s="85" t="s">
        <v>945</v>
      </c>
      <c r="AM113" s="79" t="s">
        <v>1032</v>
      </c>
      <c r="AN113" s="79" t="b">
        <v>0</v>
      </c>
      <c r="AO113" s="85" t="s">
        <v>945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v>0</v>
      </c>
      <c r="BE113" s="49">
        <v>0</v>
      </c>
      <c r="BF113" s="48">
        <v>0</v>
      </c>
      <c r="BG113" s="49">
        <v>0</v>
      </c>
      <c r="BH113" s="48">
        <v>0</v>
      </c>
      <c r="BI113" s="49">
        <v>0</v>
      </c>
      <c r="BJ113" s="48">
        <v>22</v>
      </c>
      <c r="BK113" s="49">
        <v>100</v>
      </c>
      <c r="BL113" s="48">
        <v>22</v>
      </c>
    </row>
    <row r="114" spans="1:64" ht="15">
      <c r="A114" s="64" t="s">
        <v>294</v>
      </c>
      <c r="B114" s="64" t="s">
        <v>294</v>
      </c>
      <c r="C114" s="65" t="s">
        <v>2714</v>
      </c>
      <c r="D114" s="66">
        <v>3</v>
      </c>
      <c r="E114" s="67" t="s">
        <v>132</v>
      </c>
      <c r="F114" s="68">
        <v>35</v>
      </c>
      <c r="G114" s="65"/>
      <c r="H114" s="69"/>
      <c r="I114" s="70"/>
      <c r="J114" s="70"/>
      <c r="K114" s="34" t="s">
        <v>65</v>
      </c>
      <c r="L114" s="77">
        <v>114</v>
      </c>
      <c r="M114" s="77"/>
      <c r="N114" s="72"/>
      <c r="O114" s="79" t="s">
        <v>176</v>
      </c>
      <c r="P114" s="81">
        <v>43716.509375</v>
      </c>
      <c r="Q114" s="79" t="s">
        <v>427</v>
      </c>
      <c r="R114" s="83" t="s">
        <v>475</v>
      </c>
      <c r="S114" s="79" t="s">
        <v>506</v>
      </c>
      <c r="T114" s="79" t="s">
        <v>543</v>
      </c>
      <c r="U114" s="79"/>
      <c r="V114" s="83" t="s">
        <v>658</v>
      </c>
      <c r="W114" s="81">
        <v>43716.509375</v>
      </c>
      <c r="X114" s="83" t="s">
        <v>785</v>
      </c>
      <c r="Y114" s="79"/>
      <c r="Z114" s="79"/>
      <c r="AA114" s="85" t="s">
        <v>947</v>
      </c>
      <c r="AB114" s="79"/>
      <c r="AC114" s="79" t="b">
        <v>0</v>
      </c>
      <c r="AD114" s="79">
        <v>0</v>
      </c>
      <c r="AE114" s="85" t="s">
        <v>1012</v>
      </c>
      <c r="AF114" s="79" t="b">
        <v>0</v>
      </c>
      <c r="AG114" s="79" t="s">
        <v>1015</v>
      </c>
      <c r="AH114" s="79"/>
      <c r="AI114" s="85" t="s">
        <v>1012</v>
      </c>
      <c r="AJ114" s="79" t="b">
        <v>0</v>
      </c>
      <c r="AK114" s="79">
        <v>1</v>
      </c>
      <c r="AL114" s="85" t="s">
        <v>1012</v>
      </c>
      <c r="AM114" s="79" t="s">
        <v>1017</v>
      </c>
      <c r="AN114" s="79" t="b">
        <v>0</v>
      </c>
      <c r="AO114" s="85" t="s">
        <v>947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8</v>
      </c>
      <c r="BC114" s="78" t="str">
        <f>REPLACE(INDEX(GroupVertices[Group],MATCH(Edges[[#This Row],[Vertex 2]],GroupVertices[Vertex],0)),1,1,"")</f>
        <v>8</v>
      </c>
      <c r="BD114" s="48">
        <v>1</v>
      </c>
      <c r="BE114" s="49">
        <v>6.666666666666667</v>
      </c>
      <c r="BF114" s="48">
        <v>0</v>
      </c>
      <c r="BG114" s="49">
        <v>0</v>
      </c>
      <c r="BH114" s="48">
        <v>0</v>
      </c>
      <c r="BI114" s="49">
        <v>0</v>
      </c>
      <c r="BJ114" s="48">
        <v>14</v>
      </c>
      <c r="BK114" s="49">
        <v>93.33333333333333</v>
      </c>
      <c r="BL114" s="48">
        <v>15</v>
      </c>
    </row>
    <row r="115" spans="1:64" ht="15">
      <c r="A115" s="64" t="s">
        <v>295</v>
      </c>
      <c r="B115" s="64" t="s">
        <v>294</v>
      </c>
      <c r="C115" s="65" t="s">
        <v>2714</v>
      </c>
      <c r="D115" s="66">
        <v>3</v>
      </c>
      <c r="E115" s="67" t="s">
        <v>132</v>
      </c>
      <c r="F115" s="68">
        <v>35</v>
      </c>
      <c r="G115" s="65"/>
      <c r="H115" s="69"/>
      <c r="I115" s="70"/>
      <c r="J115" s="70"/>
      <c r="K115" s="34" t="s">
        <v>65</v>
      </c>
      <c r="L115" s="77">
        <v>115</v>
      </c>
      <c r="M115" s="77"/>
      <c r="N115" s="72"/>
      <c r="O115" s="79" t="s">
        <v>343</v>
      </c>
      <c r="P115" s="81">
        <v>43716.513715277775</v>
      </c>
      <c r="Q115" s="79" t="s">
        <v>428</v>
      </c>
      <c r="R115" s="83" t="s">
        <v>475</v>
      </c>
      <c r="S115" s="79" t="s">
        <v>506</v>
      </c>
      <c r="T115" s="79" t="s">
        <v>544</v>
      </c>
      <c r="U115" s="79"/>
      <c r="V115" s="83" t="s">
        <v>659</v>
      </c>
      <c r="W115" s="81">
        <v>43716.513715277775</v>
      </c>
      <c r="X115" s="83" t="s">
        <v>786</v>
      </c>
      <c r="Y115" s="79"/>
      <c r="Z115" s="79"/>
      <c r="AA115" s="85" t="s">
        <v>948</v>
      </c>
      <c r="AB115" s="79"/>
      <c r="AC115" s="79" t="b">
        <v>0</v>
      </c>
      <c r="AD115" s="79">
        <v>0</v>
      </c>
      <c r="AE115" s="85" t="s">
        <v>1012</v>
      </c>
      <c r="AF115" s="79" t="b">
        <v>0</v>
      </c>
      <c r="AG115" s="79" t="s">
        <v>1015</v>
      </c>
      <c r="AH115" s="79"/>
      <c r="AI115" s="85" t="s">
        <v>1012</v>
      </c>
      <c r="AJ115" s="79" t="b">
        <v>0</v>
      </c>
      <c r="AK115" s="79">
        <v>1</v>
      </c>
      <c r="AL115" s="85" t="s">
        <v>947</v>
      </c>
      <c r="AM115" s="79" t="s">
        <v>1045</v>
      </c>
      <c r="AN115" s="79" t="b">
        <v>0</v>
      </c>
      <c r="AO115" s="85" t="s">
        <v>947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8</v>
      </c>
      <c r="BC115" s="78" t="str">
        <f>REPLACE(INDEX(GroupVertices[Group],MATCH(Edges[[#This Row],[Vertex 2]],GroupVertices[Vertex],0)),1,1,"")</f>
        <v>8</v>
      </c>
      <c r="BD115" s="48">
        <v>1</v>
      </c>
      <c r="BE115" s="49">
        <v>7.142857142857143</v>
      </c>
      <c r="BF115" s="48">
        <v>0</v>
      </c>
      <c r="BG115" s="49">
        <v>0</v>
      </c>
      <c r="BH115" s="48">
        <v>0</v>
      </c>
      <c r="BI115" s="49">
        <v>0</v>
      </c>
      <c r="BJ115" s="48">
        <v>13</v>
      </c>
      <c r="BK115" s="49">
        <v>92.85714285714286</v>
      </c>
      <c r="BL115" s="48">
        <v>14</v>
      </c>
    </row>
    <row r="116" spans="1:64" ht="15">
      <c r="A116" s="64" t="s">
        <v>296</v>
      </c>
      <c r="B116" s="64" t="s">
        <v>324</v>
      </c>
      <c r="C116" s="65" t="s">
        <v>2714</v>
      </c>
      <c r="D116" s="66">
        <v>3</v>
      </c>
      <c r="E116" s="67" t="s">
        <v>132</v>
      </c>
      <c r="F116" s="68">
        <v>35</v>
      </c>
      <c r="G116" s="65"/>
      <c r="H116" s="69"/>
      <c r="I116" s="70"/>
      <c r="J116" s="70"/>
      <c r="K116" s="34" t="s">
        <v>65</v>
      </c>
      <c r="L116" s="77">
        <v>116</v>
      </c>
      <c r="M116" s="77"/>
      <c r="N116" s="72"/>
      <c r="O116" s="79" t="s">
        <v>343</v>
      </c>
      <c r="P116" s="81">
        <v>43716.63693287037</v>
      </c>
      <c r="Q116" s="79" t="s">
        <v>396</v>
      </c>
      <c r="R116" s="79"/>
      <c r="S116" s="79"/>
      <c r="T116" s="79" t="s">
        <v>530</v>
      </c>
      <c r="U116" s="79"/>
      <c r="V116" s="83" t="s">
        <v>660</v>
      </c>
      <c r="W116" s="81">
        <v>43716.63693287037</v>
      </c>
      <c r="X116" s="83" t="s">
        <v>787</v>
      </c>
      <c r="Y116" s="79"/>
      <c r="Z116" s="79"/>
      <c r="AA116" s="85" t="s">
        <v>949</v>
      </c>
      <c r="AB116" s="79"/>
      <c r="AC116" s="79" t="b">
        <v>0</v>
      </c>
      <c r="AD116" s="79">
        <v>0</v>
      </c>
      <c r="AE116" s="85" t="s">
        <v>1012</v>
      </c>
      <c r="AF116" s="79" t="b">
        <v>0</v>
      </c>
      <c r="AG116" s="79" t="s">
        <v>1015</v>
      </c>
      <c r="AH116" s="79"/>
      <c r="AI116" s="85" t="s">
        <v>1012</v>
      </c>
      <c r="AJ116" s="79" t="b">
        <v>0</v>
      </c>
      <c r="AK116" s="79">
        <v>14</v>
      </c>
      <c r="AL116" s="85" t="s">
        <v>987</v>
      </c>
      <c r="AM116" s="79" t="s">
        <v>1046</v>
      </c>
      <c r="AN116" s="79" t="b">
        <v>0</v>
      </c>
      <c r="AO116" s="85" t="s">
        <v>987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23</v>
      </c>
      <c r="BK116" s="49">
        <v>100</v>
      </c>
      <c r="BL116" s="48">
        <v>23</v>
      </c>
    </row>
    <row r="117" spans="1:64" ht="15">
      <c r="A117" s="64" t="s">
        <v>297</v>
      </c>
      <c r="B117" s="64" t="s">
        <v>324</v>
      </c>
      <c r="C117" s="65" t="s">
        <v>2714</v>
      </c>
      <c r="D117" s="66">
        <v>3</v>
      </c>
      <c r="E117" s="67" t="s">
        <v>132</v>
      </c>
      <c r="F117" s="68">
        <v>35</v>
      </c>
      <c r="G117" s="65"/>
      <c r="H117" s="69"/>
      <c r="I117" s="70"/>
      <c r="J117" s="70"/>
      <c r="K117" s="34" t="s">
        <v>65</v>
      </c>
      <c r="L117" s="77">
        <v>117</v>
      </c>
      <c r="M117" s="77"/>
      <c r="N117" s="72"/>
      <c r="O117" s="79" t="s">
        <v>343</v>
      </c>
      <c r="P117" s="81">
        <v>43716.63747685185</v>
      </c>
      <c r="Q117" s="79" t="s">
        <v>396</v>
      </c>
      <c r="R117" s="79"/>
      <c r="S117" s="79"/>
      <c r="T117" s="79" t="s">
        <v>530</v>
      </c>
      <c r="U117" s="79"/>
      <c r="V117" s="83" t="s">
        <v>661</v>
      </c>
      <c r="W117" s="81">
        <v>43716.63747685185</v>
      </c>
      <c r="X117" s="83" t="s">
        <v>788</v>
      </c>
      <c r="Y117" s="79"/>
      <c r="Z117" s="79"/>
      <c r="AA117" s="85" t="s">
        <v>950</v>
      </c>
      <c r="AB117" s="79"/>
      <c r="AC117" s="79" t="b">
        <v>0</v>
      </c>
      <c r="AD117" s="79">
        <v>0</v>
      </c>
      <c r="AE117" s="85" t="s">
        <v>1012</v>
      </c>
      <c r="AF117" s="79" t="b">
        <v>0</v>
      </c>
      <c r="AG117" s="79" t="s">
        <v>1015</v>
      </c>
      <c r="AH117" s="79"/>
      <c r="AI117" s="85" t="s">
        <v>1012</v>
      </c>
      <c r="AJ117" s="79" t="b">
        <v>0</v>
      </c>
      <c r="AK117" s="79">
        <v>14</v>
      </c>
      <c r="AL117" s="85" t="s">
        <v>987</v>
      </c>
      <c r="AM117" s="79" t="s">
        <v>1018</v>
      </c>
      <c r="AN117" s="79" t="b">
        <v>0</v>
      </c>
      <c r="AO117" s="85" t="s">
        <v>987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23</v>
      </c>
      <c r="BK117" s="49">
        <v>100</v>
      </c>
      <c r="BL117" s="48">
        <v>23</v>
      </c>
    </row>
    <row r="118" spans="1:64" ht="15">
      <c r="A118" s="64" t="s">
        <v>298</v>
      </c>
      <c r="B118" s="64" t="s">
        <v>324</v>
      </c>
      <c r="C118" s="65" t="s">
        <v>2714</v>
      </c>
      <c r="D118" s="66">
        <v>3</v>
      </c>
      <c r="E118" s="67" t="s">
        <v>132</v>
      </c>
      <c r="F118" s="68">
        <v>35</v>
      </c>
      <c r="G118" s="65"/>
      <c r="H118" s="69"/>
      <c r="I118" s="70"/>
      <c r="J118" s="70"/>
      <c r="K118" s="34" t="s">
        <v>65</v>
      </c>
      <c r="L118" s="77">
        <v>118</v>
      </c>
      <c r="M118" s="77"/>
      <c r="N118" s="72"/>
      <c r="O118" s="79" t="s">
        <v>343</v>
      </c>
      <c r="P118" s="81">
        <v>43716.64634259259</v>
      </c>
      <c r="Q118" s="79" t="s">
        <v>396</v>
      </c>
      <c r="R118" s="79"/>
      <c r="S118" s="79"/>
      <c r="T118" s="79" t="s">
        <v>530</v>
      </c>
      <c r="U118" s="79"/>
      <c r="V118" s="83" t="s">
        <v>662</v>
      </c>
      <c r="W118" s="81">
        <v>43716.64634259259</v>
      </c>
      <c r="X118" s="83" t="s">
        <v>789</v>
      </c>
      <c r="Y118" s="79"/>
      <c r="Z118" s="79"/>
      <c r="AA118" s="85" t="s">
        <v>951</v>
      </c>
      <c r="AB118" s="79"/>
      <c r="AC118" s="79" t="b">
        <v>0</v>
      </c>
      <c r="AD118" s="79">
        <v>0</v>
      </c>
      <c r="AE118" s="85" t="s">
        <v>1012</v>
      </c>
      <c r="AF118" s="79" t="b">
        <v>0</v>
      </c>
      <c r="AG118" s="79" t="s">
        <v>1015</v>
      </c>
      <c r="AH118" s="79"/>
      <c r="AI118" s="85" t="s">
        <v>1012</v>
      </c>
      <c r="AJ118" s="79" t="b">
        <v>0</v>
      </c>
      <c r="AK118" s="79">
        <v>14</v>
      </c>
      <c r="AL118" s="85" t="s">
        <v>987</v>
      </c>
      <c r="AM118" s="79" t="s">
        <v>1047</v>
      </c>
      <c r="AN118" s="79" t="b">
        <v>0</v>
      </c>
      <c r="AO118" s="85" t="s">
        <v>987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23</v>
      </c>
      <c r="BK118" s="49">
        <v>100</v>
      </c>
      <c r="BL118" s="48">
        <v>23</v>
      </c>
    </row>
    <row r="119" spans="1:64" ht="15">
      <c r="A119" s="64" t="s">
        <v>299</v>
      </c>
      <c r="B119" s="64" t="s">
        <v>324</v>
      </c>
      <c r="C119" s="65" t="s">
        <v>2714</v>
      </c>
      <c r="D119" s="66">
        <v>3</v>
      </c>
      <c r="E119" s="67" t="s">
        <v>132</v>
      </c>
      <c r="F119" s="68">
        <v>35</v>
      </c>
      <c r="G119" s="65"/>
      <c r="H119" s="69"/>
      <c r="I119" s="70"/>
      <c r="J119" s="70"/>
      <c r="K119" s="34" t="s">
        <v>65</v>
      </c>
      <c r="L119" s="77">
        <v>119</v>
      </c>
      <c r="M119" s="77"/>
      <c r="N119" s="72"/>
      <c r="O119" s="79" t="s">
        <v>343</v>
      </c>
      <c r="P119" s="81">
        <v>43716.64878472222</v>
      </c>
      <c r="Q119" s="79" t="s">
        <v>396</v>
      </c>
      <c r="R119" s="79"/>
      <c r="S119" s="79"/>
      <c r="T119" s="79" t="s">
        <v>530</v>
      </c>
      <c r="U119" s="79"/>
      <c r="V119" s="83" t="s">
        <v>663</v>
      </c>
      <c r="W119" s="81">
        <v>43716.64878472222</v>
      </c>
      <c r="X119" s="83" t="s">
        <v>790</v>
      </c>
      <c r="Y119" s="79"/>
      <c r="Z119" s="79"/>
      <c r="AA119" s="85" t="s">
        <v>952</v>
      </c>
      <c r="AB119" s="79"/>
      <c r="AC119" s="79" t="b">
        <v>0</v>
      </c>
      <c r="AD119" s="79">
        <v>0</v>
      </c>
      <c r="AE119" s="85" t="s">
        <v>1012</v>
      </c>
      <c r="AF119" s="79" t="b">
        <v>0</v>
      </c>
      <c r="AG119" s="79" t="s">
        <v>1015</v>
      </c>
      <c r="AH119" s="79"/>
      <c r="AI119" s="85" t="s">
        <v>1012</v>
      </c>
      <c r="AJ119" s="79" t="b">
        <v>0</v>
      </c>
      <c r="AK119" s="79">
        <v>14</v>
      </c>
      <c r="AL119" s="85" t="s">
        <v>987</v>
      </c>
      <c r="AM119" s="79" t="s">
        <v>1032</v>
      </c>
      <c r="AN119" s="79" t="b">
        <v>0</v>
      </c>
      <c r="AO119" s="85" t="s">
        <v>987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23</v>
      </c>
      <c r="BK119" s="49">
        <v>100</v>
      </c>
      <c r="BL119" s="48">
        <v>23</v>
      </c>
    </row>
    <row r="120" spans="1:64" ht="15">
      <c r="A120" s="64" t="s">
        <v>300</v>
      </c>
      <c r="B120" s="64" t="s">
        <v>324</v>
      </c>
      <c r="C120" s="65" t="s">
        <v>2714</v>
      </c>
      <c r="D120" s="66">
        <v>3</v>
      </c>
      <c r="E120" s="67" t="s">
        <v>132</v>
      </c>
      <c r="F120" s="68">
        <v>35</v>
      </c>
      <c r="G120" s="65"/>
      <c r="H120" s="69"/>
      <c r="I120" s="70"/>
      <c r="J120" s="70"/>
      <c r="K120" s="34" t="s">
        <v>65</v>
      </c>
      <c r="L120" s="77">
        <v>120</v>
      </c>
      <c r="M120" s="77"/>
      <c r="N120" s="72"/>
      <c r="O120" s="79" t="s">
        <v>343</v>
      </c>
      <c r="P120" s="81">
        <v>43716.661203703705</v>
      </c>
      <c r="Q120" s="79" t="s">
        <v>396</v>
      </c>
      <c r="R120" s="79"/>
      <c r="S120" s="79"/>
      <c r="T120" s="79" t="s">
        <v>530</v>
      </c>
      <c r="U120" s="79"/>
      <c r="V120" s="83" t="s">
        <v>664</v>
      </c>
      <c r="W120" s="81">
        <v>43716.661203703705</v>
      </c>
      <c r="X120" s="83" t="s">
        <v>791</v>
      </c>
      <c r="Y120" s="79"/>
      <c r="Z120" s="79"/>
      <c r="AA120" s="85" t="s">
        <v>953</v>
      </c>
      <c r="AB120" s="79"/>
      <c r="AC120" s="79" t="b">
        <v>0</v>
      </c>
      <c r="AD120" s="79">
        <v>0</v>
      </c>
      <c r="AE120" s="85" t="s">
        <v>1012</v>
      </c>
      <c r="AF120" s="79" t="b">
        <v>0</v>
      </c>
      <c r="AG120" s="79" t="s">
        <v>1015</v>
      </c>
      <c r="AH120" s="79"/>
      <c r="AI120" s="85" t="s">
        <v>1012</v>
      </c>
      <c r="AJ120" s="79" t="b">
        <v>0</v>
      </c>
      <c r="AK120" s="79">
        <v>14</v>
      </c>
      <c r="AL120" s="85" t="s">
        <v>987</v>
      </c>
      <c r="AM120" s="79" t="s">
        <v>1039</v>
      </c>
      <c r="AN120" s="79" t="b">
        <v>0</v>
      </c>
      <c r="AO120" s="85" t="s">
        <v>987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23</v>
      </c>
      <c r="BK120" s="49">
        <v>100</v>
      </c>
      <c r="BL120" s="48">
        <v>23</v>
      </c>
    </row>
    <row r="121" spans="1:64" ht="15">
      <c r="A121" s="64" t="s">
        <v>301</v>
      </c>
      <c r="B121" s="64" t="s">
        <v>324</v>
      </c>
      <c r="C121" s="65" t="s">
        <v>2714</v>
      </c>
      <c r="D121" s="66">
        <v>3</v>
      </c>
      <c r="E121" s="67" t="s">
        <v>132</v>
      </c>
      <c r="F121" s="68">
        <v>35</v>
      </c>
      <c r="G121" s="65"/>
      <c r="H121" s="69"/>
      <c r="I121" s="70"/>
      <c r="J121" s="70"/>
      <c r="K121" s="34" t="s">
        <v>65</v>
      </c>
      <c r="L121" s="77">
        <v>121</v>
      </c>
      <c r="M121" s="77"/>
      <c r="N121" s="72"/>
      <c r="O121" s="79" t="s">
        <v>343</v>
      </c>
      <c r="P121" s="81">
        <v>43716.71372685185</v>
      </c>
      <c r="Q121" s="79" t="s">
        <v>396</v>
      </c>
      <c r="R121" s="79"/>
      <c r="S121" s="79"/>
      <c r="T121" s="79" t="s">
        <v>530</v>
      </c>
      <c r="U121" s="79"/>
      <c r="V121" s="83" t="s">
        <v>665</v>
      </c>
      <c r="W121" s="81">
        <v>43716.71372685185</v>
      </c>
      <c r="X121" s="83" t="s">
        <v>792</v>
      </c>
      <c r="Y121" s="79"/>
      <c r="Z121" s="79"/>
      <c r="AA121" s="85" t="s">
        <v>954</v>
      </c>
      <c r="AB121" s="79"/>
      <c r="AC121" s="79" t="b">
        <v>0</v>
      </c>
      <c r="AD121" s="79">
        <v>0</v>
      </c>
      <c r="AE121" s="85" t="s">
        <v>1012</v>
      </c>
      <c r="AF121" s="79" t="b">
        <v>0</v>
      </c>
      <c r="AG121" s="79" t="s">
        <v>1015</v>
      </c>
      <c r="AH121" s="79"/>
      <c r="AI121" s="85" t="s">
        <v>1012</v>
      </c>
      <c r="AJ121" s="79" t="b">
        <v>0</v>
      </c>
      <c r="AK121" s="79">
        <v>14</v>
      </c>
      <c r="AL121" s="85" t="s">
        <v>987</v>
      </c>
      <c r="AM121" s="79" t="s">
        <v>1032</v>
      </c>
      <c r="AN121" s="79" t="b">
        <v>0</v>
      </c>
      <c r="AO121" s="85" t="s">
        <v>987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23</v>
      </c>
      <c r="BK121" s="49">
        <v>100</v>
      </c>
      <c r="BL121" s="48">
        <v>23</v>
      </c>
    </row>
    <row r="122" spans="1:64" ht="15">
      <c r="A122" s="64" t="s">
        <v>302</v>
      </c>
      <c r="B122" s="64" t="s">
        <v>302</v>
      </c>
      <c r="C122" s="65" t="s">
        <v>2714</v>
      </c>
      <c r="D122" s="66">
        <v>3</v>
      </c>
      <c r="E122" s="67" t="s">
        <v>132</v>
      </c>
      <c r="F122" s="68">
        <v>35</v>
      </c>
      <c r="G122" s="65"/>
      <c r="H122" s="69"/>
      <c r="I122" s="70"/>
      <c r="J122" s="70"/>
      <c r="K122" s="34" t="s">
        <v>65</v>
      </c>
      <c r="L122" s="77">
        <v>122</v>
      </c>
      <c r="M122" s="77"/>
      <c r="N122" s="72"/>
      <c r="O122" s="79" t="s">
        <v>176</v>
      </c>
      <c r="P122" s="81">
        <v>43716.76322916667</v>
      </c>
      <c r="Q122" s="79" t="s">
        <v>429</v>
      </c>
      <c r="R122" s="83" t="s">
        <v>475</v>
      </c>
      <c r="S122" s="79" t="s">
        <v>506</v>
      </c>
      <c r="T122" s="79" t="s">
        <v>545</v>
      </c>
      <c r="U122" s="83" t="s">
        <v>587</v>
      </c>
      <c r="V122" s="83" t="s">
        <v>587</v>
      </c>
      <c r="W122" s="81">
        <v>43716.76322916667</v>
      </c>
      <c r="X122" s="83" t="s">
        <v>793</v>
      </c>
      <c r="Y122" s="79"/>
      <c r="Z122" s="79"/>
      <c r="AA122" s="85" t="s">
        <v>955</v>
      </c>
      <c r="AB122" s="79"/>
      <c r="AC122" s="79" t="b">
        <v>0</v>
      </c>
      <c r="AD122" s="79">
        <v>0</v>
      </c>
      <c r="AE122" s="85" t="s">
        <v>1012</v>
      </c>
      <c r="AF122" s="79" t="b">
        <v>0</v>
      </c>
      <c r="AG122" s="79" t="s">
        <v>1015</v>
      </c>
      <c r="AH122" s="79"/>
      <c r="AI122" s="85" t="s">
        <v>1012</v>
      </c>
      <c r="AJ122" s="79" t="b">
        <v>0</v>
      </c>
      <c r="AK122" s="79">
        <v>0</v>
      </c>
      <c r="AL122" s="85" t="s">
        <v>1012</v>
      </c>
      <c r="AM122" s="79" t="s">
        <v>1017</v>
      </c>
      <c r="AN122" s="79" t="b">
        <v>0</v>
      </c>
      <c r="AO122" s="85" t="s">
        <v>955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22</v>
      </c>
      <c r="BK122" s="49">
        <v>100</v>
      </c>
      <c r="BL122" s="48">
        <v>22</v>
      </c>
    </row>
    <row r="123" spans="1:64" ht="15">
      <c r="A123" s="64" t="s">
        <v>303</v>
      </c>
      <c r="B123" s="64" t="s">
        <v>324</v>
      </c>
      <c r="C123" s="65" t="s">
        <v>2714</v>
      </c>
      <c r="D123" s="66">
        <v>3</v>
      </c>
      <c r="E123" s="67" t="s">
        <v>132</v>
      </c>
      <c r="F123" s="68">
        <v>35</v>
      </c>
      <c r="G123" s="65"/>
      <c r="H123" s="69"/>
      <c r="I123" s="70"/>
      <c r="J123" s="70"/>
      <c r="K123" s="34" t="s">
        <v>65</v>
      </c>
      <c r="L123" s="77">
        <v>123</v>
      </c>
      <c r="M123" s="77"/>
      <c r="N123" s="72"/>
      <c r="O123" s="79" t="s">
        <v>343</v>
      </c>
      <c r="P123" s="81">
        <v>43716.77427083333</v>
      </c>
      <c r="Q123" s="79" t="s">
        <v>396</v>
      </c>
      <c r="R123" s="79"/>
      <c r="S123" s="79"/>
      <c r="T123" s="79" t="s">
        <v>530</v>
      </c>
      <c r="U123" s="79"/>
      <c r="V123" s="83" t="s">
        <v>666</v>
      </c>
      <c r="W123" s="81">
        <v>43716.77427083333</v>
      </c>
      <c r="X123" s="83" t="s">
        <v>794</v>
      </c>
      <c r="Y123" s="79"/>
      <c r="Z123" s="79"/>
      <c r="AA123" s="85" t="s">
        <v>956</v>
      </c>
      <c r="AB123" s="79"/>
      <c r="AC123" s="79" t="b">
        <v>0</v>
      </c>
      <c r="AD123" s="79">
        <v>0</v>
      </c>
      <c r="AE123" s="85" t="s">
        <v>1012</v>
      </c>
      <c r="AF123" s="79" t="b">
        <v>0</v>
      </c>
      <c r="AG123" s="79" t="s">
        <v>1015</v>
      </c>
      <c r="AH123" s="79"/>
      <c r="AI123" s="85" t="s">
        <v>1012</v>
      </c>
      <c r="AJ123" s="79" t="b">
        <v>0</v>
      </c>
      <c r="AK123" s="79">
        <v>14</v>
      </c>
      <c r="AL123" s="85" t="s">
        <v>987</v>
      </c>
      <c r="AM123" s="79" t="s">
        <v>1032</v>
      </c>
      <c r="AN123" s="79" t="b">
        <v>0</v>
      </c>
      <c r="AO123" s="85" t="s">
        <v>987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23</v>
      </c>
      <c r="BK123" s="49">
        <v>100</v>
      </c>
      <c r="BL123" s="48">
        <v>23</v>
      </c>
    </row>
    <row r="124" spans="1:64" ht="15">
      <c r="A124" s="64" t="s">
        <v>304</v>
      </c>
      <c r="B124" s="64" t="s">
        <v>324</v>
      </c>
      <c r="C124" s="65" t="s">
        <v>2714</v>
      </c>
      <c r="D124" s="66">
        <v>3</v>
      </c>
      <c r="E124" s="67" t="s">
        <v>132</v>
      </c>
      <c r="F124" s="68">
        <v>35</v>
      </c>
      <c r="G124" s="65"/>
      <c r="H124" s="69"/>
      <c r="I124" s="70"/>
      <c r="J124" s="70"/>
      <c r="K124" s="34" t="s">
        <v>65</v>
      </c>
      <c r="L124" s="77">
        <v>124</v>
      </c>
      <c r="M124" s="77"/>
      <c r="N124" s="72"/>
      <c r="O124" s="79" t="s">
        <v>343</v>
      </c>
      <c r="P124" s="81">
        <v>43716.892962962964</v>
      </c>
      <c r="Q124" s="79" t="s">
        <v>396</v>
      </c>
      <c r="R124" s="79"/>
      <c r="S124" s="79"/>
      <c r="T124" s="79" t="s">
        <v>530</v>
      </c>
      <c r="U124" s="79"/>
      <c r="V124" s="83" t="s">
        <v>667</v>
      </c>
      <c r="W124" s="81">
        <v>43716.892962962964</v>
      </c>
      <c r="X124" s="83" t="s">
        <v>795</v>
      </c>
      <c r="Y124" s="79"/>
      <c r="Z124" s="79"/>
      <c r="AA124" s="85" t="s">
        <v>957</v>
      </c>
      <c r="AB124" s="79"/>
      <c r="AC124" s="79" t="b">
        <v>0</v>
      </c>
      <c r="AD124" s="79">
        <v>0</v>
      </c>
      <c r="AE124" s="85" t="s">
        <v>1012</v>
      </c>
      <c r="AF124" s="79" t="b">
        <v>0</v>
      </c>
      <c r="AG124" s="79" t="s">
        <v>1015</v>
      </c>
      <c r="AH124" s="79"/>
      <c r="AI124" s="85" t="s">
        <v>1012</v>
      </c>
      <c r="AJ124" s="79" t="b">
        <v>0</v>
      </c>
      <c r="AK124" s="79">
        <v>14</v>
      </c>
      <c r="AL124" s="85" t="s">
        <v>987</v>
      </c>
      <c r="AM124" s="79" t="s">
        <v>1032</v>
      </c>
      <c r="AN124" s="79" t="b">
        <v>0</v>
      </c>
      <c r="AO124" s="85" t="s">
        <v>987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23</v>
      </c>
      <c r="BK124" s="49">
        <v>100</v>
      </c>
      <c r="BL124" s="48">
        <v>23</v>
      </c>
    </row>
    <row r="125" spans="1:64" ht="15">
      <c r="A125" s="64" t="s">
        <v>305</v>
      </c>
      <c r="B125" s="64" t="s">
        <v>324</v>
      </c>
      <c r="C125" s="65" t="s">
        <v>2714</v>
      </c>
      <c r="D125" s="66">
        <v>3</v>
      </c>
      <c r="E125" s="67" t="s">
        <v>132</v>
      </c>
      <c r="F125" s="68">
        <v>35</v>
      </c>
      <c r="G125" s="65"/>
      <c r="H125" s="69"/>
      <c r="I125" s="70"/>
      <c r="J125" s="70"/>
      <c r="K125" s="34" t="s">
        <v>65</v>
      </c>
      <c r="L125" s="77">
        <v>125</v>
      </c>
      <c r="M125" s="77"/>
      <c r="N125" s="72"/>
      <c r="O125" s="79" t="s">
        <v>343</v>
      </c>
      <c r="P125" s="81">
        <v>43716.97010416666</v>
      </c>
      <c r="Q125" s="79" t="s">
        <v>396</v>
      </c>
      <c r="R125" s="79"/>
      <c r="S125" s="79"/>
      <c r="T125" s="79" t="s">
        <v>530</v>
      </c>
      <c r="U125" s="79"/>
      <c r="V125" s="83" t="s">
        <v>668</v>
      </c>
      <c r="W125" s="81">
        <v>43716.97010416666</v>
      </c>
      <c r="X125" s="83" t="s">
        <v>796</v>
      </c>
      <c r="Y125" s="79"/>
      <c r="Z125" s="79"/>
      <c r="AA125" s="85" t="s">
        <v>958</v>
      </c>
      <c r="AB125" s="79"/>
      <c r="AC125" s="79" t="b">
        <v>0</v>
      </c>
      <c r="AD125" s="79">
        <v>0</v>
      </c>
      <c r="AE125" s="85" t="s">
        <v>1012</v>
      </c>
      <c r="AF125" s="79" t="b">
        <v>0</v>
      </c>
      <c r="AG125" s="79" t="s">
        <v>1015</v>
      </c>
      <c r="AH125" s="79"/>
      <c r="AI125" s="85" t="s">
        <v>1012</v>
      </c>
      <c r="AJ125" s="79" t="b">
        <v>0</v>
      </c>
      <c r="AK125" s="79">
        <v>14</v>
      </c>
      <c r="AL125" s="85" t="s">
        <v>987</v>
      </c>
      <c r="AM125" s="79" t="s">
        <v>1032</v>
      </c>
      <c r="AN125" s="79" t="b">
        <v>0</v>
      </c>
      <c r="AO125" s="85" t="s">
        <v>987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23</v>
      </c>
      <c r="BK125" s="49">
        <v>100</v>
      </c>
      <c r="BL125" s="48">
        <v>23</v>
      </c>
    </row>
    <row r="126" spans="1:64" ht="15">
      <c r="A126" s="64" t="s">
        <v>306</v>
      </c>
      <c r="B126" s="64" t="s">
        <v>333</v>
      </c>
      <c r="C126" s="65" t="s">
        <v>2714</v>
      </c>
      <c r="D126" s="66">
        <v>3</v>
      </c>
      <c r="E126" s="67" t="s">
        <v>132</v>
      </c>
      <c r="F126" s="68">
        <v>35</v>
      </c>
      <c r="G126" s="65"/>
      <c r="H126" s="69"/>
      <c r="I126" s="70"/>
      <c r="J126" s="70"/>
      <c r="K126" s="34" t="s">
        <v>65</v>
      </c>
      <c r="L126" s="77">
        <v>126</v>
      </c>
      <c r="M126" s="77"/>
      <c r="N126" s="72"/>
      <c r="O126" s="79" t="s">
        <v>343</v>
      </c>
      <c r="P126" s="81">
        <v>43717.15671296296</v>
      </c>
      <c r="Q126" s="79" t="s">
        <v>430</v>
      </c>
      <c r="R126" s="79"/>
      <c r="S126" s="79"/>
      <c r="T126" s="79" t="s">
        <v>546</v>
      </c>
      <c r="U126" s="79"/>
      <c r="V126" s="83" t="s">
        <v>669</v>
      </c>
      <c r="W126" s="81">
        <v>43717.15671296296</v>
      </c>
      <c r="X126" s="83" t="s">
        <v>797</v>
      </c>
      <c r="Y126" s="79"/>
      <c r="Z126" s="79"/>
      <c r="AA126" s="85" t="s">
        <v>959</v>
      </c>
      <c r="AB126" s="85" t="s">
        <v>1011</v>
      </c>
      <c r="AC126" s="79" t="b">
        <v>0</v>
      </c>
      <c r="AD126" s="79">
        <v>4</v>
      </c>
      <c r="AE126" s="85" t="s">
        <v>1013</v>
      </c>
      <c r="AF126" s="79" t="b">
        <v>0</v>
      </c>
      <c r="AG126" s="79" t="s">
        <v>1015</v>
      </c>
      <c r="AH126" s="79"/>
      <c r="AI126" s="85" t="s">
        <v>1012</v>
      </c>
      <c r="AJ126" s="79" t="b">
        <v>0</v>
      </c>
      <c r="AK126" s="79">
        <v>0</v>
      </c>
      <c r="AL126" s="85" t="s">
        <v>1012</v>
      </c>
      <c r="AM126" s="79" t="s">
        <v>1032</v>
      </c>
      <c r="AN126" s="79" t="b">
        <v>0</v>
      </c>
      <c r="AO126" s="85" t="s">
        <v>1011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306</v>
      </c>
      <c r="B127" s="64" t="s">
        <v>334</v>
      </c>
      <c r="C127" s="65" t="s">
        <v>2714</v>
      </c>
      <c r="D127" s="66">
        <v>3</v>
      </c>
      <c r="E127" s="67" t="s">
        <v>132</v>
      </c>
      <c r="F127" s="68">
        <v>35</v>
      </c>
      <c r="G127" s="65"/>
      <c r="H127" s="69"/>
      <c r="I127" s="70"/>
      <c r="J127" s="70"/>
      <c r="K127" s="34" t="s">
        <v>65</v>
      </c>
      <c r="L127" s="77">
        <v>127</v>
      </c>
      <c r="M127" s="77"/>
      <c r="N127" s="72"/>
      <c r="O127" s="79" t="s">
        <v>343</v>
      </c>
      <c r="P127" s="81">
        <v>43717.15671296296</v>
      </c>
      <c r="Q127" s="79" t="s">
        <v>430</v>
      </c>
      <c r="R127" s="79"/>
      <c r="S127" s="79"/>
      <c r="T127" s="79" t="s">
        <v>546</v>
      </c>
      <c r="U127" s="79"/>
      <c r="V127" s="83" t="s">
        <v>669</v>
      </c>
      <c r="W127" s="81">
        <v>43717.15671296296</v>
      </c>
      <c r="X127" s="83" t="s">
        <v>797</v>
      </c>
      <c r="Y127" s="79"/>
      <c r="Z127" s="79"/>
      <c r="AA127" s="85" t="s">
        <v>959</v>
      </c>
      <c r="AB127" s="85" t="s">
        <v>1011</v>
      </c>
      <c r="AC127" s="79" t="b">
        <v>0</v>
      </c>
      <c r="AD127" s="79">
        <v>4</v>
      </c>
      <c r="AE127" s="85" t="s">
        <v>1013</v>
      </c>
      <c r="AF127" s="79" t="b">
        <v>0</v>
      </c>
      <c r="AG127" s="79" t="s">
        <v>1015</v>
      </c>
      <c r="AH127" s="79"/>
      <c r="AI127" s="85" t="s">
        <v>1012</v>
      </c>
      <c r="AJ127" s="79" t="b">
        <v>0</v>
      </c>
      <c r="AK127" s="79">
        <v>0</v>
      </c>
      <c r="AL127" s="85" t="s">
        <v>1012</v>
      </c>
      <c r="AM127" s="79" t="s">
        <v>1032</v>
      </c>
      <c r="AN127" s="79" t="b">
        <v>0</v>
      </c>
      <c r="AO127" s="85" t="s">
        <v>1011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306</v>
      </c>
      <c r="B128" s="64" t="s">
        <v>335</v>
      </c>
      <c r="C128" s="65" t="s">
        <v>2714</v>
      </c>
      <c r="D128" s="66">
        <v>3</v>
      </c>
      <c r="E128" s="67" t="s">
        <v>132</v>
      </c>
      <c r="F128" s="68">
        <v>35</v>
      </c>
      <c r="G128" s="65"/>
      <c r="H128" s="69"/>
      <c r="I128" s="70"/>
      <c r="J128" s="70"/>
      <c r="K128" s="34" t="s">
        <v>65</v>
      </c>
      <c r="L128" s="77">
        <v>128</v>
      </c>
      <c r="M128" s="77"/>
      <c r="N128" s="72"/>
      <c r="O128" s="79" t="s">
        <v>343</v>
      </c>
      <c r="P128" s="81">
        <v>43717.15671296296</v>
      </c>
      <c r="Q128" s="79" t="s">
        <v>430</v>
      </c>
      <c r="R128" s="79"/>
      <c r="S128" s="79"/>
      <c r="T128" s="79" t="s">
        <v>546</v>
      </c>
      <c r="U128" s="79"/>
      <c r="V128" s="83" t="s">
        <v>669</v>
      </c>
      <c r="W128" s="81">
        <v>43717.15671296296</v>
      </c>
      <c r="X128" s="83" t="s">
        <v>797</v>
      </c>
      <c r="Y128" s="79"/>
      <c r="Z128" s="79"/>
      <c r="AA128" s="85" t="s">
        <v>959</v>
      </c>
      <c r="AB128" s="85" t="s">
        <v>1011</v>
      </c>
      <c r="AC128" s="79" t="b">
        <v>0</v>
      </c>
      <c r="AD128" s="79">
        <v>4</v>
      </c>
      <c r="AE128" s="85" t="s">
        <v>1013</v>
      </c>
      <c r="AF128" s="79" t="b">
        <v>0</v>
      </c>
      <c r="AG128" s="79" t="s">
        <v>1015</v>
      </c>
      <c r="AH128" s="79"/>
      <c r="AI128" s="85" t="s">
        <v>1012</v>
      </c>
      <c r="AJ128" s="79" t="b">
        <v>0</v>
      </c>
      <c r="AK128" s="79">
        <v>0</v>
      </c>
      <c r="AL128" s="85" t="s">
        <v>1012</v>
      </c>
      <c r="AM128" s="79" t="s">
        <v>1032</v>
      </c>
      <c r="AN128" s="79" t="b">
        <v>0</v>
      </c>
      <c r="AO128" s="85" t="s">
        <v>1011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306</v>
      </c>
      <c r="B129" s="64" t="s">
        <v>336</v>
      </c>
      <c r="C129" s="65" t="s">
        <v>2714</v>
      </c>
      <c r="D129" s="66">
        <v>3</v>
      </c>
      <c r="E129" s="67" t="s">
        <v>132</v>
      </c>
      <c r="F129" s="68">
        <v>35</v>
      </c>
      <c r="G129" s="65"/>
      <c r="H129" s="69"/>
      <c r="I129" s="70"/>
      <c r="J129" s="70"/>
      <c r="K129" s="34" t="s">
        <v>65</v>
      </c>
      <c r="L129" s="77">
        <v>129</v>
      </c>
      <c r="M129" s="77"/>
      <c r="N129" s="72"/>
      <c r="O129" s="79" t="s">
        <v>343</v>
      </c>
      <c r="P129" s="81">
        <v>43717.15671296296</v>
      </c>
      <c r="Q129" s="79" t="s">
        <v>430</v>
      </c>
      <c r="R129" s="79"/>
      <c r="S129" s="79"/>
      <c r="T129" s="79" t="s">
        <v>546</v>
      </c>
      <c r="U129" s="79"/>
      <c r="V129" s="83" t="s">
        <v>669</v>
      </c>
      <c r="W129" s="81">
        <v>43717.15671296296</v>
      </c>
      <c r="X129" s="83" t="s">
        <v>797</v>
      </c>
      <c r="Y129" s="79"/>
      <c r="Z129" s="79"/>
      <c r="AA129" s="85" t="s">
        <v>959</v>
      </c>
      <c r="AB129" s="85" t="s">
        <v>1011</v>
      </c>
      <c r="AC129" s="79" t="b">
        <v>0</v>
      </c>
      <c r="AD129" s="79">
        <v>4</v>
      </c>
      <c r="AE129" s="85" t="s">
        <v>1013</v>
      </c>
      <c r="AF129" s="79" t="b">
        <v>0</v>
      </c>
      <c r="AG129" s="79" t="s">
        <v>1015</v>
      </c>
      <c r="AH129" s="79"/>
      <c r="AI129" s="85" t="s">
        <v>1012</v>
      </c>
      <c r="AJ129" s="79" t="b">
        <v>0</v>
      </c>
      <c r="AK129" s="79">
        <v>0</v>
      </c>
      <c r="AL129" s="85" t="s">
        <v>1012</v>
      </c>
      <c r="AM129" s="79" t="s">
        <v>1032</v>
      </c>
      <c r="AN129" s="79" t="b">
        <v>0</v>
      </c>
      <c r="AO129" s="85" t="s">
        <v>1011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306</v>
      </c>
      <c r="B130" s="64" t="s">
        <v>337</v>
      </c>
      <c r="C130" s="65" t="s">
        <v>2714</v>
      </c>
      <c r="D130" s="66">
        <v>3</v>
      </c>
      <c r="E130" s="67" t="s">
        <v>132</v>
      </c>
      <c r="F130" s="68">
        <v>35</v>
      </c>
      <c r="G130" s="65"/>
      <c r="H130" s="69"/>
      <c r="I130" s="70"/>
      <c r="J130" s="70"/>
      <c r="K130" s="34" t="s">
        <v>65</v>
      </c>
      <c r="L130" s="77">
        <v>130</v>
      </c>
      <c r="M130" s="77"/>
      <c r="N130" s="72"/>
      <c r="O130" s="79" t="s">
        <v>343</v>
      </c>
      <c r="P130" s="81">
        <v>43717.15671296296</v>
      </c>
      <c r="Q130" s="79" t="s">
        <v>430</v>
      </c>
      <c r="R130" s="79"/>
      <c r="S130" s="79"/>
      <c r="T130" s="79" t="s">
        <v>546</v>
      </c>
      <c r="U130" s="79"/>
      <c r="V130" s="83" t="s">
        <v>669</v>
      </c>
      <c r="W130" s="81">
        <v>43717.15671296296</v>
      </c>
      <c r="X130" s="83" t="s">
        <v>797</v>
      </c>
      <c r="Y130" s="79"/>
      <c r="Z130" s="79"/>
      <c r="AA130" s="85" t="s">
        <v>959</v>
      </c>
      <c r="AB130" s="85" t="s">
        <v>1011</v>
      </c>
      <c r="AC130" s="79" t="b">
        <v>0</v>
      </c>
      <c r="AD130" s="79">
        <v>4</v>
      </c>
      <c r="AE130" s="85" t="s">
        <v>1013</v>
      </c>
      <c r="AF130" s="79" t="b">
        <v>0</v>
      </c>
      <c r="AG130" s="79" t="s">
        <v>1015</v>
      </c>
      <c r="AH130" s="79"/>
      <c r="AI130" s="85" t="s">
        <v>1012</v>
      </c>
      <c r="AJ130" s="79" t="b">
        <v>0</v>
      </c>
      <c r="AK130" s="79">
        <v>0</v>
      </c>
      <c r="AL130" s="85" t="s">
        <v>1012</v>
      </c>
      <c r="AM130" s="79" t="s">
        <v>1032</v>
      </c>
      <c r="AN130" s="79" t="b">
        <v>0</v>
      </c>
      <c r="AO130" s="85" t="s">
        <v>1011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306</v>
      </c>
      <c r="B131" s="64" t="s">
        <v>338</v>
      </c>
      <c r="C131" s="65" t="s">
        <v>2714</v>
      </c>
      <c r="D131" s="66">
        <v>3</v>
      </c>
      <c r="E131" s="67" t="s">
        <v>132</v>
      </c>
      <c r="F131" s="68">
        <v>35</v>
      </c>
      <c r="G131" s="65"/>
      <c r="H131" s="69"/>
      <c r="I131" s="70"/>
      <c r="J131" s="70"/>
      <c r="K131" s="34" t="s">
        <v>65</v>
      </c>
      <c r="L131" s="77">
        <v>131</v>
      </c>
      <c r="M131" s="77"/>
      <c r="N131" s="72"/>
      <c r="O131" s="79" t="s">
        <v>343</v>
      </c>
      <c r="P131" s="81">
        <v>43717.15671296296</v>
      </c>
      <c r="Q131" s="79" t="s">
        <v>430</v>
      </c>
      <c r="R131" s="79"/>
      <c r="S131" s="79"/>
      <c r="T131" s="79" t="s">
        <v>546</v>
      </c>
      <c r="U131" s="79"/>
      <c r="V131" s="83" t="s">
        <v>669</v>
      </c>
      <c r="W131" s="81">
        <v>43717.15671296296</v>
      </c>
      <c r="X131" s="83" t="s">
        <v>797</v>
      </c>
      <c r="Y131" s="79"/>
      <c r="Z131" s="79"/>
      <c r="AA131" s="85" t="s">
        <v>959</v>
      </c>
      <c r="AB131" s="85" t="s">
        <v>1011</v>
      </c>
      <c r="AC131" s="79" t="b">
        <v>0</v>
      </c>
      <c r="AD131" s="79">
        <v>4</v>
      </c>
      <c r="AE131" s="85" t="s">
        <v>1013</v>
      </c>
      <c r="AF131" s="79" t="b">
        <v>0</v>
      </c>
      <c r="AG131" s="79" t="s">
        <v>1015</v>
      </c>
      <c r="AH131" s="79"/>
      <c r="AI131" s="85" t="s">
        <v>1012</v>
      </c>
      <c r="AJ131" s="79" t="b">
        <v>0</v>
      </c>
      <c r="AK131" s="79">
        <v>0</v>
      </c>
      <c r="AL131" s="85" t="s">
        <v>1012</v>
      </c>
      <c r="AM131" s="79" t="s">
        <v>1032</v>
      </c>
      <c r="AN131" s="79" t="b">
        <v>0</v>
      </c>
      <c r="AO131" s="85" t="s">
        <v>1011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306</v>
      </c>
      <c r="B132" s="64" t="s">
        <v>339</v>
      </c>
      <c r="C132" s="65" t="s">
        <v>2714</v>
      </c>
      <c r="D132" s="66">
        <v>3</v>
      </c>
      <c r="E132" s="67" t="s">
        <v>132</v>
      </c>
      <c r="F132" s="68">
        <v>35</v>
      </c>
      <c r="G132" s="65"/>
      <c r="H132" s="69"/>
      <c r="I132" s="70"/>
      <c r="J132" s="70"/>
      <c r="K132" s="34" t="s">
        <v>65</v>
      </c>
      <c r="L132" s="77">
        <v>132</v>
      </c>
      <c r="M132" s="77"/>
      <c r="N132" s="72"/>
      <c r="O132" s="79" t="s">
        <v>343</v>
      </c>
      <c r="P132" s="81">
        <v>43717.15671296296</v>
      </c>
      <c r="Q132" s="79" t="s">
        <v>430</v>
      </c>
      <c r="R132" s="79"/>
      <c r="S132" s="79"/>
      <c r="T132" s="79" t="s">
        <v>546</v>
      </c>
      <c r="U132" s="79"/>
      <c r="V132" s="83" t="s">
        <v>669</v>
      </c>
      <c r="W132" s="81">
        <v>43717.15671296296</v>
      </c>
      <c r="X132" s="83" t="s">
        <v>797</v>
      </c>
      <c r="Y132" s="79"/>
      <c r="Z132" s="79"/>
      <c r="AA132" s="85" t="s">
        <v>959</v>
      </c>
      <c r="AB132" s="85" t="s">
        <v>1011</v>
      </c>
      <c r="AC132" s="79" t="b">
        <v>0</v>
      </c>
      <c r="AD132" s="79">
        <v>4</v>
      </c>
      <c r="AE132" s="85" t="s">
        <v>1013</v>
      </c>
      <c r="AF132" s="79" t="b">
        <v>0</v>
      </c>
      <c r="AG132" s="79" t="s">
        <v>1015</v>
      </c>
      <c r="AH132" s="79"/>
      <c r="AI132" s="85" t="s">
        <v>1012</v>
      </c>
      <c r="AJ132" s="79" t="b">
        <v>0</v>
      </c>
      <c r="AK132" s="79">
        <v>0</v>
      </c>
      <c r="AL132" s="85" t="s">
        <v>1012</v>
      </c>
      <c r="AM132" s="79" t="s">
        <v>1032</v>
      </c>
      <c r="AN132" s="79" t="b">
        <v>0</v>
      </c>
      <c r="AO132" s="85" t="s">
        <v>1011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306</v>
      </c>
      <c r="B133" s="64" t="s">
        <v>340</v>
      </c>
      <c r="C133" s="65" t="s">
        <v>2714</v>
      </c>
      <c r="D133" s="66">
        <v>3</v>
      </c>
      <c r="E133" s="67" t="s">
        <v>132</v>
      </c>
      <c r="F133" s="68">
        <v>35</v>
      </c>
      <c r="G133" s="65"/>
      <c r="H133" s="69"/>
      <c r="I133" s="70"/>
      <c r="J133" s="70"/>
      <c r="K133" s="34" t="s">
        <v>65</v>
      </c>
      <c r="L133" s="77">
        <v>133</v>
      </c>
      <c r="M133" s="77"/>
      <c r="N133" s="72"/>
      <c r="O133" s="79" t="s">
        <v>344</v>
      </c>
      <c r="P133" s="81">
        <v>43717.15671296296</v>
      </c>
      <c r="Q133" s="79" t="s">
        <v>430</v>
      </c>
      <c r="R133" s="79"/>
      <c r="S133" s="79"/>
      <c r="T133" s="79" t="s">
        <v>546</v>
      </c>
      <c r="U133" s="79"/>
      <c r="V133" s="83" t="s">
        <v>669</v>
      </c>
      <c r="W133" s="81">
        <v>43717.15671296296</v>
      </c>
      <c r="X133" s="83" t="s">
        <v>797</v>
      </c>
      <c r="Y133" s="79"/>
      <c r="Z133" s="79"/>
      <c r="AA133" s="85" t="s">
        <v>959</v>
      </c>
      <c r="AB133" s="85" t="s">
        <v>1011</v>
      </c>
      <c r="AC133" s="79" t="b">
        <v>0</v>
      </c>
      <c r="AD133" s="79">
        <v>4</v>
      </c>
      <c r="AE133" s="85" t="s">
        <v>1013</v>
      </c>
      <c r="AF133" s="79" t="b">
        <v>0</v>
      </c>
      <c r="AG133" s="79" t="s">
        <v>1015</v>
      </c>
      <c r="AH133" s="79"/>
      <c r="AI133" s="85" t="s">
        <v>1012</v>
      </c>
      <c r="AJ133" s="79" t="b">
        <v>0</v>
      </c>
      <c r="AK133" s="79">
        <v>0</v>
      </c>
      <c r="AL133" s="85" t="s">
        <v>1012</v>
      </c>
      <c r="AM133" s="79" t="s">
        <v>1032</v>
      </c>
      <c r="AN133" s="79" t="b">
        <v>0</v>
      </c>
      <c r="AO133" s="85" t="s">
        <v>1011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2.857142857142857</v>
      </c>
      <c r="BF133" s="48">
        <v>0</v>
      </c>
      <c r="BG133" s="49">
        <v>0</v>
      </c>
      <c r="BH133" s="48">
        <v>0</v>
      </c>
      <c r="BI133" s="49">
        <v>0</v>
      </c>
      <c r="BJ133" s="48">
        <v>34</v>
      </c>
      <c r="BK133" s="49">
        <v>97.14285714285714</v>
      </c>
      <c r="BL133" s="48">
        <v>35</v>
      </c>
    </row>
    <row r="134" spans="1:64" ht="15">
      <c r="A134" s="64" t="s">
        <v>306</v>
      </c>
      <c r="B134" s="64" t="s">
        <v>324</v>
      </c>
      <c r="C134" s="65" t="s">
        <v>2714</v>
      </c>
      <c r="D134" s="66">
        <v>3</v>
      </c>
      <c r="E134" s="67" t="s">
        <v>132</v>
      </c>
      <c r="F134" s="68">
        <v>35</v>
      </c>
      <c r="G134" s="65"/>
      <c r="H134" s="69"/>
      <c r="I134" s="70"/>
      <c r="J134" s="70"/>
      <c r="K134" s="34" t="s">
        <v>65</v>
      </c>
      <c r="L134" s="77">
        <v>134</v>
      </c>
      <c r="M134" s="77"/>
      <c r="N134" s="72"/>
      <c r="O134" s="79" t="s">
        <v>343</v>
      </c>
      <c r="P134" s="81">
        <v>43717.15671296296</v>
      </c>
      <c r="Q134" s="79" t="s">
        <v>430</v>
      </c>
      <c r="R134" s="79"/>
      <c r="S134" s="79"/>
      <c r="T134" s="79" t="s">
        <v>546</v>
      </c>
      <c r="U134" s="79"/>
      <c r="V134" s="83" t="s">
        <v>669</v>
      </c>
      <c r="W134" s="81">
        <v>43717.15671296296</v>
      </c>
      <c r="X134" s="83" t="s">
        <v>797</v>
      </c>
      <c r="Y134" s="79"/>
      <c r="Z134" s="79"/>
      <c r="AA134" s="85" t="s">
        <v>959</v>
      </c>
      <c r="AB134" s="85" t="s">
        <v>1011</v>
      </c>
      <c r="AC134" s="79" t="b">
        <v>0</v>
      </c>
      <c r="AD134" s="79">
        <v>4</v>
      </c>
      <c r="AE134" s="85" t="s">
        <v>1013</v>
      </c>
      <c r="AF134" s="79" t="b">
        <v>0</v>
      </c>
      <c r="AG134" s="79" t="s">
        <v>1015</v>
      </c>
      <c r="AH134" s="79"/>
      <c r="AI134" s="85" t="s">
        <v>1012</v>
      </c>
      <c r="AJ134" s="79" t="b">
        <v>0</v>
      </c>
      <c r="AK134" s="79">
        <v>0</v>
      </c>
      <c r="AL134" s="85" t="s">
        <v>1012</v>
      </c>
      <c r="AM134" s="79" t="s">
        <v>1032</v>
      </c>
      <c r="AN134" s="79" t="b">
        <v>0</v>
      </c>
      <c r="AO134" s="85" t="s">
        <v>1011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2</v>
      </c>
      <c r="BD134" s="48"/>
      <c r="BE134" s="49"/>
      <c r="BF134" s="48"/>
      <c r="BG134" s="49"/>
      <c r="BH134" s="48"/>
      <c r="BI134" s="49"/>
      <c r="BJ134" s="48"/>
      <c r="BK134" s="49"/>
      <c r="BL134" s="48"/>
    </row>
    <row r="135" spans="1:64" ht="15">
      <c r="A135" s="64" t="s">
        <v>307</v>
      </c>
      <c r="B135" s="64" t="s">
        <v>324</v>
      </c>
      <c r="C135" s="65" t="s">
        <v>2714</v>
      </c>
      <c r="D135" s="66">
        <v>3</v>
      </c>
      <c r="E135" s="67" t="s">
        <v>132</v>
      </c>
      <c r="F135" s="68">
        <v>35</v>
      </c>
      <c r="G135" s="65"/>
      <c r="H135" s="69"/>
      <c r="I135" s="70"/>
      <c r="J135" s="70"/>
      <c r="K135" s="34" t="s">
        <v>65</v>
      </c>
      <c r="L135" s="77">
        <v>135</v>
      </c>
      <c r="M135" s="77"/>
      <c r="N135" s="72"/>
      <c r="O135" s="79" t="s">
        <v>343</v>
      </c>
      <c r="P135" s="81">
        <v>43717.27386574074</v>
      </c>
      <c r="Q135" s="79" t="s">
        <v>396</v>
      </c>
      <c r="R135" s="79"/>
      <c r="S135" s="79"/>
      <c r="T135" s="79" t="s">
        <v>530</v>
      </c>
      <c r="U135" s="79"/>
      <c r="V135" s="83" t="s">
        <v>670</v>
      </c>
      <c r="W135" s="81">
        <v>43717.27386574074</v>
      </c>
      <c r="X135" s="83" t="s">
        <v>798</v>
      </c>
      <c r="Y135" s="79"/>
      <c r="Z135" s="79"/>
      <c r="AA135" s="85" t="s">
        <v>960</v>
      </c>
      <c r="AB135" s="79"/>
      <c r="AC135" s="79" t="b">
        <v>0</v>
      </c>
      <c r="AD135" s="79">
        <v>0</v>
      </c>
      <c r="AE135" s="85" t="s">
        <v>1012</v>
      </c>
      <c r="AF135" s="79" t="b">
        <v>0</v>
      </c>
      <c r="AG135" s="79" t="s">
        <v>1015</v>
      </c>
      <c r="AH135" s="79"/>
      <c r="AI135" s="85" t="s">
        <v>1012</v>
      </c>
      <c r="AJ135" s="79" t="b">
        <v>0</v>
      </c>
      <c r="AK135" s="79">
        <v>15</v>
      </c>
      <c r="AL135" s="85" t="s">
        <v>987</v>
      </c>
      <c r="AM135" s="79" t="s">
        <v>1048</v>
      </c>
      <c r="AN135" s="79" t="b">
        <v>0</v>
      </c>
      <c r="AO135" s="85" t="s">
        <v>987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23</v>
      </c>
      <c r="BK135" s="49">
        <v>100</v>
      </c>
      <c r="BL135" s="48">
        <v>23</v>
      </c>
    </row>
    <row r="136" spans="1:64" ht="15">
      <c r="A136" s="64" t="s">
        <v>308</v>
      </c>
      <c r="B136" s="64" t="s">
        <v>324</v>
      </c>
      <c r="C136" s="65" t="s">
        <v>2714</v>
      </c>
      <c r="D136" s="66">
        <v>3</v>
      </c>
      <c r="E136" s="67" t="s">
        <v>132</v>
      </c>
      <c r="F136" s="68">
        <v>35</v>
      </c>
      <c r="G136" s="65"/>
      <c r="H136" s="69"/>
      <c r="I136" s="70"/>
      <c r="J136" s="70"/>
      <c r="K136" s="34" t="s">
        <v>65</v>
      </c>
      <c r="L136" s="77">
        <v>136</v>
      </c>
      <c r="M136" s="77"/>
      <c r="N136" s="72"/>
      <c r="O136" s="79" t="s">
        <v>343</v>
      </c>
      <c r="P136" s="81">
        <v>43717.585439814815</v>
      </c>
      <c r="Q136" s="79" t="s">
        <v>431</v>
      </c>
      <c r="R136" s="83" t="s">
        <v>488</v>
      </c>
      <c r="S136" s="79" t="s">
        <v>506</v>
      </c>
      <c r="T136" s="79" t="s">
        <v>520</v>
      </c>
      <c r="U136" s="83" t="s">
        <v>588</v>
      </c>
      <c r="V136" s="83" t="s">
        <v>588</v>
      </c>
      <c r="W136" s="81">
        <v>43717.585439814815</v>
      </c>
      <c r="X136" s="83" t="s">
        <v>799</v>
      </c>
      <c r="Y136" s="79"/>
      <c r="Z136" s="79"/>
      <c r="AA136" s="85" t="s">
        <v>961</v>
      </c>
      <c r="AB136" s="79"/>
      <c r="AC136" s="79" t="b">
        <v>0</v>
      </c>
      <c r="AD136" s="79">
        <v>0</v>
      </c>
      <c r="AE136" s="85" t="s">
        <v>1012</v>
      </c>
      <c r="AF136" s="79" t="b">
        <v>0</v>
      </c>
      <c r="AG136" s="79" t="s">
        <v>1015</v>
      </c>
      <c r="AH136" s="79"/>
      <c r="AI136" s="85" t="s">
        <v>1012</v>
      </c>
      <c r="AJ136" s="79" t="b">
        <v>0</v>
      </c>
      <c r="AK136" s="79">
        <v>0</v>
      </c>
      <c r="AL136" s="85" t="s">
        <v>1012</v>
      </c>
      <c r="AM136" s="79" t="s">
        <v>1025</v>
      </c>
      <c r="AN136" s="79" t="b">
        <v>0</v>
      </c>
      <c r="AO136" s="85" t="s">
        <v>961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7.6923076923076925</v>
      </c>
      <c r="BF136" s="48">
        <v>0</v>
      </c>
      <c r="BG136" s="49">
        <v>0</v>
      </c>
      <c r="BH136" s="48">
        <v>0</v>
      </c>
      <c r="BI136" s="49">
        <v>0</v>
      </c>
      <c r="BJ136" s="48">
        <v>12</v>
      </c>
      <c r="BK136" s="49">
        <v>92.3076923076923</v>
      </c>
      <c r="BL136" s="48">
        <v>13</v>
      </c>
    </row>
    <row r="137" spans="1:64" ht="15">
      <c r="A137" s="64" t="s">
        <v>309</v>
      </c>
      <c r="B137" s="64" t="s">
        <v>324</v>
      </c>
      <c r="C137" s="65" t="s">
        <v>2714</v>
      </c>
      <c r="D137" s="66">
        <v>3</v>
      </c>
      <c r="E137" s="67" t="s">
        <v>132</v>
      </c>
      <c r="F137" s="68">
        <v>35</v>
      </c>
      <c r="G137" s="65"/>
      <c r="H137" s="69"/>
      <c r="I137" s="70"/>
      <c r="J137" s="70"/>
      <c r="K137" s="34" t="s">
        <v>65</v>
      </c>
      <c r="L137" s="77">
        <v>137</v>
      </c>
      <c r="M137" s="77"/>
      <c r="N137" s="72"/>
      <c r="O137" s="79" t="s">
        <v>343</v>
      </c>
      <c r="P137" s="81">
        <v>43717.93127314815</v>
      </c>
      <c r="Q137" s="79" t="s">
        <v>432</v>
      </c>
      <c r="R137" s="83" t="s">
        <v>489</v>
      </c>
      <c r="S137" s="79" t="s">
        <v>506</v>
      </c>
      <c r="T137" s="79" t="s">
        <v>547</v>
      </c>
      <c r="U137" s="83" t="s">
        <v>589</v>
      </c>
      <c r="V137" s="83" t="s">
        <v>589</v>
      </c>
      <c r="W137" s="81">
        <v>43717.93127314815</v>
      </c>
      <c r="X137" s="83" t="s">
        <v>800</v>
      </c>
      <c r="Y137" s="79"/>
      <c r="Z137" s="79"/>
      <c r="AA137" s="85" t="s">
        <v>962</v>
      </c>
      <c r="AB137" s="79"/>
      <c r="AC137" s="79" t="b">
        <v>0</v>
      </c>
      <c r="AD137" s="79">
        <v>1</v>
      </c>
      <c r="AE137" s="85" t="s">
        <v>1012</v>
      </c>
      <c r="AF137" s="79" t="b">
        <v>0</v>
      </c>
      <c r="AG137" s="79" t="s">
        <v>1015</v>
      </c>
      <c r="AH137" s="79"/>
      <c r="AI137" s="85" t="s">
        <v>1012</v>
      </c>
      <c r="AJ137" s="79" t="b">
        <v>0</v>
      </c>
      <c r="AK137" s="79">
        <v>1</v>
      </c>
      <c r="AL137" s="85" t="s">
        <v>1012</v>
      </c>
      <c r="AM137" s="79" t="s">
        <v>1025</v>
      </c>
      <c r="AN137" s="79" t="b">
        <v>0</v>
      </c>
      <c r="AO137" s="85" t="s">
        <v>962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1</v>
      </c>
      <c r="BE137" s="49">
        <v>8.333333333333334</v>
      </c>
      <c r="BF137" s="48">
        <v>0</v>
      </c>
      <c r="BG137" s="49">
        <v>0</v>
      </c>
      <c r="BH137" s="48">
        <v>0</v>
      </c>
      <c r="BI137" s="49">
        <v>0</v>
      </c>
      <c r="BJ137" s="48">
        <v>11</v>
      </c>
      <c r="BK137" s="49">
        <v>91.66666666666667</v>
      </c>
      <c r="BL137" s="48">
        <v>12</v>
      </c>
    </row>
    <row r="138" spans="1:64" ht="15">
      <c r="A138" s="64" t="s">
        <v>310</v>
      </c>
      <c r="B138" s="64" t="s">
        <v>309</v>
      </c>
      <c r="C138" s="65" t="s">
        <v>2714</v>
      </c>
      <c r="D138" s="66">
        <v>3</v>
      </c>
      <c r="E138" s="67" t="s">
        <v>132</v>
      </c>
      <c r="F138" s="68">
        <v>35</v>
      </c>
      <c r="G138" s="65"/>
      <c r="H138" s="69"/>
      <c r="I138" s="70"/>
      <c r="J138" s="70"/>
      <c r="K138" s="34" t="s">
        <v>65</v>
      </c>
      <c r="L138" s="77">
        <v>138</v>
      </c>
      <c r="M138" s="77"/>
      <c r="N138" s="72"/>
      <c r="O138" s="79" t="s">
        <v>343</v>
      </c>
      <c r="P138" s="81">
        <v>43717.936875</v>
      </c>
      <c r="Q138" s="79" t="s">
        <v>433</v>
      </c>
      <c r="R138" s="83" t="s">
        <v>489</v>
      </c>
      <c r="S138" s="79" t="s">
        <v>506</v>
      </c>
      <c r="T138" s="79" t="s">
        <v>547</v>
      </c>
      <c r="U138" s="79"/>
      <c r="V138" s="83" t="s">
        <v>671</v>
      </c>
      <c r="W138" s="81">
        <v>43717.936875</v>
      </c>
      <c r="X138" s="83" t="s">
        <v>801</v>
      </c>
      <c r="Y138" s="79"/>
      <c r="Z138" s="79"/>
      <c r="AA138" s="85" t="s">
        <v>963</v>
      </c>
      <c r="AB138" s="79"/>
      <c r="AC138" s="79" t="b">
        <v>0</v>
      </c>
      <c r="AD138" s="79">
        <v>0</v>
      </c>
      <c r="AE138" s="85" t="s">
        <v>1012</v>
      </c>
      <c r="AF138" s="79" t="b">
        <v>0</v>
      </c>
      <c r="AG138" s="79" t="s">
        <v>1015</v>
      </c>
      <c r="AH138" s="79"/>
      <c r="AI138" s="85" t="s">
        <v>1012</v>
      </c>
      <c r="AJ138" s="79" t="b">
        <v>0</v>
      </c>
      <c r="AK138" s="79">
        <v>1</v>
      </c>
      <c r="AL138" s="85" t="s">
        <v>962</v>
      </c>
      <c r="AM138" s="79" t="s">
        <v>1018</v>
      </c>
      <c r="AN138" s="79" t="b">
        <v>0</v>
      </c>
      <c r="AO138" s="85" t="s">
        <v>962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310</v>
      </c>
      <c r="B139" s="64" t="s">
        <v>324</v>
      </c>
      <c r="C139" s="65" t="s">
        <v>2714</v>
      </c>
      <c r="D139" s="66">
        <v>3</v>
      </c>
      <c r="E139" s="67" t="s">
        <v>132</v>
      </c>
      <c r="F139" s="68">
        <v>35</v>
      </c>
      <c r="G139" s="65"/>
      <c r="H139" s="69"/>
      <c r="I139" s="70"/>
      <c r="J139" s="70"/>
      <c r="K139" s="34" t="s">
        <v>65</v>
      </c>
      <c r="L139" s="77">
        <v>139</v>
      </c>
      <c r="M139" s="77"/>
      <c r="N139" s="72"/>
      <c r="O139" s="79" t="s">
        <v>343</v>
      </c>
      <c r="P139" s="81">
        <v>43717.936875</v>
      </c>
      <c r="Q139" s="79" t="s">
        <v>433</v>
      </c>
      <c r="R139" s="83" t="s">
        <v>489</v>
      </c>
      <c r="S139" s="79" t="s">
        <v>506</v>
      </c>
      <c r="T139" s="79" t="s">
        <v>547</v>
      </c>
      <c r="U139" s="79"/>
      <c r="V139" s="83" t="s">
        <v>671</v>
      </c>
      <c r="W139" s="81">
        <v>43717.936875</v>
      </c>
      <c r="X139" s="83" t="s">
        <v>801</v>
      </c>
      <c r="Y139" s="79"/>
      <c r="Z139" s="79"/>
      <c r="AA139" s="85" t="s">
        <v>963</v>
      </c>
      <c r="AB139" s="79"/>
      <c r="AC139" s="79" t="b">
        <v>0</v>
      </c>
      <c r="AD139" s="79">
        <v>0</v>
      </c>
      <c r="AE139" s="85" t="s">
        <v>1012</v>
      </c>
      <c r="AF139" s="79" t="b">
        <v>0</v>
      </c>
      <c r="AG139" s="79" t="s">
        <v>1015</v>
      </c>
      <c r="AH139" s="79"/>
      <c r="AI139" s="85" t="s">
        <v>1012</v>
      </c>
      <c r="AJ139" s="79" t="b">
        <v>0</v>
      </c>
      <c r="AK139" s="79">
        <v>1</v>
      </c>
      <c r="AL139" s="85" t="s">
        <v>962</v>
      </c>
      <c r="AM139" s="79" t="s">
        <v>1018</v>
      </c>
      <c r="AN139" s="79" t="b">
        <v>0</v>
      </c>
      <c r="AO139" s="85" t="s">
        <v>962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1</v>
      </c>
      <c r="BE139" s="49">
        <v>6.666666666666667</v>
      </c>
      <c r="BF139" s="48">
        <v>0</v>
      </c>
      <c r="BG139" s="49">
        <v>0</v>
      </c>
      <c r="BH139" s="48">
        <v>0</v>
      </c>
      <c r="BI139" s="49">
        <v>0</v>
      </c>
      <c r="BJ139" s="48">
        <v>14</v>
      </c>
      <c r="BK139" s="49">
        <v>93.33333333333333</v>
      </c>
      <c r="BL139" s="48">
        <v>15</v>
      </c>
    </row>
    <row r="140" spans="1:64" ht="15">
      <c r="A140" s="64" t="s">
        <v>311</v>
      </c>
      <c r="B140" s="64" t="s">
        <v>311</v>
      </c>
      <c r="C140" s="65" t="s">
        <v>2714</v>
      </c>
      <c r="D140" s="66">
        <v>3</v>
      </c>
      <c r="E140" s="67" t="s">
        <v>132</v>
      </c>
      <c r="F140" s="68">
        <v>35</v>
      </c>
      <c r="G140" s="65"/>
      <c r="H140" s="69"/>
      <c r="I140" s="70"/>
      <c r="J140" s="70"/>
      <c r="K140" s="34" t="s">
        <v>65</v>
      </c>
      <c r="L140" s="77">
        <v>140</v>
      </c>
      <c r="M140" s="77"/>
      <c r="N140" s="72"/>
      <c r="O140" s="79" t="s">
        <v>176</v>
      </c>
      <c r="P140" s="81">
        <v>43718.06487268519</v>
      </c>
      <c r="Q140" s="79" t="s">
        <v>434</v>
      </c>
      <c r="R140" s="83" t="s">
        <v>490</v>
      </c>
      <c r="S140" s="79" t="s">
        <v>512</v>
      </c>
      <c r="T140" s="79" t="s">
        <v>520</v>
      </c>
      <c r="U140" s="79"/>
      <c r="V140" s="83" t="s">
        <v>672</v>
      </c>
      <c r="W140" s="81">
        <v>43718.06487268519</v>
      </c>
      <c r="X140" s="83" t="s">
        <v>802</v>
      </c>
      <c r="Y140" s="79"/>
      <c r="Z140" s="79"/>
      <c r="AA140" s="85" t="s">
        <v>964</v>
      </c>
      <c r="AB140" s="79"/>
      <c r="AC140" s="79" t="b">
        <v>0</v>
      </c>
      <c r="AD140" s="79">
        <v>0</v>
      </c>
      <c r="AE140" s="85" t="s">
        <v>1012</v>
      </c>
      <c r="AF140" s="79" t="b">
        <v>0</v>
      </c>
      <c r="AG140" s="79" t="s">
        <v>1015</v>
      </c>
      <c r="AH140" s="79"/>
      <c r="AI140" s="85" t="s">
        <v>1012</v>
      </c>
      <c r="AJ140" s="79" t="b">
        <v>0</v>
      </c>
      <c r="AK140" s="79">
        <v>0</v>
      </c>
      <c r="AL140" s="85" t="s">
        <v>1012</v>
      </c>
      <c r="AM140" s="79" t="s">
        <v>1049</v>
      </c>
      <c r="AN140" s="79" t="b">
        <v>0</v>
      </c>
      <c r="AO140" s="85" t="s">
        <v>964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8.333333333333334</v>
      </c>
      <c r="BF140" s="48">
        <v>0</v>
      </c>
      <c r="BG140" s="49">
        <v>0</v>
      </c>
      <c r="BH140" s="48">
        <v>0</v>
      </c>
      <c r="BI140" s="49">
        <v>0</v>
      </c>
      <c r="BJ140" s="48">
        <v>11</v>
      </c>
      <c r="BK140" s="49">
        <v>91.66666666666667</v>
      </c>
      <c r="BL140" s="48">
        <v>12</v>
      </c>
    </row>
    <row r="141" spans="1:64" ht="15">
      <c r="A141" s="64" t="s">
        <v>312</v>
      </c>
      <c r="B141" s="64" t="s">
        <v>312</v>
      </c>
      <c r="C141" s="65" t="s">
        <v>2714</v>
      </c>
      <c r="D141" s="66">
        <v>3</v>
      </c>
      <c r="E141" s="67" t="s">
        <v>132</v>
      </c>
      <c r="F141" s="68">
        <v>35</v>
      </c>
      <c r="G141" s="65"/>
      <c r="H141" s="69"/>
      <c r="I141" s="70"/>
      <c r="J141" s="70"/>
      <c r="K141" s="34" t="s">
        <v>65</v>
      </c>
      <c r="L141" s="77">
        <v>141</v>
      </c>
      <c r="M141" s="77"/>
      <c r="N141" s="72"/>
      <c r="O141" s="79" t="s">
        <v>176</v>
      </c>
      <c r="P141" s="81">
        <v>43718.27394675926</v>
      </c>
      <c r="Q141" s="79" t="s">
        <v>435</v>
      </c>
      <c r="R141" s="83" t="s">
        <v>491</v>
      </c>
      <c r="S141" s="79" t="s">
        <v>506</v>
      </c>
      <c r="T141" s="79" t="s">
        <v>520</v>
      </c>
      <c r="U141" s="79"/>
      <c r="V141" s="83" t="s">
        <v>673</v>
      </c>
      <c r="W141" s="81">
        <v>43718.27394675926</v>
      </c>
      <c r="X141" s="83" t="s">
        <v>803</v>
      </c>
      <c r="Y141" s="79"/>
      <c r="Z141" s="79"/>
      <c r="AA141" s="85" t="s">
        <v>965</v>
      </c>
      <c r="AB141" s="79"/>
      <c r="AC141" s="79" t="b">
        <v>0</v>
      </c>
      <c r="AD141" s="79">
        <v>0</v>
      </c>
      <c r="AE141" s="85" t="s">
        <v>1012</v>
      </c>
      <c r="AF141" s="79" t="b">
        <v>0</v>
      </c>
      <c r="AG141" s="79" t="s">
        <v>1015</v>
      </c>
      <c r="AH141" s="79"/>
      <c r="AI141" s="85" t="s">
        <v>1012</v>
      </c>
      <c r="AJ141" s="79" t="b">
        <v>0</v>
      </c>
      <c r="AK141" s="79">
        <v>0</v>
      </c>
      <c r="AL141" s="85" t="s">
        <v>1012</v>
      </c>
      <c r="AM141" s="79" t="s">
        <v>1031</v>
      </c>
      <c r="AN141" s="79" t="b">
        <v>0</v>
      </c>
      <c r="AO141" s="85" t="s">
        <v>965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9.090909090909092</v>
      </c>
      <c r="BF141" s="48">
        <v>0</v>
      </c>
      <c r="BG141" s="49">
        <v>0</v>
      </c>
      <c r="BH141" s="48">
        <v>0</v>
      </c>
      <c r="BI141" s="49">
        <v>0</v>
      </c>
      <c r="BJ141" s="48">
        <v>10</v>
      </c>
      <c r="BK141" s="49">
        <v>90.9090909090909</v>
      </c>
      <c r="BL141" s="48">
        <v>11</v>
      </c>
    </row>
    <row r="142" spans="1:64" ht="15">
      <c r="A142" s="64" t="s">
        <v>313</v>
      </c>
      <c r="B142" s="64" t="s">
        <v>341</v>
      </c>
      <c r="C142" s="65" t="s">
        <v>2714</v>
      </c>
      <c r="D142" s="66">
        <v>3</v>
      </c>
      <c r="E142" s="67" t="s">
        <v>132</v>
      </c>
      <c r="F142" s="68">
        <v>35</v>
      </c>
      <c r="G142" s="65"/>
      <c r="H142" s="69"/>
      <c r="I142" s="70"/>
      <c r="J142" s="70"/>
      <c r="K142" s="34" t="s">
        <v>65</v>
      </c>
      <c r="L142" s="77">
        <v>142</v>
      </c>
      <c r="M142" s="77"/>
      <c r="N142" s="72"/>
      <c r="O142" s="79" t="s">
        <v>343</v>
      </c>
      <c r="P142" s="81">
        <v>43718.289618055554</v>
      </c>
      <c r="Q142" s="79" t="s">
        <v>436</v>
      </c>
      <c r="R142" s="79"/>
      <c r="S142" s="79"/>
      <c r="T142" s="79" t="s">
        <v>520</v>
      </c>
      <c r="U142" s="79"/>
      <c r="V142" s="83" t="s">
        <v>674</v>
      </c>
      <c r="W142" s="81">
        <v>43718.289618055554</v>
      </c>
      <c r="X142" s="83" t="s">
        <v>804</v>
      </c>
      <c r="Y142" s="79"/>
      <c r="Z142" s="79"/>
      <c r="AA142" s="85" t="s">
        <v>966</v>
      </c>
      <c r="AB142" s="79"/>
      <c r="AC142" s="79" t="b">
        <v>0</v>
      </c>
      <c r="AD142" s="79">
        <v>0</v>
      </c>
      <c r="AE142" s="85" t="s">
        <v>1012</v>
      </c>
      <c r="AF142" s="79" t="b">
        <v>0</v>
      </c>
      <c r="AG142" s="79" t="s">
        <v>1015</v>
      </c>
      <c r="AH142" s="79"/>
      <c r="AI142" s="85" t="s">
        <v>1012</v>
      </c>
      <c r="AJ142" s="79" t="b">
        <v>0</v>
      </c>
      <c r="AK142" s="79">
        <v>37</v>
      </c>
      <c r="AL142" s="85" t="s">
        <v>982</v>
      </c>
      <c r="AM142" s="79" t="s">
        <v>1017</v>
      </c>
      <c r="AN142" s="79" t="b">
        <v>0</v>
      </c>
      <c r="AO142" s="85" t="s">
        <v>982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1</v>
      </c>
      <c r="BE142" s="49">
        <v>6.25</v>
      </c>
      <c r="BF142" s="48">
        <v>0</v>
      </c>
      <c r="BG142" s="49">
        <v>0</v>
      </c>
      <c r="BH142" s="48">
        <v>0</v>
      </c>
      <c r="BI142" s="49">
        <v>0</v>
      </c>
      <c r="BJ142" s="48">
        <v>15</v>
      </c>
      <c r="BK142" s="49">
        <v>93.75</v>
      </c>
      <c r="BL142" s="48">
        <v>16</v>
      </c>
    </row>
    <row r="143" spans="1:64" ht="15">
      <c r="A143" s="64" t="s">
        <v>313</v>
      </c>
      <c r="B143" s="64" t="s">
        <v>324</v>
      </c>
      <c r="C143" s="65" t="s">
        <v>2714</v>
      </c>
      <c r="D143" s="66">
        <v>3</v>
      </c>
      <c r="E143" s="67" t="s">
        <v>132</v>
      </c>
      <c r="F143" s="68">
        <v>35</v>
      </c>
      <c r="G143" s="65"/>
      <c r="H143" s="69"/>
      <c r="I143" s="70"/>
      <c r="J143" s="70"/>
      <c r="K143" s="34" t="s">
        <v>65</v>
      </c>
      <c r="L143" s="77">
        <v>143</v>
      </c>
      <c r="M143" s="77"/>
      <c r="N143" s="72"/>
      <c r="O143" s="79" t="s">
        <v>343</v>
      </c>
      <c r="P143" s="81">
        <v>43718.289618055554</v>
      </c>
      <c r="Q143" s="79" t="s">
        <v>436</v>
      </c>
      <c r="R143" s="79"/>
      <c r="S143" s="79"/>
      <c r="T143" s="79" t="s">
        <v>520</v>
      </c>
      <c r="U143" s="79"/>
      <c r="V143" s="83" t="s">
        <v>674</v>
      </c>
      <c r="W143" s="81">
        <v>43718.289618055554</v>
      </c>
      <c r="X143" s="83" t="s">
        <v>804</v>
      </c>
      <c r="Y143" s="79"/>
      <c r="Z143" s="79"/>
      <c r="AA143" s="85" t="s">
        <v>966</v>
      </c>
      <c r="AB143" s="79"/>
      <c r="AC143" s="79" t="b">
        <v>0</v>
      </c>
      <c r="AD143" s="79">
        <v>0</v>
      </c>
      <c r="AE143" s="85" t="s">
        <v>1012</v>
      </c>
      <c r="AF143" s="79" t="b">
        <v>0</v>
      </c>
      <c r="AG143" s="79" t="s">
        <v>1015</v>
      </c>
      <c r="AH143" s="79"/>
      <c r="AI143" s="85" t="s">
        <v>1012</v>
      </c>
      <c r="AJ143" s="79" t="b">
        <v>0</v>
      </c>
      <c r="AK143" s="79">
        <v>37</v>
      </c>
      <c r="AL143" s="85" t="s">
        <v>982</v>
      </c>
      <c r="AM143" s="79" t="s">
        <v>1017</v>
      </c>
      <c r="AN143" s="79" t="b">
        <v>0</v>
      </c>
      <c r="AO143" s="85" t="s">
        <v>982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314</v>
      </c>
      <c r="B144" s="64" t="s">
        <v>324</v>
      </c>
      <c r="C144" s="65" t="s">
        <v>2714</v>
      </c>
      <c r="D144" s="66">
        <v>3</v>
      </c>
      <c r="E144" s="67" t="s">
        <v>132</v>
      </c>
      <c r="F144" s="68">
        <v>35</v>
      </c>
      <c r="G144" s="65"/>
      <c r="H144" s="69"/>
      <c r="I144" s="70"/>
      <c r="J144" s="70"/>
      <c r="K144" s="34" t="s">
        <v>65</v>
      </c>
      <c r="L144" s="77">
        <v>144</v>
      </c>
      <c r="M144" s="77"/>
      <c r="N144" s="72"/>
      <c r="O144" s="79" t="s">
        <v>343</v>
      </c>
      <c r="P144" s="81">
        <v>43718.585439814815</v>
      </c>
      <c r="Q144" s="79" t="s">
        <v>437</v>
      </c>
      <c r="R144" s="83" t="s">
        <v>492</v>
      </c>
      <c r="S144" s="79" t="s">
        <v>506</v>
      </c>
      <c r="T144" s="79" t="s">
        <v>520</v>
      </c>
      <c r="U144" s="83" t="s">
        <v>590</v>
      </c>
      <c r="V144" s="83" t="s">
        <v>590</v>
      </c>
      <c r="W144" s="81">
        <v>43718.585439814815</v>
      </c>
      <c r="X144" s="83" t="s">
        <v>805</v>
      </c>
      <c r="Y144" s="79"/>
      <c r="Z144" s="79"/>
      <c r="AA144" s="85" t="s">
        <v>967</v>
      </c>
      <c r="AB144" s="79"/>
      <c r="AC144" s="79" t="b">
        <v>0</v>
      </c>
      <c r="AD144" s="79">
        <v>0</v>
      </c>
      <c r="AE144" s="85" t="s">
        <v>1012</v>
      </c>
      <c r="AF144" s="79" t="b">
        <v>0</v>
      </c>
      <c r="AG144" s="79" t="s">
        <v>1015</v>
      </c>
      <c r="AH144" s="79"/>
      <c r="AI144" s="85" t="s">
        <v>1012</v>
      </c>
      <c r="AJ144" s="79" t="b">
        <v>0</v>
      </c>
      <c r="AK144" s="79">
        <v>0</v>
      </c>
      <c r="AL144" s="85" t="s">
        <v>1012</v>
      </c>
      <c r="AM144" s="79" t="s">
        <v>1025</v>
      </c>
      <c r="AN144" s="79" t="b">
        <v>0</v>
      </c>
      <c r="AO144" s="85" t="s">
        <v>967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1</v>
      </c>
      <c r="BE144" s="49">
        <v>7.6923076923076925</v>
      </c>
      <c r="BF144" s="48">
        <v>0</v>
      </c>
      <c r="BG144" s="49">
        <v>0</v>
      </c>
      <c r="BH144" s="48">
        <v>0</v>
      </c>
      <c r="BI144" s="49">
        <v>0</v>
      </c>
      <c r="BJ144" s="48">
        <v>12</v>
      </c>
      <c r="BK144" s="49">
        <v>92.3076923076923</v>
      </c>
      <c r="BL144" s="48">
        <v>13</v>
      </c>
    </row>
    <row r="145" spans="1:64" ht="15">
      <c r="A145" s="64" t="s">
        <v>315</v>
      </c>
      <c r="B145" s="64" t="s">
        <v>315</v>
      </c>
      <c r="C145" s="65" t="s">
        <v>2714</v>
      </c>
      <c r="D145" s="66">
        <v>3</v>
      </c>
      <c r="E145" s="67" t="s">
        <v>132</v>
      </c>
      <c r="F145" s="68">
        <v>35</v>
      </c>
      <c r="G145" s="65"/>
      <c r="H145" s="69"/>
      <c r="I145" s="70"/>
      <c r="J145" s="70"/>
      <c r="K145" s="34" t="s">
        <v>65</v>
      </c>
      <c r="L145" s="77">
        <v>145</v>
      </c>
      <c r="M145" s="77"/>
      <c r="N145" s="72"/>
      <c r="O145" s="79" t="s">
        <v>176</v>
      </c>
      <c r="P145" s="81">
        <v>43718.81893518518</v>
      </c>
      <c r="Q145" s="79" t="s">
        <v>438</v>
      </c>
      <c r="R145" s="83" t="s">
        <v>493</v>
      </c>
      <c r="S145" s="79" t="s">
        <v>513</v>
      </c>
      <c r="T145" s="79" t="s">
        <v>520</v>
      </c>
      <c r="U145" s="79"/>
      <c r="V145" s="83" t="s">
        <v>675</v>
      </c>
      <c r="W145" s="81">
        <v>43718.81893518518</v>
      </c>
      <c r="X145" s="83" t="s">
        <v>806</v>
      </c>
      <c r="Y145" s="79"/>
      <c r="Z145" s="79"/>
      <c r="AA145" s="85" t="s">
        <v>968</v>
      </c>
      <c r="AB145" s="79"/>
      <c r="AC145" s="79" t="b">
        <v>0</v>
      </c>
      <c r="AD145" s="79">
        <v>1</v>
      </c>
      <c r="AE145" s="85" t="s">
        <v>1012</v>
      </c>
      <c r="AF145" s="79" t="b">
        <v>0</v>
      </c>
      <c r="AG145" s="79" t="s">
        <v>1015</v>
      </c>
      <c r="AH145" s="79"/>
      <c r="AI145" s="85" t="s">
        <v>1012</v>
      </c>
      <c r="AJ145" s="79" t="b">
        <v>0</v>
      </c>
      <c r="AK145" s="79">
        <v>0</v>
      </c>
      <c r="AL145" s="85" t="s">
        <v>1012</v>
      </c>
      <c r="AM145" s="79" t="s">
        <v>1028</v>
      </c>
      <c r="AN145" s="79" t="b">
        <v>0</v>
      </c>
      <c r="AO145" s="85" t="s">
        <v>968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11.11111111111111</v>
      </c>
      <c r="BF145" s="48">
        <v>0</v>
      </c>
      <c r="BG145" s="49">
        <v>0</v>
      </c>
      <c r="BH145" s="48">
        <v>0</v>
      </c>
      <c r="BI145" s="49">
        <v>0</v>
      </c>
      <c r="BJ145" s="48">
        <v>8</v>
      </c>
      <c r="BK145" s="49">
        <v>88.88888888888889</v>
      </c>
      <c r="BL145" s="48">
        <v>9</v>
      </c>
    </row>
    <row r="146" spans="1:64" ht="15">
      <c r="A146" s="64" t="s">
        <v>316</v>
      </c>
      <c r="B146" s="64" t="s">
        <v>316</v>
      </c>
      <c r="C146" s="65" t="s">
        <v>2714</v>
      </c>
      <c r="D146" s="66">
        <v>3</v>
      </c>
      <c r="E146" s="67" t="s">
        <v>132</v>
      </c>
      <c r="F146" s="68">
        <v>35</v>
      </c>
      <c r="G146" s="65"/>
      <c r="H146" s="69"/>
      <c r="I146" s="70"/>
      <c r="J146" s="70"/>
      <c r="K146" s="34" t="s">
        <v>65</v>
      </c>
      <c r="L146" s="77">
        <v>146</v>
      </c>
      <c r="M146" s="77"/>
      <c r="N146" s="72"/>
      <c r="O146" s="79" t="s">
        <v>176</v>
      </c>
      <c r="P146" s="81">
        <v>43712.32052083333</v>
      </c>
      <c r="Q146" s="79" t="s">
        <v>439</v>
      </c>
      <c r="R146" s="83" t="s">
        <v>477</v>
      </c>
      <c r="S146" s="79" t="s">
        <v>506</v>
      </c>
      <c r="T146" s="79" t="s">
        <v>520</v>
      </c>
      <c r="U146" s="83" t="s">
        <v>591</v>
      </c>
      <c r="V146" s="83" t="s">
        <v>591</v>
      </c>
      <c r="W146" s="81">
        <v>43712.32052083333</v>
      </c>
      <c r="X146" s="83" t="s">
        <v>807</v>
      </c>
      <c r="Y146" s="79"/>
      <c r="Z146" s="79"/>
      <c r="AA146" s="85" t="s">
        <v>969</v>
      </c>
      <c r="AB146" s="79"/>
      <c r="AC146" s="79" t="b">
        <v>0</v>
      </c>
      <c r="AD146" s="79">
        <v>0</v>
      </c>
      <c r="AE146" s="85" t="s">
        <v>1012</v>
      </c>
      <c r="AF146" s="79" t="b">
        <v>0</v>
      </c>
      <c r="AG146" s="79" t="s">
        <v>1015</v>
      </c>
      <c r="AH146" s="79"/>
      <c r="AI146" s="85" t="s">
        <v>1012</v>
      </c>
      <c r="AJ146" s="79" t="b">
        <v>0</v>
      </c>
      <c r="AK146" s="79">
        <v>0</v>
      </c>
      <c r="AL146" s="85" t="s">
        <v>1012</v>
      </c>
      <c r="AM146" s="79" t="s">
        <v>508</v>
      </c>
      <c r="AN146" s="79" t="b">
        <v>0</v>
      </c>
      <c r="AO146" s="85" t="s">
        <v>969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7</v>
      </c>
      <c r="BC146" s="78" t="str">
        <f>REPLACE(INDEX(GroupVertices[Group],MATCH(Edges[[#This Row],[Vertex 2]],GroupVertices[Vertex],0)),1,1,"")</f>
        <v>7</v>
      </c>
      <c r="BD146" s="48">
        <v>1</v>
      </c>
      <c r="BE146" s="49">
        <v>11.11111111111111</v>
      </c>
      <c r="BF146" s="48">
        <v>0</v>
      </c>
      <c r="BG146" s="49">
        <v>0</v>
      </c>
      <c r="BH146" s="48">
        <v>0</v>
      </c>
      <c r="BI146" s="49">
        <v>0</v>
      </c>
      <c r="BJ146" s="48">
        <v>8</v>
      </c>
      <c r="BK146" s="49">
        <v>88.88888888888889</v>
      </c>
      <c r="BL146" s="48">
        <v>9</v>
      </c>
    </row>
    <row r="147" spans="1:64" ht="15">
      <c r="A147" s="64" t="s">
        <v>317</v>
      </c>
      <c r="B147" s="64" t="s">
        <v>316</v>
      </c>
      <c r="C147" s="65" t="s">
        <v>2714</v>
      </c>
      <c r="D147" s="66">
        <v>3</v>
      </c>
      <c r="E147" s="67" t="s">
        <v>132</v>
      </c>
      <c r="F147" s="68">
        <v>35</v>
      </c>
      <c r="G147" s="65"/>
      <c r="H147" s="69"/>
      <c r="I147" s="70"/>
      <c r="J147" s="70"/>
      <c r="K147" s="34" t="s">
        <v>65</v>
      </c>
      <c r="L147" s="77">
        <v>147</v>
      </c>
      <c r="M147" s="77"/>
      <c r="N147" s="72"/>
      <c r="O147" s="79" t="s">
        <v>343</v>
      </c>
      <c r="P147" s="81">
        <v>43719.07858796296</v>
      </c>
      <c r="Q147" s="79" t="s">
        <v>440</v>
      </c>
      <c r="R147" s="83" t="s">
        <v>477</v>
      </c>
      <c r="S147" s="79" t="s">
        <v>506</v>
      </c>
      <c r="T147" s="79" t="s">
        <v>520</v>
      </c>
      <c r="U147" s="83" t="s">
        <v>591</v>
      </c>
      <c r="V147" s="83" t="s">
        <v>591</v>
      </c>
      <c r="W147" s="81">
        <v>43719.07858796296</v>
      </c>
      <c r="X147" s="83" t="s">
        <v>808</v>
      </c>
      <c r="Y147" s="79"/>
      <c r="Z147" s="79"/>
      <c r="AA147" s="85" t="s">
        <v>970</v>
      </c>
      <c r="AB147" s="79"/>
      <c r="AC147" s="79" t="b">
        <v>0</v>
      </c>
      <c r="AD147" s="79">
        <v>0</v>
      </c>
      <c r="AE147" s="85" t="s">
        <v>1012</v>
      </c>
      <c r="AF147" s="79" t="b">
        <v>0</v>
      </c>
      <c r="AG147" s="79" t="s">
        <v>1015</v>
      </c>
      <c r="AH147" s="79"/>
      <c r="AI147" s="85" t="s">
        <v>1012</v>
      </c>
      <c r="AJ147" s="79" t="b">
        <v>0</v>
      </c>
      <c r="AK147" s="79">
        <v>1</v>
      </c>
      <c r="AL147" s="85" t="s">
        <v>969</v>
      </c>
      <c r="AM147" s="79" t="s">
        <v>1031</v>
      </c>
      <c r="AN147" s="79" t="b">
        <v>0</v>
      </c>
      <c r="AO147" s="85" t="s">
        <v>969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7</v>
      </c>
      <c r="BC147" s="78" t="str">
        <f>REPLACE(INDEX(GroupVertices[Group],MATCH(Edges[[#This Row],[Vertex 2]],GroupVertices[Vertex],0)),1,1,"")</f>
        <v>7</v>
      </c>
      <c r="BD147" s="48">
        <v>1</v>
      </c>
      <c r="BE147" s="49">
        <v>9.090909090909092</v>
      </c>
      <c r="BF147" s="48">
        <v>0</v>
      </c>
      <c r="BG147" s="49">
        <v>0</v>
      </c>
      <c r="BH147" s="48">
        <v>0</v>
      </c>
      <c r="BI147" s="49">
        <v>0</v>
      </c>
      <c r="BJ147" s="48">
        <v>10</v>
      </c>
      <c r="BK147" s="49">
        <v>90.9090909090909</v>
      </c>
      <c r="BL147" s="48">
        <v>11</v>
      </c>
    </row>
    <row r="148" spans="1:64" ht="15">
      <c r="A148" s="64" t="s">
        <v>318</v>
      </c>
      <c r="B148" s="64" t="s">
        <v>318</v>
      </c>
      <c r="C148" s="65" t="s">
        <v>2714</v>
      </c>
      <c r="D148" s="66">
        <v>3</v>
      </c>
      <c r="E148" s="67" t="s">
        <v>132</v>
      </c>
      <c r="F148" s="68">
        <v>35</v>
      </c>
      <c r="G148" s="65"/>
      <c r="H148" s="69"/>
      <c r="I148" s="70"/>
      <c r="J148" s="70"/>
      <c r="K148" s="34" t="s">
        <v>65</v>
      </c>
      <c r="L148" s="77">
        <v>148</v>
      </c>
      <c r="M148" s="77"/>
      <c r="N148" s="72"/>
      <c r="O148" s="79" t="s">
        <v>176</v>
      </c>
      <c r="P148" s="81">
        <v>43719.541666666664</v>
      </c>
      <c r="Q148" s="79" t="s">
        <v>441</v>
      </c>
      <c r="R148" s="83" t="s">
        <v>475</v>
      </c>
      <c r="S148" s="79" t="s">
        <v>506</v>
      </c>
      <c r="T148" s="79" t="s">
        <v>530</v>
      </c>
      <c r="U148" s="83" t="s">
        <v>592</v>
      </c>
      <c r="V148" s="83" t="s">
        <v>592</v>
      </c>
      <c r="W148" s="81">
        <v>43719.541666666664</v>
      </c>
      <c r="X148" s="83" t="s">
        <v>809</v>
      </c>
      <c r="Y148" s="79"/>
      <c r="Z148" s="79"/>
      <c r="AA148" s="85" t="s">
        <v>971</v>
      </c>
      <c r="AB148" s="79"/>
      <c r="AC148" s="79" t="b">
        <v>0</v>
      </c>
      <c r="AD148" s="79">
        <v>1</v>
      </c>
      <c r="AE148" s="85" t="s">
        <v>1012</v>
      </c>
      <c r="AF148" s="79" t="b">
        <v>0</v>
      </c>
      <c r="AG148" s="79" t="s">
        <v>1015</v>
      </c>
      <c r="AH148" s="79"/>
      <c r="AI148" s="85" t="s">
        <v>1012</v>
      </c>
      <c r="AJ148" s="79" t="b">
        <v>0</v>
      </c>
      <c r="AK148" s="79">
        <v>0</v>
      </c>
      <c r="AL148" s="85" t="s">
        <v>1012</v>
      </c>
      <c r="AM148" s="79" t="s">
        <v>1039</v>
      </c>
      <c r="AN148" s="79" t="b">
        <v>0</v>
      </c>
      <c r="AO148" s="85" t="s">
        <v>971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12.5</v>
      </c>
      <c r="BF148" s="48">
        <v>0</v>
      </c>
      <c r="BG148" s="49">
        <v>0</v>
      </c>
      <c r="BH148" s="48">
        <v>0</v>
      </c>
      <c r="BI148" s="49">
        <v>0</v>
      </c>
      <c r="BJ148" s="48">
        <v>7</v>
      </c>
      <c r="BK148" s="49">
        <v>87.5</v>
      </c>
      <c r="BL148" s="48">
        <v>8</v>
      </c>
    </row>
    <row r="149" spans="1:64" ht="15">
      <c r="A149" s="64" t="s">
        <v>319</v>
      </c>
      <c r="B149" s="64" t="s">
        <v>324</v>
      </c>
      <c r="C149" s="65" t="s">
        <v>2714</v>
      </c>
      <c r="D149" s="66">
        <v>3</v>
      </c>
      <c r="E149" s="67" t="s">
        <v>132</v>
      </c>
      <c r="F149" s="68">
        <v>35</v>
      </c>
      <c r="G149" s="65"/>
      <c r="H149" s="69"/>
      <c r="I149" s="70"/>
      <c r="J149" s="70"/>
      <c r="K149" s="34" t="s">
        <v>65</v>
      </c>
      <c r="L149" s="77">
        <v>149</v>
      </c>
      <c r="M149" s="77"/>
      <c r="N149" s="72"/>
      <c r="O149" s="79" t="s">
        <v>343</v>
      </c>
      <c r="P149" s="81">
        <v>43712.62731481482</v>
      </c>
      <c r="Q149" s="79" t="s">
        <v>442</v>
      </c>
      <c r="R149" s="83" t="s">
        <v>491</v>
      </c>
      <c r="S149" s="79" t="s">
        <v>506</v>
      </c>
      <c r="T149" s="79" t="s">
        <v>548</v>
      </c>
      <c r="U149" s="79"/>
      <c r="V149" s="83" t="s">
        <v>676</v>
      </c>
      <c r="W149" s="81">
        <v>43712.62731481482</v>
      </c>
      <c r="X149" s="83" t="s">
        <v>810</v>
      </c>
      <c r="Y149" s="79"/>
      <c r="Z149" s="79"/>
      <c r="AA149" s="85" t="s">
        <v>972</v>
      </c>
      <c r="AB149" s="79"/>
      <c r="AC149" s="79" t="b">
        <v>0</v>
      </c>
      <c r="AD149" s="79">
        <v>1</v>
      </c>
      <c r="AE149" s="85" t="s">
        <v>1012</v>
      </c>
      <c r="AF149" s="79" t="b">
        <v>0</v>
      </c>
      <c r="AG149" s="79" t="s">
        <v>1015</v>
      </c>
      <c r="AH149" s="79"/>
      <c r="AI149" s="85" t="s">
        <v>1012</v>
      </c>
      <c r="AJ149" s="79" t="b">
        <v>0</v>
      </c>
      <c r="AK149" s="79">
        <v>1</v>
      </c>
      <c r="AL149" s="85" t="s">
        <v>1012</v>
      </c>
      <c r="AM149" s="79" t="s">
        <v>1018</v>
      </c>
      <c r="AN149" s="79" t="b">
        <v>0</v>
      </c>
      <c r="AO149" s="85" t="s">
        <v>972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2</v>
      </c>
      <c r="BD149" s="48"/>
      <c r="BE149" s="49"/>
      <c r="BF149" s="48"/>
      <c r="BG149" s="49"/>
      <c r="BH149" s="48"/>
      <c r="BI149" s="49"/>
      <c r="BJ149" s="48"/>
      <c r="BK149" s="49"/>
      <c r="BL149" s="48"/>
    </row>
    <row r="150" spans="1:64" ht="15">
      <c r="A150" s="64" t="s">
        <v>319</v>
      </c>
      <c r="B150" s="64" t="s">
        <v>212</v>
      </c>
      <c r="C150" s="65" t="s">
        <v>2714</v>
      </c>
      <c r="D150" s="66">
        <v>3</v>
      </c>
      <c r="E150" s="67" t="s">
        <v>132</v>
      </c>
      <c r="F150" s="68">
        <v>35</v>
      </c>
      <c r="G150" s="65"/>
      <c r="H150" s="69"/>
      <c r="I150" s="70"/>
      <c r="J150" s="70"/>
      <c r="K150" s="34" t="s">
        <v>65</v>
      </c>
      <c r="L150" s="77">
        <v>150</v>
      </c>
      <c r="M150" s="77"/>
      <c r="N150" s="72"/>
      <c r="O150" s="79" t="s">
        <v>343</v>
      </c>
      <c r="P150" s="81">
        <v>43712.62731481482</v>
      </c>
      <c r="Q150" s="79" t="s">
        <v>442</v>
      </c>
      <c r="R150" s="83" t="s">
        <v>491</v>
      </c>
      <c r="S150" s="79" t="s">
        <v>506</v>
      </c>
      <c r="T150" s="79" t="s">
        <v>548</v>
      </c>
      <c r="U150" s="79"/>
      <c r="V150" s="83" t="s">
        <v>676</v>
      </c>
      <c r="W150" s="81">
        <v>43712.62731481482</v>
      </c>
      <c r="X150" s="83" t="s">
        <v>810</v>
      </c>
      <c r="Y150" s="79"/>
      <c r="Z150" s="79"/>
      <c r="AA150" s="85" t="s">
        <v>972</v>
      </c>
      <c r="AB150" s="79"/>
      <c r="AC150" s="79" t="b">
        <v>0</v>
      </c>
      <c r="AD150" s="79">
        <v>1</v>
      </c>
      <c r="AE150" s="85" t="s">
        <v>1012</v>
      </c>
      <c r="AF150" s="79" t="b">
        <v>0</v>
      </c>
      <c r="AG150" s="79" t="s">
        <v>1015</v>
      </c>
      <c r="AH150" s="79"/>
      <c r="AI150" s="85" t="s">
        <v>1012</v>
      </c>
      <c r="AJ150" s="79" t="b">
        <v>0</v>
      </c>
      <c r="AK150" s="79">
        <v>1</v>
      </c>
      <c r="AL150" s="85" t="s">
        <v>1012</v>
      </c>
      <c r="AM150" s="79" t="s">
        <v>1018</v>
      </c>
      <c r="AN150" s="79" t="b">
        <v>0</v>
      </c>
      <c r="AO150" s="85" t="s">
        <v>972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3</v>
      </c>
      <c r="BD150" s="48">
        <v>2</v>
      </c>
      <c r="BE150" s="49">
        <v>7.142857142857143</v>
      </c>
      <c r="BF150" s="48">
        <v>0</v>
      </c>
      <c r="BG150" s="49">
        <v>0</v>
      </c>
      <c r="BH150" s="48">
        <v>0</v>
      </c>
      <c r="BI150" s="49">
        <v>0</v>
      </c>
      <c r="BJ150" s="48">
        <v>26</v>
      </c>
      <c r="BK150" s="49">
        <v>92.85714285714286</v>
      </c>
      <c r="BL150" s="48">
        <v>28</v>
      </c>
    </row>
    <row r="151" spans="1:64" ht="15">
      <c r="A151" s="64" t="s">
        <v>320</v>
      </c>
      <c r="B151" s="64" t="s">
        <v>319</v>
      </c>
      <c r="C151" s="65" t="s">
        <v>2714</v>
      </c>
      <c r="D151" s="66">
        <v>3</v>
      </c>
      <c r="E151" s="67" t="s">
        <v>132</v>
      </c>
      <c r="F151" s="68">
        <v>35</v>
      </c>
      <c r="G151" s="65"/>
      <c r="H151" s="69"/>
      <c r="I151" s="70"/>
      <c r="J151" s="70"/>
      <c r="K151" s="34" t="s">
        <v>65</v>
      </c>
      <c r="L151" s="77">
        <v>151</v>
      </c>
      <c r="M151" s="77"/>
      <c r="N151" s="72"/>
      <c r="O151" s="79" t="s">
        <v>343</v>
      </c>
      <c r="P151" s="81">
        <v>43712.63302083333</v>
      </c>
      <c r="Q151" s="79" t="s">
        <v>443</v>
      </c>
      <c r="R151" s="79"/>
      <c r="S151" s="79"/>
      <c r="T151" s="79" t="s">
        <v>520</v>
      </c>
      <c r="U151" s="79"/>
      <c r="V151" s="83" t="s">
        <v>677</v>
      </c>
      <c r="W151" s="81">
        <v>43712.63302083333</v>
      </c>
      <c r="X151" s="83" t="s">
        <v>811</v>
      </c>
      <c r="Y151" s="79"/>
      <c r="Z151" s="79"/>
      <c r="AA151" s="85" t="s">
        <v>973</v>
      </c>
      <c r="AB151" s="79"/>
      <c r="AC151" s="79" t="b">
        <v>0</v>
      </c>
      <c r="AD151" s="79">
        <v>0</v>
      </c>
      <c r="AE151" s="85" t="s">
        <v>1012</v>
      </c>
      <c r="AF151" s="79" t="b">
        <v>0</v>
      </c>
      <c r="AG151" s="79" t="s">
        <v>1015</v>
      </c>
      <c r="AH151" s="79"/>
      <c r="AI151" s="85" t="s">
        <v>1012</v>
      </c>
      <c r="AJ151" s="79" t="b">
        <v>0</v>
      </c>
      <c r="AK151" s="79">
        <v>1</v>
      </c>
      <c r="AL151" s="85" t="s">
        <v>972</v>
      </c>
      <c r="AM151" s="79" t="s">
        <v>1050</v>
      </c>
      <c r="AN151" s="79" t="b">
        <v>0</v>
      </c>
      <c r="AO151" s="85" t="s">
        <v>972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321</v>
      </c>
      <c r="B152" s="64" t="s">
        <v>324</v>
      </c>
      <c r="C152" s="65" t="s">
        <v>2714</v>
      </c>
      <c r="D152" s="66">
        <v>3</v>
      </c>
      <c r="E152" s="67" t="s">
        <v>132</v>
      </c>
      <c r="F152" s="68">
        <v>35</v>
      </c>
      <c r="G152" s="65"/>
      <c r="H152" s="69"/>
      <c r="I152" s="70"/>
      <c r="J152" s="70"/>
      <c r="K152" s="34" t="s">
        <v>65</v>
      </c>
      <c r="L152" s="77">
        <v>152</v>
      </c>
      <c r="M152" s="77"/>
      <c r="N152" s="72"/>
      <c r="O152" s="79" t="s">
        <v>343</v>
      </c>
      <c r="P152" s="81">
        <v>43713.7362037037</v>
      </c>
      <c r="Q152" s="79" t="s">
        <v>444</v>
      </c>
      <c r="R152" s="83" t="s">
        <v>475</v>
      </c>
      <c r="S152" s="79" t="s">
        <v>506</v>
      </c>
      <c r="T152" s="79" t="s">
        <v>520</v>
      </c>
      <c r="U152" s="79"/>
      <c r="V152" s="83" t="s">
        <v>678</v>
      </c>
      <c r="W152" s="81">
        <v>43713.7362037037</v>
      </c>
      <c r="X152" s="83" t="s">
        <v>812</v>
      </c>
      <c r="Y152" s="79"/>
      <c r="Z152" s="79"/>
      <c r="AA152" s="85" t="s">
        <v>974</v>
      </c>
      <c r="AB152" s="79"/>
      <c r="AC152" s="79" t="b">
        <v>0</v>
      </c>
      <c r="AD152" s="79">
        <v>0</v>
      </c>
      <c r="AE152" s="85" t="s">
        <v>1012</v>
      </c>
      <c r="AF152" s="79" t="b">
        <v>0</v>
      </c>
      <c r="AG152" s="79" t="s">
        <v>1015</v>
      </c>
      <c r="AH152" s="79"/>
      <c r="AI152" s="85" t="s">
        <v>1012</v>
      </c>
      <c r="AJ152" s="79" t="b">
        <v>0</v>
      </c>
      <c r="AK152" s="79">
        <v>1</v>
      </c>
      <c r="AL152" s="85" t="s">
        <v>1012</v>
      </c>
      <c r="AM152" s="79" t="s">
        <v>1026</v>
      </c>
      <c r="AN152" s="79" t="b">
        <v>0</v>
      </c>
      <c r="AO152" s="85" t="s">
        <v>974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2</v>
      </c>
      <c r="BD152" s="48">
        <v>1</v>
      </c>
      <c r="BE152" s="49">
        <v>9.090909090909092</v>
      </c>
      <c r="BF152" s="48">
        <v>0</v>
      </c>
      <c r="BG152" s="49">
        <v>0</v>
      </c>
      <c r="BH152" s="48">
        <v>0</v>
      </c>
      <c r="BI152" s="49">
        <v>0</v>
      </c>
      <c r="BJ152" s="48">
        <v>10</v>
      </c>
      <c r="BK152" s="49">
        <v>90.9090909090909</v>
      </c>
      <c r="BL152" s="48">
        <v>11</v>
      </c>
    </row>
    <row r="153" spans="1:64" ht="15">
      <c r="A153" s="64" t="s">
        <v>320</v>
      </c>
      <c r="B153" s="64" t="s">
        <v>321</v>
      </c>
      <c r="C153" s="65" t="s">
        <v>2714</v>
      </c>
      <c r="D153" s="66">
        <v>3</v>
      </c>
      <c r="E153" s="67" t="s">
        <v>132</v>
      </c>
      <c r="F153" s="68">
        <v>35</v>
      </c>
      <c r="G153" s="65"/>
      <c r="H153" s="69"/>
      <c r="I153" s="70"/>
      <c r="J153" s="70"/>
      <c r="K153" s="34" t="s">
        <v>65</v>
      </c>
      <c r="L153" s="77">
        <v>153</v>
      </c>
      <c r="M153" s="77"/>
      <c r="N153" s="72"/>
      <c r="O153" s="79" t="s">
        <v>343</v>
      </c>
      <c r="P153" s="81">
        <v>43713.73684027778</v>
      </c>
      <c r="Q153" s="79" t="s">
        <v>445</v>
      </c>
      <c r="R153" s="83" t="s">
        <v>475</v>
      </c>
      <c r="S153" s="79" t="s">
        <v>506</v>
      </c>
      <c r="T153" s="79" t="s">
        <v>520</v>
      </c>
      <c r="U153" s="79"/>
      <c r="V153" s="83" t="s">
        <v>677</v>
      </c>
      <c r="W153" s="81">
        <v>43713.73684027778</v>
      </c>
      <c r="X153" s="83" t="s">
        <v>813</v>
      </c>
      <c r="Y153" s="79"/>
      <c r="Z153" s="79"/>
      <c r="AA153" s="85" t="s">
        <v>975</v>
      </c>
      <c r="AB153" s="79"/>
      <c r="AC153" s="79" t="b">
        <v>0</v>
      </c>
      <c r="AD153" s="79">
        <v>0</v>
      </c>
      <c r="AE153" s="85" t="s">
        <v>1012</v>
      </c>
      <c r="AF153" s="79" t="b">
        <v>0</v>
      </c>
      <c r="AG153" s="79" t="s">
        <v>1015</v>
      </c>
      <c r="AH153" s="79"/>
      <c r="AI153" s="85" t="s">
        <v>1012</v>
      </c>
      <c r="AJ153" s="79" t="b">
        <v>0</v>
      </c>
      <c r="AK153" s="79">
        <v>1</v>
      </c>
      <c r="AL153" s="85" t="s">
        <v>974</v>
      </c>
      <c r="AM153" s="79" t="s">
        <v>1050</v>
      </c>
      <c r="AN153" s="79" t="b">
        <v>0</v>
      </c>
      <c r="AO153" s="85" t="s">
        <v>974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1</v>
      </c>
      <c r="BE153" s="49">
        <v>7.6923076923076925</v>
      </c>
      <c r="BF153" s="48">
        <v>0</v>
      </c>
      <c r="BG153" s="49">
        <v>0</v>
      </c>
      <c r="BH153" s="48">
        <v>0</v>
      </c>
      <c r="BI153" s="49">
        <v>0</v>
      </c>
      <c r="BJ153" s="48">
        <v>12</v>
      </c>
      <c r="BK153" s="49">
        <v>92.3076923076923</v>
      </c>
      <c r="BL153" s="48">
        <v>13</v>
      </c>
    </row>
    <row r="154" spans="1:64" ht="15">
      <c r="A154" s="64" t="s">
        <v>320</v>
      </c>
      <c r="B154" s="64" t="s">
        <v>342</v>
      </c>
      <c r="C154" s="65" t="s">
        <v>2714</v>
      </c>
      <c r="D154" s="66">
        <v>3</v>
      </c>
      <c r="E154" s="67" t="s">
        <v>132</v>
      </c>
      <c r="F154" s="68">
        <v>35</v>
      </c>
      <c r="G154" s="65"/>
      <c r="H154" s="69"/>
      <c r="I154" s="70"/>
      <c r="J154" s="70"/>
      <c r="K154" s="34" t="s">
        <v>65</v>
      </c>
      <c r="L154" s="77">
        <v>154</v>
      </c>
      <c r="M154" s="77"/>
      <c r="N154" s="72"/>
      <c r="O154" s="79" t="s">
        <v>343</v>
      </c>
      <c r="P154" s="81">
        <v>43718.789131944446</v>
      </c>
      <c r="Q154" s="79" t="s">
        <v>446</v>
      </c>
      <c r="R154" s="83" t="s">
        <v>494</v>
      </c>
      <c r="S154" s="79" t="s">
        <v>506</v>
      </c>
      <c r="T154" s="79" t="s">
        <v>549</v>
      </c>
      <c r="U154" s="79"/>
      <c r="V154" s="83" t="s">
        <v>677</v>
      </c>
      <c r="W154" s="81">
        <v>43718.789131944446</v>
      </c>
      <c r="X154" s="83" t="s">
        <v>814</v>
      </c>
      <c r="Y154" s="79"/>
      <c r="Z154" s="79"/>
      <c r="AA154" s="85" t="s">
        <v>976</v>
      </c>
      <c r="AB154" s="79"/>
      <c r="AC154" s="79" t="b">
        <v>0</v>
      </c>
      <c r="AD154" s="79">
        <v>0</v>
      </c>
      <c r="AE154" s="85" t="s">
        <v>1012</v>
      </c>
      <c r="AF154" s="79" t="b">
        <v>0</v>
      </c>
      <c r="AG154" s="79" t="s">
        <v>1015</v>
      </c>
      <c r="AH154" s="79"/>
      <c r="AI154" s="85" t="s">
        <v>1012</v>
      </c>
      <c r="AJ154" s="79" t="b">
        <v>0</v>
      </c>
      <c r="AK154" s="79">
        <v>1</v>
      </c>
      <c r="AL154" s="85" t="s">
        <v>977</v>
      </c>
      <c r="AM154" s="79" t="s">
        <v>1050</v>
      </c>
      <c r="AN154" s="79" t="b">
        <v>0</v>
      </c>
      <c r="AO154" s="85" t="s">
        <v>977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322</v>
      </c>
      <c r="B155" s="64" t="s">
        <v>324</v>
      </c>
      <c r="C155" s="65" t="s">
        <v>2714</v>
      </c>
      <c r="D155" s="66">
        <v>3</v>
      </c>
      <c r="E155" s="67" t="s">
        <v>132</v>
      </c>
      <c r="F155" s="68">
        <v>35</v>
      </c>
      <c r="G155" s="65"/>
      <c r="H155" s="69"/>
      <c r="I155" s="70"/>
      <c r="J155" s="70"/>
      <c r="K155" s="34" t="s">
        <v>65</v>
      </c>
      <c r="L155" s="77">
        <v>155</v>
      </c>
      <c r="M155" s="77"/>
      <c r="N155" s="72"/>
      <c r="O155" s="79" t="s">
        <v>343</v>
      </c>
      <c r="P155" s="81">
        <v>43718.7875</v>
      </c>
      <c r="Q155" s="79" t="s">
        <v>447</v>
      </c>
      <c r="R155" s="83" t="s">
        <v>494</v>
      </c>
      <c r="S155" s="79" t="s">
        <v>506</v>
      </c>
      <c r="T155" s="79" t="s">
        <v>549</v>
      </c>
      <c r="U155" s="79"/>
      <c r="V155" s="83" t="s">
        <v>679</v>
      </c>
      <c r="W155" s="81">
        <v>43718.7875</v>
      </c>
      <c r="X155" s="83" t="s">
        <v>815</v>
      </c>
      <c r="Y155" s="79"/>
      <c r="Z155" s="79"/>
      <c r="AA155" s="85" t="s">
        <v>977</v>
      </c>
      <c r="AB155" s="79"/>
      <c r="AC155" s="79" t="b">
        <v>0</v>
      </c>
      <c r="AD155" s="79">
        <v>0</v>
      </c>
      <c r="AE155" s="85" t="s">
        <v>1012</v>
      </c>
      <c r="AF155" s="79" t="b">
        <v>0</v>
      </c>
      <c r="AG155" s="79" t="s">
        <v>1015</v>
      </c>
      <c r="AH155" s="79"/>
      <c r="AI155" s="85" t="s">
        <v>1012</v>
      </c>
      <c r="AJ155" s="79" t="b">
        <v>0</v>
      </c>
      <c r="AK155" s="79">
        <v>1</v>
      </c>
      <c r="AL155" s="85" t="s">
        <v>1012</v>
      </c>
      <c r="AM155" s="79" t="s">
        <v>1038</v>
      </c>
      <c r="AN155" s="79" t="b">
        <v>0</v>
      </c>
      <c r="AO155" s="85" t="s">
        <v>977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2</v>
      </c>
      <c r="BD155" s="48">
        <v>0</v>
      </c>
      <c r="BE155" s="49">
        <v>0</v>
      </c>
      <c r="BF155" s="48">
        <v>0</v>
      </c>
      <c r="BG155" s="49">
        <v>0</v>
      </c>
      <c r="BH155" s="48">
        <v>0</v>
      </c>
      <c r="BI155" s="49">
        <v>0</v>
      </c>
      <c r="BJ155" s="48">
        <v>12</v>
      </c>
      <c r="BK155" s="49">
        <v>100</v>
      </c>
      <c r="BL155" s="48">
        <v>12</v>
      </c>
    </row>
    <row r="156" spans="1:64" ht="15">
      <c r="A156" s="64" t="s">
        <v>320</v>
      </c>
      <c r="B156" s="64" t="s">
        <v>322</v>
      </c>
      <c r="C156" s="65" t="s">
        <v>2714</v>
      </c>
      <c r="D156" s="66">
        <v>3</v>
      </c>
      <c r="E156" s="67" t="s">
        <v>132</v>
      </c>
      <c r="F156" s="68">
        <v>35</v>
      </c>
      <c r="G156" s="65"/>
      <c r="H156" s="69"/>
      <c r="I156" s="70"/>
      <c r="J156" s="70"/>
      <c r="K156" s="34" t="s">
        <v>65</v>
      </c>
      <c r="L156" s="77">
        <v>156</v>
      </c>
      <c r="M156" s="77"/>
      <c r="N156" s="72"/>
      <c r="O156" s="79" t="s">
        <v>343</v>
      </c>
      <c r="P156" s="81">
        <v>43718.789131944446</v>
      </c>
      <c r="Q156" s="79" t="s">
        <v>446</v>
      </c>
      <c r="R156" s="83" t="s">
        <v>494</v>
      </c>
      <c r="S156" s="79" t="s">
        <v>506</v>
      </c>
      <c r="T156" s="79" t="s">
        <v>549</v>
      </c>
      <c r="U156" s="79"/>
      <c r="V156" s="83" t="s">
        <v>677</v>
      </c>
      <c r="W156" s="81">
        <v>43718.789131944446</v>
      </c>
      <c r="X156" s="83" t="s">
        <v>814</v>
      </c>
      <c r="Y156" s="79"/>
      <c r="Z156" s="79"/>
      <c r="AA156" s="85" t="s">
        <v>976</v>
      </c>
      <c r="AB156" s="79"/>
      <c r="AC156" s="79" t="b">
        <v>0</v>
      </c>
      <c r="AD156" s="79">
        <v>0</v>
      </c>
      <c r="AE156" s="85" t="s">
        <v>1012</v>
      </c>
      <c r="AF156" s="79" t="b">
        <v>0</v>
      </c>
      <c r="AG156" s="79" t="s">
        <v>1015</v>
      </c>
      <c r="AH156" s="79"/>
      <c r="AI156" s="85" t="s">
        <v>1012</v>
      </c>
      <c r="AJ156" s="79" t="b">
        <v>0</v>
      </c>
      <c r="AK156" s="79">
        <v>1</v>
      </c>
      <c r="AL156" s="85" t="s">
        <v>977</v>
      </c>
      <c r="AM156" s="79" t="s">
        <v>1050</v>
      </c>
      <c r="AN156" s="79" t="b">
        <v>0</v>
      </c>
      <c r="AO156" s="85" t="s">
        <v>977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14</v>
      </c>
      <c r="BK156" s="49">
        <v>100</v>
      </c>
      <c r="BL156" s="48">
        <v>14</v>
      </c>
    </row>
    <row r="157" spans="1:64" ht="15">
      <c r="A157" s="64" t="s">
        <v>323</v>
      </c>
      <c r="B157" s="64" t="s">
        <v>324</v>
      </c>
      <c r="C157" s="65" t="s">
        <v>2714</v>
      </c>
      <c r="D157" s="66">
        <v>3</v>
      </c>
      <c r="E157" s="67" t="s">
        <v>132</v>
      </c>
      <c r="F157" s="68">
        <v>35</v>
      </c>
      <c r="G157" s="65"/>
      <c r="H157" s="69"/>
      <c r="I157" s="70"/>
      <c r="J157" s="70"/>
      <c r="K157" s="34" t="s">
        <v>65</v>
      </c>
      <c r="L157" s="77">
        <v>157</v>
      </c>
      <c r="M157" s="77"/>
      <c r="N157" s="72"/>
      <c r="O157" s="79" t="s">
        <v>343</v>
      </c>
      <c r="P157" s="81">
        <v>43719.652407407404</v>
      </c>
      <c r="Q157" s="79" t="s">
        <v>448</v>
      </c>
      <c r="R157" s="79"/>
      <c r="S157" s="79"/>
      <c r="T157" s="79" t="s">
        <v>550</v>
      </c>
      <c r="U157" s="79"/>
      <c r="V157" s="83" t="s">
        <v>680</v>
      </c>
      <c r="W157" s="81">
        <v>43719.652407407404</v>
      </c>
      <c r="X157" s="83" t="s">
        <v>816</v>
      </c>
      <c r="Y157" s="79"/>
      <c r="Z157" s="79"/>
      <c r="AA157" s="85" t="s">
        <v>978</v>
      </c>
      <c r="AB157" s="79"/>
      <c r="AC157" s="79" t="b">
        <v>0</v>
      </c>
      <c r="AD157" s="79">
        <v>0</v>
      </c>
      <c r="AE157" s="85" t="s">
        <v>1012</v>
      </c>
      <c r="AF157" s="79" t="b">
        <v>0</v>
      </c>
      <c r="AG157" s="79" t="s">
        <v>1015</v>
      </c>
      <c r="AH157" s="79"/>
      <c r="AI157" s="85" t="s">
        <v>1012</v>
      </c>
      <c r="AJ157" s="79" t="b">
        <v>0</v>
      </c>
      <c r="AK157" s="79">
        <v>1</v>
      </c>
      <c r="AL157" s="85" t="s">
        <v>1012</v>
      </c>
      <c r="AM157" s="79" t="s">
        <v>1017</v>
      </c>
      <c r="AN157" s="79" t="b">
        <v>0</v>
      </c>
      <c r="AO157" s="85" t="s">
        <v>978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2</v>
      </c>
      <c r="BD157" s="48">
        <v>1</v>
      </c>
      <c r="BE157" s="49">
        <v>2.5</v>
      </c>
      <c r="BF157" s="48">
        <v>0</v>
      </c>
      <c r="BG157" s="49">
        <v>0</v>
      </c>
      <c r="BH157" s="48">
        <v>0</v>
      </c>
      <c r="BI157" s="49">
        <v>0</v>
      </c>
      <c r="BJ157" s="48">
        <v>39</v>
      </c>
      <c r="BK157" s="49">
        <v>97.5</v>
      </c>
      <c r="BL157" s="48">
        <v>40</v>
      </c>
    </row>
    <row r="158" spans="1:64" ht="15">
      <c r="A158" s="64" t="s">
        <v>320</v>
      </c>
      <c r="B158" s="64" t="s">
        <v>323</v>
      </c>
      <c r="C158" s="65" t="s">
        <v>2714</v>
      </c>
      <c r="D158" s="66">
        <v>3</v>
      </c>
      <c r="E158" s="67" t="s">
        <v>132</v>
      </c>
      <c r="F158" s="68">
        <v>35</v>
      </c>
      <c r="G158" s="65"/>
      <c r="H158" s="69"/>
      <c r="I158" s="70"/>
      <c r="J158" s="70"/>
      <c r="K158" s="34" t="s">
        <v>65</v>
      </c>
      <c r="L158" s="77">
        <v>158</v>
      </c>
      <c r="M158" s="77"/>
      <c r="N158" s="72"/>
      <c r="O158" s="79" t="s">
        <v>343</v>
      </c>
      <c r="P158" s="81">
        <v>43719.653495370374</v>
      </c>
      <c r="Q158" s="79" t="s">
        <v>449</v>
      </c>
      <c r="R158" s="79"/>
      <c r="S158" s="79"/>
      <c r="T158" s="79" t="s">
        <v>551</v>
      </c>
      <c r="U158" s="79"/>
      <c r="V158" s="83" t="s">
        <v>677</v>
      </c>
      <c r="W158" s="81">
        <v>43719.653495370374</v>
      </c>
      <c r="X158" s="83" t="s">
        <v>817</v>
      </c>
      <c r="Y158" s="79"/>
      <c r="Z158" s="79"/>
      <c r="AA158" s="85" t="s">
        <v>979</v>
      </c>
      <c r="AB158" s="79"/>
      <c r="AC158" s="79" t="b">
        <v>0</v>
      </c>
      <c r="AD158" s="79">
        <v>0</v>
      </c>
      <c r="AE158" s="85" t="s">
        <v>1012</v>
      </c>
      <c r="AF158" s="79" t="b">
        <v>0</v>
      </c>
      <c r="AG158" s="79" t="s">
        <v>1015</v>
      </c>
      <c r="AH158" s="79"/>
      <c r="AI158" s="85" t="s">
        <v>1012</v>
      </c>
      <c r="AJ158" s="79" t="b">
        <v>0</v>
      </c>
      <c r="AK158" s="79">
        <v>1</v>
      </c>
      <c r="AL158" s="85" t="s">
        <v>978</v>
      </c>
      <c r="AM158" s="79" t="s">
        <v>1050</v>
      </c>
      <c r="AN158" s="79" t="b">
        <v>0</v>
      </c>
      <c r="AO158" s="85" t="s">
        <v>978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1</v>
      </c>
      <c r="BE158" s="49">
        <v>4.761904761904762</v>
      </c>
      <c r="BF158" s="48">
        <v>0</v>
      </c>
      <c r="BG158" s="49">
        <v>0</v>
      </c>
      <c r="BH158" s="48">
        <v>0</v>
      </c>
      <c r="BI158" s="49">
        <v>0</v>
      </c>
      <c r="BJ158" s="48">
        <v>20</v>
      </c>
      <c r="BK158" s="49">
        <v>95.23809523809524</v>
      </c>
      <c r="BL158" s="48">
        <v>21</v>
      </c>
    </row>
    <row r="159" spans="1:64" ht="15">
      <c r="A159" s="64" t="s">
        <v>320</v>
      </c>
      <c r="B159" s="64" t="s">
        <v>212</v>
      </c>
      <c r="C159" s="65" t="s">
        <v>2714</v>
      </c>
      <c r="D159" s="66">
        <v>3</v>
      </c>
      <c r="E159" s="67" t="s">
        <v>132</v>
      </c>
      <c r="F159" s="68">
        <v>35</v>
      </c>
      <c r="G159" s="65"/>
      <c r="H159" s="69"/>
      <c r="I159" s="70"/>
      <c r="J159" s="70"/>
      <c r="K159" s="34" t="s">
        <v>65</v>
      </c>
      <c r="L159" s="77">
        <v>159</v>
      </c>
      <c r="M159" s="77"/>
      <c r="N159" s="72"/>
      <c r="O159" s="79" t="s">
        <v>343</v>
      </c>
      <c r="P159" s="81">
        <v>43712.63302083333</v>
      </c>
      <c r="Q159" s="79" t="s">
        <v>443</v>
      </c>
      <c r="R159" s="79"/>
      <c r="S159" s="79"/>
      <c r="T159" s="79" t="s">
        <v>520</v>
      </c>
      <c r="U159" s="79"/>
      <c r="V159" s="83" t="s">
        <v>677</v>
      </c>
      <c r="W159" s="81">
        <v>43712.63302083333</v>
      </c>
      <c r="X159" s="83" t="s">
        <v>811</v>
      </c>
      <c r="Y159" s="79"/>
      <c r="Z159" s="79"/>
      <c r="AA159" s="85" t="s">
        <v>973</v>
      </c>
      <c r="AB159" s="79"/>
      <c r="AC159" s="79" t="b">
        <v>0</v>
      </c>
      <c r="AD159" s="79">
        <v>0</v>
      </c>
      <c r="AE159" s="85" t="s">
        <v>1012</v>
      </c>
      <c r="AF159" s="79" t="b">
        <v>0</v>
      </c>
      <c r="AG159" s="79" t="s">
        <v>1015</v>
      </c>
      <c r="AH159" s="79"/>
      <c r="AI159" s="85" t="s">
        <v>1012</v>
      </c>
      <c r="AJ159" s="79" t="b">
        <v>0</v>
      </c>
      <c r="AK159" s="79">
        <v>1</v>
      </c>
      <c r="AL159" s="85" t="s">
        <v>972</v>
      </c>
      <c r="AM159" s="79" t="s">
        <v>1050</v>
      </c>
      <c r="AN159" s="79" t="b">
        <v>0</v>
      </c>
      <c r="AO159" s="85" t="s">
        <v>972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3</v>
      </c>
      <c r="BD159" s="48">
        <v>1</v>
      </c>
      <c r="BE159" s="49">
        <v>4</v>
      </c>
      <c r="BF159" s="48">
        <v>0</v>
      </c>
      <c r="BG159" s="49">
        <v>0</v>
      </c>
      <c r="BH159" s="48">
        <v>0</v>
      </c>
      <c r="BI159" s="49">
        <v>0</v>
      </c>
      <c r="BJ159" s="48">
        <v>24</v>
      </c>
      <c r="BK159" s="49">
        <v>96</v>
      </c>
      <c r="BL159" s="48">
        <v>25</v>
      </c>
    </row>
    <row r="160" spans="1:64" ht="15">
      <c r="A160" s="64" t="s">
        <v>320</v>
      </c>
      <c r="B160" s="64" t="s">
        <v>324</v>
      </c>
      <c r="C160" s="65" t="s">
        <v>2715</v>
      </c>
      <c r="D160" s="66">
        <v>10</v>
      </c>
      <c r="E160" s="67" t="s">
        <v>136</v>
      </c>
      <c r="F160" s="68">
        <v>12</v>
      </c>
      <c r="G160" s="65"/>
      <c r="H160" s="69"/>
      <c r="I160" s="70"/>
      <c r="J160" s="70"/>
      <c r="K160" s="34" t="s">
        <v>65</v>
      </c>
      <c r="L160" s="77">
        <v>160</v>
      </c>
      <c r="M160" s="77"/>
      <c r="N160" s="72"/>
      <c r="O160" s="79" t="s">
        <v>343</v>
      </c>
      <c r="P160" s="81">
        <v>43712.82017361111</v>
      </c>
      <c r="Q160" s="79" t="s">
        <v>396</v>
      </c>
      <c r="R160" s="79"/>
      <c r="S160" s="79"/>
      <c r="T160" s="79" t="s">
        <v>530</v>
      </c>
      <c r="U160" s="79"/>
      <c r="V160" s="83" t="s">
        <v>677</v>
      </c>
      <c r="W160" s="81">
        <v>43712.82017361111</v>
      </c>
      <c r="X160" s="83" t="s">
        <v>818</v>
      </c>
      <c r="Y160" s="79"/>
      <c r="Z160" s="79"/>
      <c r="AA160" s="85" t="s">
        <v>980</v>
      </c>
      <c r="AB160" s="79"/>
      <c r="AC160" s="79" t="b">
        <v>0</v>
      </c>
      <c r="AD160" s="79">
        <v>0</v>
      </c>
      <c r="AE160" s="85" t="s">
        <v>1012</v>
      </c>
      <c r="AF160" s="79" t="b">
        <v>0</v>
      </c>
      <c r="AG160" s="79" t="s">
        <v>1015</v>
      </c>
      <c r="AH160" s="79"/>
      <c r="AI160" s="85" t="s">
        <v>1012</v>
      </c>
      <c r="AJ160" s="79" t="b">
        <v>0</v>
      </c>
      <c r="AK160" s="79">
        <v>5</v>
      </c>
      <c r="AL160" s="85" t="s">
        <v>984</v>
      </c>
      <c r="AM160" s="79" t="s">
        <v>1050</v>
      </c>
      <c r="AN160" s="79" t="b">
        <v>0</v>
      </c>
      <c r="AO160" s="85" t="s">
        <v>984</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5</v>
      </c>
      <c r="BC160" s="78" t="str">
        <f>REPLACE(INDEX(GroupVertices[Group],MATCH(Edges[[#This Row],[Vertex 2]],GroupVertices[Vertex],0)),1,1,"")</f>
        <v>2</v>
      </c>
      <c r="BD160" s="48">
        <v>0</v>
      </c>
      <c r="BE160" s="49">
        <v>0</v>
      </c>
      <c r="BF160" s="48">
        <v>0</v>
      </c>
      <c r="BG160" s="49">
        <v>0</v>
      </c>
      <c r="BH160" s="48">
        <v>0</v>
      </c>
      <c r="BI160" s="49">
        <v>0</v>
      </c>
      <c r="BJ160" s="48">
        <v>23</v>
      </c>
      <c r="BK160" s="49">
        <v>100</v>
      </c>
      <c r="BL160" s="48">
        <v>23</v>
      </c>
    </row>
    <row r="161" spans="1:64" ht="15">
      <c r="A161" s="64" t="s">
        <v>320</v>
      </c>
      <c r="B161" s="64" t="s">
        <v>324</v>
      </c>
      <c r="C161" s="65" t="s">
        <v>2715</v>
      </c>
      <c r="D161" s="66">
        <v>10</v>
      </c>
      <c r="E161" s="67" t="s">
        <v>136</v>
      </c>
      <c r="F161" s="68">
        <v>12</v>
      </c>
      <c r="G161" s="65"/>
      <c r="H161" s="69"/>
      <c r="I161" s="70"/>
      <c r="J161" s="70"/>
      <c r="K161" s="34" t="s">
        <v>65</v>
      </c>
      <c r="L161" s="77">
        <v>161</v>
      </c>
      <c r="M161" s="77"/>
      <c r="N161" s="72"/>
      <c r="O161" s="79" t="s">
        <v>343</v>
      </c>
      <c r="P161" s="81">
        <v>43713.73684027778</v>
      </c>
      <c r="Q161" s="79" t="s">
        <v>445</v>
      </c>
      <c r="R161" s="83" t="s">
        <v>475</v>
      </c>
      <c r="S161" s="79" t="s">
        <v>506</v>
      </c>
      <c r="T161" s="79" t="s">
        <v>520</v>
      </c>
      <c r="U161" s="79"/>
      <c r="V161" s="83" t="s">
        <v>677</v>
      </c>
      <c r="W161" s="81">
        <v>43713.73684027778</v>
      </c>
      <c r="X161" s="83" t="s">
        <v>813</v>
      </c>
      <c r="Y161" s="79"/>
      <c r="Z161" s="79"/>
      <c r="AA161" s="85" t="s">
        <v>975</v>
      </c>
      <c r="AB161" s="79"/>
      <c r="AC161" s="79" t="b">
        <v>0</v>
      </c>
      <c r="AD161" s="79">
        <v>0</v>
      </c>
      <c r="AE161" s="85" t="s">
        <v>1012</v>
      </c>
      <c r="AF161" s="79" t="b">
        <v>0</v>
      </c>
      <c r="AG161" s="79" t="s">
        <v>1015</v>
      </c>
      <c r="AH161" s="79"/>
      <c r="AI161" s="85" t="s">
        <v>1012</v>
      </c>
      <c r="AJ161" s="79" t="b">
        <v>0</v>
      </c>
      <c r="AK161" s="79">
        <v>1</v>
      </c>
      <c r="AL161" s="85" t="s">
        <v>974</v>
      </c>
      <c r="AM161" s="79" t="s">
        <v>1050</v>
      </c>
      <c r="AN161" s="79" t="b">
        <v>0</v>
      </c>
      <c r="AO161" s="85" t="s">
        <v>974</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5</v>
      </c>
      <c r="BC161" s="78" t="str">
        <f>REPLACE(INDEX(GroupVertices[Group],MATCH(Edges[[#This Row],[Vertex 2]],GroupVertices[Vertex],0)),1,1,"")</f>
        <v>2</v>
      </c>
      <c r="BD161" s="48"/>
      <c r="BE161" s="49"/>
      <c r="BF161" s="48"/>
      <c r="BG161" s="49"/>
      <c r="BH161" s="48"/>
      <c r="BI161" s="49"/>
      <c r="BJ161" s="48"/>
      <c r="BK161" s="49"/>
      <c r="BL161" s="48"/>
    </row>
    <row r="162" spans="1:64" ht="15">
      <c r="A162" s="64" t="s">
        <v>320</v>
      </c>
      <c r="B162" s="64" t="s">
        <v>324</v>
      </c>
      <c r="C162" s="65" t="s">
        <v>2715</v>
      </c>
      <c r="D162" s="66">
        <v>10</v>
      </c>
      <c r="E162" s="67" t="s">
        <v>136</v>
      </c>
      <c r="F162" s="68">
        <v>12</v>
      </c>
      <c r="G162" s="65"/>
      <c r="H162" s="69"/>
      <c r="I162" s="70"/>
      <c r="J162" s="70"/>
      <c r="K162" s="34" t="s">
        <v>65</v>
      </c>
      <c r="L162" s="77">
        <v>162</v>
      </c>
      <c r="M162" s="77"/>
      <c r="N162" s="72"/>
      <c r="O162" s="79" t="s">
        <v>343</v>
      </c>
      <c r="P162" s="81">
        <v>43716.643113425926</v>
      </c>
      <c r="Q162" s="79" t="s">
        <v>396</v>
      </c>
      <c r="R162" s="79"/>
      <c r="S162" s="79"/>
      <c r="T162" s="79" t="s">
        <v>530</v>
      </c>
      <c r="U162" s="79"/>
      <c r="V162" s="83" t="s">
        <v>677</v>
      </c>
      <c r="W162" s="81">
        <v>43716.643113425926</v>
      </c>
      <c r="X162" s="83" t="s">
        <v>819</v>
      </c>
      <c r="Y162" s="79"/>
      <c r="Z162" s="79"/>
      <c r="AA162" s="85" t="s">
        <v>981</v>
      </c>
      <c r="AB162" s="79"/>
      <c r="AC162" s="79" t="b">
        <v>0</v>
      </c>
      <c r="AD162" s="79">
        <v>0</v>
      </c>
      <c r="AE162" s="85" t="s">
        <v>1012</v>
      </c>
      <c r="AF162" s="79" t="b">
        <v>0</v>
      </c>
      <c r="AG162" s="79" t="s">
        <v>1015</v>
      </c>
      <c r="AH162" s="79"/>
      <c r="AI162" s="85" t="s">
        <v>1012</v>
      </c>
      <c r="AJ162" s="79" t="b">
        <v>0</v>
      </c>
      <c r="AK162" s="79">
        <v>14</v>
      </c>
      <c r="AL162" s="85" t="s">
        <v>987</v>
      </c>
      <c r="AM162" s="79" t="s">
        <v>1050</v>
      </c>
      <c r="AN162" s="79" t="b">
        <v>0</v>
      </c>
      <c r="AO162" s="85" t="s">
        <v>987</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5</v>
      </c>
      <c r="BC162" s="78" t="str">
        <f>REPLACE(INDEX(GroupVertices[Group],MATCH(Edges[[#This Row],[Vertex 2]],GroupVertices[Vertex],0)),1,1,"")</f>
        <v>2</v>
      </c>
      <c r="BD162" s="48">
        <v>0</v>
      </c>
      <c r="BE162" s="49">
        <v>0</v>
      </c>
      <c r="BF162" s="48">
        <v>0</v>
      </c>
      <c r="BG162" s="49">
        <v>0</v>
      </c>
      <c r="BH162" s="48">
        <v>0</v>
      </c>
      <c r="BI162" s="49">
        <v>0</v>
      </c>
      <c r="BJ162" s="48">
        <v>23</v>
      </c>
      <c r="BK162" s="49">
        <v>100</v>
      </c>
      <c r="BL162" s="48">
        <v>23</v>
      </c>
    </row>
    <row r="163" spans="1:64" ht="15">
      <c r="A163" s="64" t="s">
        <v>320</v>
      </c>
      <c r="B163" s="64" t="s">
        <v>324</v>
      </c>
      <c r="C163" s="65" t="s">
        <v>2715</v>
      </c>
      <c r="D163" s="66">
        <v>10</v>
      </c>
      <c r="E163" s="67" t="s">
        <v>136</v>
      </c>
      <c r="F163" s="68">
        <v>12</v>
      </c>
      <c r="G163" s="65"/>
      <c r="H163" s="69"/>
      <c r="I163" s="70"/>
      <c r="J163" s="70"/>
      <c r="K163" s="34" t="s">
        <v>65</v>
      </c>
      <c r="L163" s="77">
        <v>163</v>
      </c>
      <c r="M163" s="77"/>
      <c r="N163" s="72"/>
      <c r="O163" s="79" t="s">
        <v>343</v>
      </c>
      <c r="P163" s="81">
        <v>43719.653495370374</v>
      </c>
      <c r="Q163" s="79" t="s">
        <v>449</v>
      </c>
      <c r="R163" s="79"/>
      <c r="S163" s="79"/>
      <c r="T163" s="79" t="s">
        <v>551</v>
      </c>
      <c r="U163" s="79"/>
      <c r="V163" s="83" t="s">
        <v>677</v>
      </c>
      <c r="W163" s="81">
        <v>43719.653495370374</v>
      </c>
      <c r="X163" s="83" t="s">
        <v>817</v>
      </c>
      <c r="Y163" s="79"/>
      <c r="Z163" s="79"/>
      <c r="AA163" s="85" t="s">
        <v>979</v>
      </c>
      <c r="AB163" s="79"/>
      <c r="AC163" s="79" t="b">
        <v>0</v>
      </c>
      <c r="AD163" s="79">
        <v>0</v>
      </c>
      <c r="AE163" s="85" t="s">
        <v>1012</v>
      </c>
      <c r="AF163" s="79" t="b">
        <v>0</v>
      </c>
      <c r="AG163" s="79" t="s">
        <v>1015</v>
      </c>
      <c r="AH163" s="79"/>
      <c r="AI163" s="85" t="s">
        <v>1012</v>
      </c>
      <c r="AJ163" s="79" t="b">
        <v>0</v>
      </c>
      <c r="AK163" s="79">
        <v>1</v>
      </c>
      <c r="AL163" s="85" t="s">
        <v>978</v>
      </c>
      <c r="AM163" s="79" t="s">
        <v>1050</v>
      </c>
      <c r="AN163" s="79" t="b">
        <v>0</v>
      </c>
      <c r="AO163" s="85" t="s">
        <v>978</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v>
      </c>
      <c r="BC163" s="78" t="str">
        <f>REPLACE(INDEX(GroupVertices[Group],MATCH(Edges[[#This Row],[Vertex 2]],GroupVertices[Vertex],0)),1,1,"")</f>
        <v>2</v>
      </c>
      <c r="BD163" s="48"/>
      <c r="BE163" s="49"/>
      <c r="BF163" s="48"/>
      <c r="BG163" s="49"/>
      <c r="BH163" s="48"/>
      <c r="BI163" s="49"/>
      <c r="BJ163" s="48"/>
      <c r="BK163" s="49"/>
      <c r="BL163" s="48"/>
    </row>
    <row r="164" spans="1:64" ht="15">
      <c r="A164" s="64" t="s">
        <v>324</v>
      </c>
      <c r="B164" s="64" t="s">
        <v>341</v>
      </c>
      <c r="C164" s="65" t="s">
        <v>2714</v>
      </c>
      <c r="D164" s="66">
        <v>3</v>
      </c>
      <c r="E164" s="67" t="s">
        <v>132</v>
      </c>
      <c r="F164" s="68">
        <v>35</v>
      </c>
      <c r="G164" s="65"/>
      <c r="H164" s="69"/>
      <c r="I164" s="70"/>
      <c r="J164" s="70"/>
      <c r="K164" s="34" t="s">
        <v>65</v>
      </c>
      <c r="L164" s="77">
        <v>164</v>
      </c>
      <c r="M164" s="77"/>
      <c r="N164" s="72"/>
      <c r="O164" s="79" t="s">
        <v>343</v>
      </c>
      <c r="P164" s="81">
        <v>42241.68268518519</v>
      </c>
      <c r="Q164" s="79" t="s">
        <v>450</v>
      </c>
      <c r="R164" s="79"/>
      <c r="S164" s="79"/>
      <c r="T164" s="79" t="s">
        <v>520</v>
      </c>
      <c r="U164" s="83" t="s">
        <v>593</v>
      </c>
      <c r="V164" s="83" t="s">
        <v>593</v>
      </c>
      <c r="W164" s="81">
        <v>42241.68268518519</v>
      </c>
      <c r="X164" s="83" t="s">
        <v>820</v>
      </c>
      <c r="Y164" s="79"/>
      <c r="Z164" s="79"/>
      <c r="AA164" s="85" t="s">
        <v>982</v>
      </c>
      <c r="AB164" s="79"/>
      <c r="AC164" s="79" t="b">
        <v>0</v>
      </c>
      <c r="AD164" s="79">
        <v>30</v>
      </c>
      <c r="AE164" s="85" t="s">
        <v>1012</v>
      </c>
      <c r="AF164" s="79" t="b">
        <v>0</v>
      </c>
      <c r="AG164" s="79" t="s">
        <v>1015</v>
      </c>
      <c r="AH164" s="79"/>
      <c r="AI164" s="85" t="s">
        <v>1012</v>
      </c>
      <c r="AJ164" s="79" t="b">
        <v>0</v>
      </c>
      <c r="AK164" s="79">
        <v>37</v>
      </c>
      <c r="AL164" s="85" t="s">
        <v>1012</v>
      </c>
      <c r="AM164" s="79" t="s">
        <v>1051</v>
      </c>
      <c r="AN164" s="79" t="b">
        <v>0</v>
      </c>
      <c r="AO164" s="85" t="s">
        <v>982</v>
      </c>
      <c r="AP164" s="79" t="s">
        <v>1052</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1</v>
      </c>
      <c r="BE164" s="49">
        <v>7.142857142857143</v>
      </c>
      <c r="BF164" s="48">
        <v>0</v>
      </c>
      <c r="BG164" s="49">
        <v>0</v>
      </c>
      <c r="BH164" s="48">
        <v>0</v>
      </c>
      <c r="BI164" s="49">
        <v>0</v>
      </c>
      <c r="BJ164" s="48">
        <v>13</v>
      </c>
      <c r="BK164" s="49">
        <v>92.85714285714286</v>
      </c>
      <c r="BL164" s="48">
        <v>14</v>
      </c>
    </row>
    <row r="165" spans="1:64" ht="15">
      <c r="A165" s="64" t="s">
        <v>324</v>
      </c>
      <c r="B165" s="64" t="s">
        <v>212</v>
      </c>
      <c r="C165" s="65" t="s">
        <v>2716</v>
      </c>
      <c r="D165" s="66">
        <v>6.5</v>
      </c>
      <c r="E165" s="67" t="s">
        <v>136</v>
      </c>
      <c r="F165" s="68">
        <v>23.5</v>
      </c>
      <c r="G165" s="65"/>
      <c r="H165" s="69"/>
      <c r="I165" s="70"/>
      <c r="J165" s="70"/>
      <c r="K165" s="34" t="s">
        <v>65</v>
      </c>
      <c r="L165" s="77">
        <v>165</v>
      </c>
      <c r="M165" s="77"/>
      <c r="N165" s="72"/>
      <c r="O165" s="79" t="s">
        <v>343</v>
      </c>
      <c r="P165" s="81">
        <v>43712.468877314815</v>
      </c>
      <c r="Q165" s="79" t="s">
        <v>451</v>
      </c>
      <c r="R165" s="83" t="s">
        <v>475</v>
      </c>
      <c r="S165" s="79" t="s">
        <v>506</v>
      </c>
      <c r="T165" s="79" t="s">
        <v>526</v>
      </c>
      <c r="U165" s="79"/>
      <c r="V165" s="83" t="s">
        <v>681</v>
      </c>
      <c r="W165" s="81">
        <v>43712.468877314815</v>
      </c>
      <c r="X165" s="83" t="s">
        <v>821</v>
      </c>
      <c r="Y165" s="79"/>
      <c r="Z165" s="79"/>
      <c r="AA165" s="85" t="s">
        <v>983</v>
      </c>
      <c r="AB165" s="79"/>
      <c r="AC165" s="79" t="b">
        <v>0</v>
      </c>
      <c r="AD165" s="79">
        <v>8</v>
      </c>
      <c r="AE165" s="85" t="s">
        <v>1012</v>
      </c>
      <c r="AF165" s="79" t="b">
        <v>0</v>
      </c>
      <c r="AG165" s="79" t="s">
        <v>1015</v>
      </c>
      <c r="AH165" s="79"/>
      <c r="AI165" s="85" t="s">
        <v>1012</v>
      </c>
      <c r="AJ165" s="79" t="b">
        <v>0</v>
      </c>
      <c r="AK165" s="79">
        <v>4</v>
      </c>
      <c r="AL165" s="85" t="s">
        <v>1012</v>
      </c>
      <c r="AM165" s="79" t="s">
        <v>1026</v>
      </c>
      <c r="AN165" s="79" t="b">
        <v>0</v>
      </c>
      <c r="AO165" s="85" t="s">
        <v>983</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3</v>
      </c>
      <c r="BD165" s="48">
        <v>1</v>
      </c>
      <c r="BE165" s="49">
        <v>4.545454545454546</v>
      </c>
      <c r="BF165" s="48">
        <v>0</v>
      </c>
      <c r="BG165" s="49">
        <v>0</v>
      </c>
      <c r="BH165" s="48">
        <v>0</v>
      </c>
      <c r="BI165" s="49">
        <v>0</v>
      </c>
      <c r="BJ165" s="48">
        <v>21</v>
      </c>
      <c r="BK165" s="49">
        <v>95.45454545454545</v>
      </c>
      <c r="BL165" s="48">
        <v>22</v>
      </c>
    </row>
    <row r="166" spans="1:64" ht="15">
      <c r="A166" s="64" t="s">
        <v>324</v>
      </c>
      <c r="B166" s="64" t="s">
        <v>324</v>
      </c>
      <c r="C166" s="65" t="s">
        <v>2715</v>
      </c>
      <c r="D166" s="66">
        <v>10</v>
      </c>
      <c r="E166" s="67" t="s">
        <v>136</v>
      </c>
      <c r="F166" s="68">
        <v>12</v>
      </c>
      <c r="G166" s="65"/>
      <c r="H166" s="69"/>
      <c r="I166" s="70"/>
      <c r="J166" s="70"/>
      <c r="K166" s="34" t="s">
        <v>65</v>
      </c>
      <c r="L166" s="77">
        <v>166</v>
      </c>
      <c r="M166" s="77"/>
      <c r="N166" s="72"/>
      <c r="O166" s="79" t="s">
        <v>176</v>
      </c>
      <c r="P166" s="81">
        <v>43712.80236111111</v>
      </c>
      <c r="Q166" s="79" t="s">
        <v>452</v>
      </c>
      <c r="R166" s="83" t="s">
        <v>475</v>
      </c>
      <c r="S166" s="79" t="s">
        <v>506</v>
      </c>
      <c r="T166" s="79" t="s">
        <v>545</v>
      </c>
      <c r="U166" s="79"/>
      <c r="V166" s="83" t="s">
        <v>681</v>
      </c>
      <c r="W166" s="81">
        <v>43712.80236111111</v>
      </c>
      <c r="X166" s="83" t="s">
        <v>822</v>
      </c>
      <c r="Y166" s="79"/>
      <c r="Z166" s="79"/>
      <c r="AA166" s="85" t="s">
        <v>984</v>
      </c>
      <c r="AB166" s="79"/>
      <c r="AC166" s="79" t="b">
        <v>0</v>
      </c>
      <c r="AD166" s="79">
        <v>11</v>
      </c>
      <c r="AE166" s="85" t="s">
        <v>1012</v>
      </c>
      <c r="AF166" s="79" t="b">
        <v>0</v>
      </c>
      <c r="AG166" s="79" t="s">
        <v>1015</v>
      </c>
      <c r="AH166" s="79"/>
      <c r="AI166" s="85" t="s">
        <v>1012</v>
      </c>
      <c r="AJ166" s="79" t="b">
        <v>0</v>
      </c>
      <c r="AK166" s="79">
        <v>5</v>
      </c>
      <c r="AL166" s="85" t="s">
        <v>1012</v>
      </c>
      <c r="AM166" s="79" t="s">
        <v>1026</v>
      </c>
      <c r="AN166" s="79" t="b">
        <v>0</v>
      </c>
      <c r="AO166" s="85" t="s">
        <v>984</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22</v>
      </c>
      <c r="BK166" s="49">
        <v>100</v>
      </c>
      <c r="BL166" s="48">
        <v>22</v>
      </c>
    </row>
    <row r="167" spans="1:64" ht="15">
      <c r="A167" s="64" t="s">
        <v>324</v>
      </c>
      <c r="B167" s="64" t="s">
        <v>324</v>
      </c>
      <c r="C167" s="65" t="s">
        <v>2715</v>
      </c>
      <c r="D167" s="66">
        <v>10</v>
      </c>
      <c r="E167" s="67" t="s">
        <v>136</v>
      </c>
      <c r="F167" s="68">
        <v>12</v>
      </c>
      <c r="G167" s="65"/>
      <c r="H167" s="69"/>
      <c r="I167" s="70"/>
      <c r="J167" s="70"/>
      <c r="K167" s="34" t="s">
        <v>65</v>
      </c>
      <c r="L167" s="77">
        <v>167</v>
      </c>
      <c r="M167" s="77"/>
      <c r="N167" s="72"/>
      <c r="O167" s="79" t="s">
        <v>176</v>
      </c>
      <c r="P167" s="81">
        <v>43713.177152777775</v>
      </c>
      <c r="Q167" s="79" t="s">
        <v>453</v>
      </c>
      <c r="R167" s="83" t="s">
        <v>475</v>
      </c>
      <c r="S167" s="79" t="s">
        <v>506</v>
      </c>
      <c r="T167" s="79" t="s">
        <v>552</v>
      </c>
      <c r="U167" s="79"/>
      <c r="V167" s="83" t="s">
        <v>681</v>
      </c>
      <c r="W167" s="81">
        <v>43713.177152777775</v>
      </c>
      <c r="X167" s="83" t="s">
        <v>823</v>
      </c>
      <c r="Y167" s="79"/>
      <c r="Z167" s="79"/>
      <c r="AA167" s="85" t="s">
        <v>985</v>
      </c>
      <c r="AB167" s="79"/>
      <c r="AC167" s="79" t="b">
        <v>0</v>
      </c>
      <c r="AD167" s="79">
        <v>6</v>
      </c>
      <c r="AE167" s="85" t="s">
        <v>1012</v>
      </c>
      <c r="AF167" s="79" t="b">
        <v>0</v>
      </c>
      <c r="AG167" s="79" t="s">
        <v>1015</v>
      </c>
      <c r="AH167" s="79"/>
      <c r="AI167" s="85" t="s">
        <v>1012</v>
      </c>
      <c r="AJ167" s="79" t="b">
        <v>0</v>
      </c>
      <c r="AK167" s="79">
        <v>1</v>
      </c>
      <c r="AL167" s="85" t="s">
        <v>1012</v>
      </c>
      <c r="AM167" s="79" t="s">
        <v>1026</v>
      </c>
      <c r="AN167" s="79" t="b">
        <v>0</v>
      </c>
      <c r="AO167" s="85" t="s">
        <v>985</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21</v>
      </c>
      <c r="BK167" s="49">
        <v>100</v>
      </c>
      <c r="BL167" s="48">
        <v>21</v>
      </c>
    </row>
    <row r="168" spans="1:64" ht="15">
      <c r="A168" s="64" t="s">
        <v>324</v>
      </c>
      <c r="B168" s="64" t="s">
        <v>212</v>
      </c>
      <c r="C168" s="65" t="s">
        <v>2716</v>
      </c>
      <c r="D168" s="66">
        <v>6.5</v>
      </c>
      <c r="E168" s="67" t="s">
        <v>136</v>
      </c>
      <c r="F168" s="68">
        <v>23.5</v>
      </c>
      <c r="G168" s="65"/>
      <c r="H168" s="69"/>
      <c r="I168" s="70"/>
      <c r="J168" s="70"/>
      <c r="K168" s="34" t="s">
        <v>65</v>
      </c>
      <c r="L168" s="77">
        <v>168</v>
      </c>
      <c r="M168" s="77"/>
      <c r="N168" s="72"/>
      <c r="O168" s="79" t="s">
        <v>343</v>
      </c>
      <c r="P168" s="81">
        <v>43714.968831018516</v>
      </c>
      <c r="Q168" s="79" t="s">
        <v>451</v>
      </c>
      <c r="R168" s="83" t="s">
        <v>475</v>
      </c>
      <c r="S168" s="79" t="s">
        <v>506</v>
      </c>
      <c r="T168" s="79" t="s">
        <v>526</v>
      </c>
      <c r="U168" s="79"/>
      <c r="V168" s="83" t="s">
        <v>681</v>
      </c>
      <c r="W168" s="81">
        <v>43714.968831018516</v>
      </c>
      <c r="X168" s="83" t="s">
        <v>824</v>
      </c>
      <c r="Y168" s="79"/>
      <c r="Z168" s="79"/>
      <c r="AA168" s="85" t="s">
        <v>986</v>
      </c>
      <c r="AB168" s="79"/>
      <c r="AC168" s="79" t="b">
        <v>0</v>
      </c>
      <c r="AD168" s="79">
        <v>8</v>
      </c>
      <c r="AE168" s="85" t="s">
        <v>1012</v>
      </c>
      <c r="AF168" s="79" t="b">
        <v>0</v>
      </c>
      <c r="AG168" s="79" t="s">
        <v>1015</v>
      </c>
      <c r="AH168" s="79"/>
      <c r="AI168" s="85" t="s">
        <v>1012</v>
      </c>
      <c r="AJ168" s="79" t="b">
        <v>0</v>
      </c>
      <c r="AK168" s="79">
        <v>9</v>
      </c>
      <c r="AL168" s="85" t="s">
        <v>1012</v>
      </c>
      <c r="AM168" s="79" t="s">
        <v>1026</v>
      </c>
      <c r="AN168" s="79" t="b">
        <v>0</v>
      </c>
      <c r="AO168" s="85" t="s">
        <v>986</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3</v>
      </c>
      <c r="BD168" s="48">
        <v>1</v>
      </c>
      <c r="BE168" s="49">
        <v>4.545454545454546</v>
      </c>
      <c r="BF168" s="48">
        <v>0</v>
      </c>
      <c r="BG168" s="49">
        <v>0</v>
      </c>
      <c r="BH168" s="48">
        <v>0</v>
      </c>
      <c r="BI168" s="49">
        <v>0</v>
      </c>
      <c r="BJ168" s="48">
        <v>21</v>
      </c>
      <c r="BK168" s="49">
        <v>95.45454545454545</v>
      </c>
      <c r="BL168" s="48">
        <v>22</v>
      </c>
    </row>
    <row r="169" spans="1:64" ht="15">
      <c r="A169" s="64" t="s">
        <v>324</v>
      </c>
      <c r="B169" s="64" t="s">
        <v>324</v>
      </c>
      <c r="C169" s="65" t="s">
        <v>2715</v>
      </c>
      <c r="D169" s="66">
        <v>10</v>
      </c>
      <c r="E169" s="67" t="s">
        <v>136</v>
      </c>
      <c r="F169" s="68">
        <v>12</v>
      </c>
      <c r="G169" s="65"/>
      <c r="H169" s="69"/>
      <c r="I169" s="70"/>
      <c r="J169" s="70"/>
      <c r="K169" s="34" t="s">
        <v>65</v>
      </c>
      <c r="L169" s="77">
        <v>169</v>
      </c>
      <c r="M169" s="77"/>
      <c r="N169" s="72"/>
      <c r="O169" s="79" t="s">
        <v>176</v>
      </c>
      <c r="P169" s="81">
        <v>43716.63554398148</v>
      </c>
      <c r="Q169" s="79" t="s">
        <v>452</v>
      </c>
      <c r="R169" s="83" t="s">
        <v>475</v>
      </c>
      <c r="S169" s="79" t="s">
        <v>506</v>
      </c>
      <c r="T169" s="79" t="s">
        <v>545</v>
      </c>
      <c r="U169" s="79"/>
      <c r="V169" s="83" t="s">
        <v>681</v>
      </c>
      <c r="W169" s="81">
        <v>43716.63554398148</v>
      </c>
      <c r="X169" s="83" t="s">
        <v>825</v>
      </c>
      <c r="Y169" s="79"/>
      <c r="Z169" s="79"/>
      <c r="AA169" s="85" t="s">
        <v>987</v>
      </c>
      <c r="AB169" s="79"/>
      <c r="AC169" s="79" t="b">
        <v>0</v>
      </c>
      <c r="AD169" s="79">
        <v>14</v>
      </c>
      <c r="AE169" s="85" t="s">
        <v>1012</v>
      </c>
      <c r="AF169" s="79" t="b">
        <v>0</v>
      </c>
      <c r="AG169" s="79" t="s">
        <v>1015</v>
      </c>
      <c r="AH169" s="79"/>
      <c r="AI169" s="85" t="s">
        <v>1012</v>
      </c>
      <c r="AJ169" s="79" t="b">
        <v>0</v>
      </c>
      <c r="AK169" s="79">
        <v>14</v>
      </c>
      <c r="AL169" s="85" t="s">
        <v>1012</v>
      </c>
      <c r="AM169" s="79" t="s">
        <v>1026</v>
      </c>
      <c r="AN169" s="79" t="b">
        <v>0</v>
      </c>
      <c r="AO169" s="85" t="s">
        <v>987</v>
      </c>
      <c r="AP169" s="79" t="s">
        <v>176</v>
      </c>
      <c r="AQ169" s="79">
        <v>0</v>
      </c>
      <c r="AR169" s="79">
        <v>0</v>
      </c>
      <c r="AS169" s="79"/>
      <c r="AT169" s="79"/>
      <c r="AU169" s="79"/>
      <c r="AV169" s="79"/>
      <c r="AW169" s="79"/>
      <c r="AX169" s="79"/>
      <c r="AY169" s="79"/>
      <c r="AZ169" s="79"/>
      <c r="BA169">
        <v>5</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22</v>
      </c>
      <c r="BK169" s="49">
        <v>100</v>
      </c>
      <c r="BL169" s="48">
        <v>22</v>
      </c>
    </row>
    <row r="170" spans="1:64" ht="15">
      <c r="A170" s="64" t="s">
        <v>324</v>
      </c>
      <c r="B170" s="64" t="s">
        <v>324</v>
      </c>
      <c r="C170" s="65" t="s">
        <v>2715</v>
      </c>
      <c r="D170" s="66">
        <v>10</v>
      </c>
      <c r="E170" s="67" t="s">
        <v>136</v>
      </c>
      <c r="F170" s="68">
        <v>12</v>
      </c>
      <c r="G170" s="65"/>
      <c r="H170" s="69"/>
      <c r="I170" s="70"/>
      <c r="J170" s="70"/>
      <c r="K170" s="34" t="s">
        <v>65</v>
      </c>
      <c r="L170" s="77">
        <v>170</v>
      </c>
      <c r="M170" s="77"/>
      <c r="N170" s="72"/>
      <c r="O170" s="79" t="s">
        <v>176</v>
      </c>
      <c r="P170" s="81">
        <v>43720.656956018516</v>
      </c>
      <c r="Q170" s="79" t="s">
        <v>454</v>
      </c>
      <c r="R170" s="83" t="s">
        <v>495</v>
      </c>
      <c r="S170" s="79" t="s">
        <v>514</v>
      </c>
      <c r="T170" s="79" t="s">
        <v>520</v>
      </c>
      <c r="U170" s="83" t="s">
        <v>594</v>
      </c>
      <c r="V170" s="83" t="s">
        <v>594</v>
      </c>
      <c r="W170" s="81">
        <v>43720.656956018516</v>
      </c>
      <c r="X170" s="83" t="s">
        <v>826</v>
      </c>
      <c r="Y170" s="79"/>
      <c r="Z170" s="79"/>
      <c r="AA170" s="85" t="s">
        <v>988</v>
      </c>
      <c r="AB170" s="79"/>
      <c r="AC170" s="79" t="b">
        <v>0</v>
      </c>
      <c r="AD170" s="79">
        <v>2</v>
      </c>
      <c r="AE170" s="85" t="s">
        <v>1012</v>
      </c>
      <c r="AF170" s="79" t="b">
        <v>0</v>
      </c>
      <c r="AG170" s="79" t="s">
        <v>1015</v>
      </c>
      <c r="AH170" s="79"/>
      <c r="AI170" s="85" t="s">
        <v>1012</v>
      </c>
      <c r="AJ170" s="79" t="b">
        <v>0</v>
      </c>
      <c r="AK170" s="79">
        <v>0</v>
      </c>
      <c r="AL170" s="85" t="s">
        <v>1012</v>
      </c>
      <c r="AM170" s="79" t="s">
        <v>1017</v>
      </c>
      <c r="AN170" s="79" t="b">
        <v>0</v>
      </c>
      <c r="AO170" s="85" t="s">
        <v>988</v>
      </c>
      <c r="AP170" s="79" t="s">
        <v>176</v>
      </c>
      <c r="AQ170" s="79">
        <v>0</v>
      </c>
      <c r="AR170" s="79">
        <v>0</v>
      </c>
      <c r="AS170" s="79"/>
      <c r="AT170" s="79"/>
      <c r="AU170" s="79"/>
      <c r="AV170" s="79"/>
      <c r="AW170" s="79"/>
      <c r="AX170" s="79"/>
      <c r="AY170" s="79"/>
      <c r="AZ170" s="79"/>
      <c r="BA170">
        <v>5</v>
      </c>
      <c r="BB170" s="78" t="str">
        <f>REPLACE(INDEX(GroupVertices[Group],MATCH(Edges[[#This Row],[Vertex 1]],GroupVertices[Vertex],0)),1,1,"")</f>
        <v>2</v>
      </c>
      <c r="BC170" s="78" t="str">
        <f>REPLACE(INDEX(GroupVertices[Group],MATCH(Edges[[#This Row],[Vertex 2]],GroupVertices[Vertex],0)),1,1,"")</f>
        <v>2</v>
      </c>
      <c r="BD170" s="48">
        <v>0</v>
      </c>
      <c r="BE170" s="49">
        <v>0</v>
      </c>
      <c r="BF170" s="48">
        <v>1</v>
      </c>
      <c r="BG170" s="49">
        <v>9.090909090909092</v>
      </c>
      <c r="BH170" s="48">
        <v>0</v>
      </c>
      <c r="BI170" s="49">
        <v>0</v>
      </c>
      <c r="BJ170" s="48">
        <v>10</v>
      </c>
      <c r="BK170" s="49">
        <v>90.9090909090909</v>
      </c>
      <c r="BL170" s="48">
        <v>11</v>
      </c>
    </row>
    <row r="171" spans="1:64" ht="15">
      <c r="A171" s="64" t="s">
        <v>324</v>
      </c>
      <c r="B171" s="64" t="s">
        <v>324</v>
      </c>
      <c r="C171" s="65" t="s">
        <v>2715</v>
      </c>
      <c r="D171" s="66">
        <v>10</v>
      </c>
      <c r="E171" s="67" t="s">
        <v>136</v>
      </c>
      <c r="F171" s="68">
        <v>12</v>
      </c>
      <c r="G171" s="65"/>
      <c r="H171" s="69"/>
      <c r="I171" s="70"/>
      <c r="J171" s="70"/>
      <c r="K171" s="34" t="s">
        <v>65</v>
      </c>
      <c r="L171" s="77">
        <v>171</v>
      </c>
      <c r="M171" s="77"/>
      <c r="N171" s="72"/>
      <c r="O171" s="79" t="s">
        <v>176</v>
      </c>
      <c r="P171" s="81">
        <v>43720.656956018516</v>
      </c>
      <c r="Q171" s="79" t="s">
        <v>455</v>
      </c>
      <c r="R171" s="83" t="s">
        <v>496</v>
      </c>
      <c r="S171" s="79" t="s">
        <v>506</v>
      </c>
      <c r="T171" s="79" t="s">
        <v>520</v>
      </c>
      <c r="U171" s="79"/>
      <c r="V171" s="83" t="s">
        <v>681</v>
      </c>
      <c r="W171" s="81">
        <v>43720.656956018516</v>
      </c>
      <c r="X171" s="83" t="s">
        <v>827</v>
      </c>
      <c r="Y171" s="79"/>
      <c r="Z171" s="79"/>
      <c r="AA171" s="85" t="s">
        <v>989</v>
      </c>
      <c r="AB171" s="85" t="s">
        <v>988</v>
      </c>
      <c r="AC171" s="79" t="b">
        <v>0</v>
      </c>
      <c r="AD171" s="79">
        <v>2</v>
      </c>
      <c r="AE171" s="85" t="s">
        <v>1014</v>
      </c>
      <c r="AF171" s="79" t="b">
        <v>0</v>
      </c>
      <c r="AG171" s="79" t="s">
        <v>1015</v>
      </c>
      <c r="AH171" s="79"/>
      <c r="AI171" s="85" t="s">
        <v>1012</v>
      </c>
      <c r="AJ171" s="79" t="b">
        <v>0</v>
      </c>
      <c r="AK171" s="79">
        <v>0</v>
      </c>
      <c r="AL171" s="85" t="s">
        <v>1012</v>
      </c>
      <c r="AM171" s="79" t="s">
        <v>1017</v>
      </c>
      <c r="AN171" s="79" t="b">
        <v>0</v>
      </c>
      <c r="AO171" s="85" t="s">
        <v>988</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20</v>
      </c>
      <c r="BK171" s="49">
        <v>100</v>
      </c>
      <c r="BL171" s="48">
        <v>20</v>
      </c>
    </row>
    <row r="172" spans="1:64" ht="15">
      <c r="A172" s="64" t="s">
        <v>325</v>
      </c>
      <c r="B172" s="64" t="s">
        <v>325</v>
      </c>
      <c r="C172" s="65" t="s">
        <v>2715</v>
      </c>
      <c r="D172" s="66">
        <v>10</v>
      </c>
      <c r="E172" s="67" t="s">
        <v>136</v>
      </c>
      <c r="F172" s="68">
        <v>12</v>
      </c>
      <c r="G172" s="65"/>
      <c r="H172" s="69"/>
      <c r="I172" s="70"/>
      <c r="J172" s="70"/>
      <c r="K172" s="34" t="s">
        <v>65</v>
      </c>
      <c r="L172" s="77">
        <v>172</v>
      </c>
      <c r="M172" s="77"/>
      <c r="N172" s="72"/>
      <c r="O172" s="79" t="s">
        <v>176</v>
      </c>
      <c r="P172" s="81">
        <v>43712.47820601852</v>
      </c>
      <c r="Q172" s="79" t="s">
        <v>456</v>
      </c>
      <c r="R172" s="83" t="s">
        <v>475</v>
      </c>
      <c r="S172" s="79" t="s">
        <v>506</v>
      </c>
      <c r="T172" s="79" t="s">
        <v>553</v>
      </c>
      <c r="U172" s="79"/>
      <c r="V172" s="83" t="s">
        <v>682</v>
      </c>
      <c r="W172" s="81">
        <v>43712.47820601852</v>
      </c>
      <c r="X172" s="83" t="s">
        <v>828</v>
      </c>
      <c r="Y172" s="79"/>
      <c r="Z172" s="79"/>
      <c r="AA172" s="85" t="s">
        <v>990</v>
      </c>
      <c r="AB172" s="79"/>
      <c r="AC172" s="79" t="b">
        <v>0</v>
      </c>
      <c r="AD172" s="79">
        <v>1</v>
      </c>
      <c r="AE172" s="85" t="s">
        <v>1012</v>
      </c>
      <c r="AF172" s="79" t="b">
        <v>0</v>
      </c>
      <c r="AG172" s="79" t="s">
        <v>1015</v>
      </c>
      <c r="AH172" s="79"/>
      <c r="AI172" s="85" t="s">
        <v>1012</v>
      </c>
      <c r="AJ172" s="79" t="b">
        <v>0</v>
      </c>
      <c r="AK172" s="79">
        <v>1</v>
      </c>
      <c r="AL172" s="85" t="s">
        <v>1012</v>
      </c>
      <c r="AM172" s="79" t="s">
        <v>1019</v>
      </c>
      <c r="AN172" s="79" t="b">
        <v>0</v>
      </c>
      <c r="AO172" s="85" t="s">
        <v>990</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11</v>
      </c>
      <c r="BC172" s="78" t="str">
        <f>REPLACE(INDEX(GroupVertices[Group],MATCH(Edges[[#This Row],[Vertex 2]],GroupVertices[Vertex],0)),1,1,"")</f>
        <v>11</v>
      </c>
      <c r="BD172" s="48">
        <v>1</v>
      </c>
      <c r="BE172" s="49">
        <v>4.3478260869565215</v>
      </c>
      <c r="BF172" s="48">
        <v>0</v>
      </c>
      <c r="BG172" s="49">
        <v>0</v>
      </c>
      <c r="BH172" s="48">
        <v>0</v>
      </c>
      <c r="BI172" s="49">
        <v>0</v>
      </c>
      <c r="BJ172" s="48">
        <v>22</v>
      </c>
      <c r="BK172" s="49">
        <v>95.65217391304348</v>
      </c>
      <c r="BL172" s="48">
        <v>23</v>
      </c>
    </row>
    <row r="173" spans="1:64" ht="15">
      <c r="A173" s="64" t="s">
        <v>325</v>
      </c>
      <c r="B173" s="64" t="s">
        <v>325</v>
      </c>
      <c r="C173" s="65" t="s">
        <v>2715</v>
      </c>
      <c r="D173" s="66">
        <v>10</v>
      </c>
      <c r="E173" s="67" t="s">
        <v>136</v>
      </c>
      <c r="F173" s="68">
        <v>12</v>
      </c>
      <c r="G173" s="65"/>
      <c r="H173" s="69"/>
      <c r="I173" s="70"/>
      <c r="J173" s="70"/>
      <c r="K173" s="34" t="s">
        <v>65</v>
      </c>
      <c r="L173" s="77">
        <v>173</v>
      </c>
      <c r="M173" s="77"/>
      <c r="N173" s="72"/>
      <c r="O173" s="79" t="s">
        <v>176</v>
      </c>
      <c r="P173" s="81">
        <v>43712.81134259259</v>
      </c>
      <c r="Q173" s="79" t="s">
        <v>457</v>
      </c>
      <c r="R173" s="83" t="s">
        <v>475</v>
      </c>
      <c r="S173" s="79" t="s">
        <v>506</v>
      </c>
      <c r="T173" s="79" t="s">
        <v>554</v>
      </c>
      <c r="U173" s="79"/>
      <c r="V173" s="83" t="s">
        <v>682</v>
      </c>
      <c r="W173" s="81">
        <v>43712.81134259259</v>
      </c>
      <c r="X173" s="83" t="s">
        <v>829</v>
      </c>
      <c r="Y173" s="79"/>
      <c r="Z173" s="79"/>
      <c r="AA173" s="85" t="s">
        <v>991</v>
      </c>
      <c r="AB173" s="79"/>
      <c r="AC173" s="79" t="b">
        <v>0</v>
      </c>
      <c r="AD173" s="79">
        <v>0</v>
      </c>
      <c r="AE173" s="85" t="s">
        <v>1012</v>
      </c>
      <c r="AF173" s="79" t="b">
        <v>0</v>
      </c>
      <c r="AG173" s="79" t="s">
        <v>1015</v>
      </c>
      <c r="AH173" s="79"/>
      <c r="AI173" s="85" t="s">
        <v>1012</v>
      </c>
      <c r="AJ173" s="79" t="b">
        <v>0</v>
      </c>
      <c r="AK173" s="79">
        <v>0</v>
      </c>
      <c r="AL173" s="85" t="s">
        <v>1012</v>
      </c>
      <c r="AM173" s="79" t="s">
        <v>1019</v>
      </c>
      <c r="AN173" s="79" t="b">
        <v>0</v>
      </c>
      <c r="AO173" s="85" t="s">
        <v>991</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11</v>
      </c>
      <c r="BC173" s="78" t="str">
        <f>REPLACE(INDEX(GroupVertices[Group],MATCH(Edges[[#This Row],[Vertex 2]],GroupVertices[Vertex],0)),1,1,"")</f>
        <v>11</v>
      </c>
      <c r="BD173" s="48">
        <v>0</v>
      </c>
      <c r="BE173" s="49">
        <v>0</v>
      </c>
      <c r="BF173" s="48">
        <v>0</v>
      </c>
      <c r="BG173" s="49">
        <v>0</v>
      </c>
      <c r="BH173" s="48">
        <v>0</v>
      </c>
      <c r="BI173" s="49">
        <v>0</v>
      </c>
      <c r="BJ173" s="48">
        <v>23</v>
      </c>
      <c r="BK173" s="49">
        <v>100</v>
      </c>
      <c r="BL173" s="48">
        <v>23</v>
      </c>
    </row>
    <row r="174" spans="1:64" ht="15">
      <c r="A174" s="64" t="s">
        <v>325</v>
      </c>
      <c r="B174" s="64" t="s">
        <v>325</v>
      </c>
      <c r="C174" s="65" t="s">
        <v>2715</v>
      </c>
      <c r="D174" s="66">
        <v>10</v>
      </c>
      <c r="E174" s="67" t="s">
        <v>136</v>
      </c>
      <c r="F174" s="68">
        <v>12</v>
      </c>
      <c r="G174" s="65"/>
      <c r="H174" s="69"/>
      <c r="I174" s="70"/>
      <c r="J174" s="70"/>
      <c r="K174" s="34" t="s">
        <v>65</v>
      </c>
      <c r="L174" s="77">
        <v>174</v>
      </c>
      <c r="M174" s="77"/>
      <c r="N174" s="72"/>
      <c r="O174" s="79" t="s">
        <v>176</v>
      </c>
      <c r="P174" s="81">
        <v>43713.17959490741</v>
      </c>
      <c r="Q174" s="79" t="s">
        <v>458</v>
      </c>
      <c r="R174" s="83" t="s">
        <v>475</v>
      </c>
      <c r="S174" s="79" t="s">
        <v>506</v>
      </c>
      <c r="T174" s="79" t="s">
        <v>555</v>
      </c>
      <c r="U174" s="79"/>
      <c r="V174" s="83" t="s">
        <v>682</v>
      </c>
      <c r="W174" s="81">
        <v>43713.17959490741</v>
      </c>
      <c r="X174" s="83" t="s">
        <v>830</v>
      </c>
      <c r="Y174" s="79"/>
      <c r="Z174" s="79"/>
      <c r="AA174" s="85" t="s">
        <v>992</v>
      </c>
      <c r="AB174" s="79"/>
      <c r="AC174" s="79" t="b">
        <v>0</v>
      </c>
      <c r="AD174" s="79">
        <v>0</v>
      </c>
      <c r="AE174" s="85" t="s">
        <v>1012</v>
      </c>
      <c r="AF174" s="79" t="b">
        <v>0</v>
      </c>
      <c r="AG174" s="79" t="s">
        <v>1015</v>
      </c>
      <c r="AH174" s="79"/>
      <c r="AI174" s="85" t="s">
        <v>1012</v>
      </c>
      <c r="AJ174" s="79" t="b">
        <v>0</v>
      </c>
      <c r="AK174" s="79">
        <v>0</v>
      </c>
      <c r="AL174" s="85" t="s">
        <v>1012</v>
      </c>
      <c r="AM174" s="79" t="s">
        <v>1019</v>
      </c>
      <c r="AN174" s="79" t="b">
        <v>0</v>
      </c>
      <c r="AO174" s="85" t="s">
        <v>992</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11</v>
      </c>
      <c r="BC174" s="78" t="str">
        <f>REPLACE(INDEX(GroupVertices[Group],MATCH(Edges[[#This Row],[Vertex 2]],GroupVertices[Vertex],0)),1,1,"")</f>
        <v>11</v>
      </c>
      <c r="BD174" s="48">
        <v>0</v>
      </c>
      <c r="BE174" s="49">
        <v>0</v>
      </c>
      <c r="BF174" s="48">
        <v>0</v>
      </c>
      <c r="BG174" s="49">
        <v>0</v>
      </c>
      <c r="BH174" s="48">
        <v>0</v>
      </c>
      <c r="BI174" s="49">
        <v>0</v>
      </c>
      <c r="BJ174" s="48">
        <v>22</v>
      </c>
      <c r="BK174" s="49">
        <v>100</v>
      </c>
      <c r="BL174" s="48">
        <v>22</v>
      </c>
    </row>
    <row r="175" spans="1:64" ht="15">
      <c r="A175" s="64" t="s">
        <v>325</v>
      </c>
      <c r="B175" s="64" t="s">
        <v>325</v>
      </c>
      <c r="C175" s="65" t="s">
        <v>2715</v>
      </c>
      <c r="D175" s="66">
        <v>10</v>
      </c>
      <c r="E175" s="67" t="s">
        <v>136</v>
      </c>
      <c r="F175" s="68">
        <v>12</v>
      </c>
      <c r="G175" s="65"/>
      <c r="H175" s="69"/>
      <c r="I175" s="70"/>
      <c r="J175" s="70"/>
      <c r="K175" s="34" t="s">
        <v>65</v>
      </c>
      <c r="L175" s="77">
        <v>175</v>
      </c>
      <c r="M175" s="77"/>
      <c r="N175" s="72"/>
      <c r="O175" s="79" t="s">
        <v>176</v>
      </c>
      <c r="P175" s="81">
        <v>43715.292766203704</v>
      </c>
      <c r="Q175" s="79" t="s">
        <v>456</v>
      </c>
      <c r="R175" s="83" t="s">
        <v>475</v>
      </c>
      <c r="S175" s="79" t="s">
        <v>506</v>
      </c>
      <c r="T175" s="79" t="s">
        <v>553</v>
      </c>
      <c r="U175" s="79"/>
      <c r="V175" s="83" t="s">
        <v>682</v>
      </c>
      <c r="W175" s="81">
        <v>43715.292766203704</v>
      </c>
      <c r="X175" s="83" t="s">
        <v>831</v>
      </c>
      <c r="Y175" s="79"/>
      <c r="Z175" s="79"/>
      <c r="AA175" s="85" t="s">
        <v>993</v>
      </c>
      <c r="AB175" s="79"/>
      <c r="AC175" s="79" t="b">
        <v>0</v>
      </c>
      <c r="AD175" s="79">
        <v>0</v>
      </c>
      <c r="AE175" s="85" t="s">
        <v>1012</v>
      </c>
      <c r="AF175" s="79" t="b">
        <v>0</v>
      </c>
      <c r="AG175" s="79" t="s">
        <v>1015</v>
      </c>
      <c r="AH175" s="79"/>
      <c r="AI175" s="85" t="s">
        <v>1012</v>
      </c>
      <c r="AJ175" s="79" t="b">
        <v>0</v>
      </c>
      <c r="AK175" s="79">
        <v>0</v>
      </c>
      <c r="AL175" s="85" t="s">
        <v>1012</v>
      </c>
      <c r="AM175" s="79" t="s">
        <v>1019</v>
      </c>
      <c r="AN175" s="79" t="b">
        <v>0</v>
      </c>
      <c r="AO175" s="85" t="s">
        <v>993</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11</v>
      </c>
      <c r="BC175" s="78" t="str">
        <f>REPLACE(INDEX(GroupVertices[Group],MATCH(Edges[[#This Row],[Vertex 2]],GroupVertices[Vertex],0)),1,1,"")</f>
        <v>11</v>
      </c>
      <c r="BD175" s="48">
        <v>1</v>
      </c>
      <c r="BE175" s="49">
        <v>4.3478260869565215</v>
      </c>
      <c r="BF175" s="48">
        <v>0</v>
      </c>
      <c r="BG175" s="49">
        <v>0</v>
      </c>
      <c r="BH175" s="48">
        <v>0</v>
      </c>
      <c r="BI175" s="49">
        <v>0</v>
      </c>
      <c r="BJ175" s="48">
        <v>22</v>
      </c>
      <c r="BK175" s="49">
        <v>95.65217391304348</v>
      </c>
      <c r="BL175" s="48">
        <v>23</v>
      </c>
    </row>
    <row r="176" spans="1:64" ht="15">
      <c r="A176" s="64" t="s">
        <v>325</v>
      </c>
      <c r="B176" s="64" t="s">
        <v>325</v>
      </c>
      <c r="C176" s="65" t="s">
        <v>2715</v>
      </c>
      <c r="D176" s="66">
        <v>10</v>
      </c>
      <c r="E176" s="67" t="s">
        <v>136</v>
      </c>
      <c r="F176" s="68">
        <v>12</v>
      </c>
      <c r="G176" s="65"/>
      <c r="H176" s="69"/>
      <c r="I176" s="70"/>
      <c r="J176" s="70"/>
      <c r="K176" s="34" t="s">
        <v>65</v>
      </c>
      <c r="L176" s="77">
        <v>176</v>
      </c>
      <c r="M176" s="77"/>
      <c r="N176" s="72"/>
      <c r="O176" s="79" t="s">
        <v>176</v>
      </c>
      <c r="P176" s="81">
        <v>43716.64738425926</v>
      </c>
      <c r="Q176" s="79" t="s">
        <v>457</v>
      </c>
      <c r="R176" s="83" t="s">
        <v>475</v>
      </c>
      <c r="S176" s="79" t="s">
        <v>506</v>
      </c>
      <c r="T176" s="79" t="s">
        <v>554</v>
      </c>
      <c r="U176" s="79"/>
      <c r="V176" s="83" t="s">
        <v>682</v>
      </c>
      <c r="W176" s="81">
        <v>43716.64738425926</v>
      </c>
      <c r="X176" s="83" t="s">
        <v>832</v>
      </c>
      <c r="Y176" s="79"/>
      <c r="Z176" s="79"/>
      <c r="AA176" s="85" t="s">
        <v>994</v>
      </c>
      <c r="AB176" s="79"/>
      <c r="AC176" s="79" t="b">
        <v>0</v>
      </c>
      <c r="AD176" s="79">
        <v>0</v>
      </c>
      <c r="AE176" s="85" t="s">
        <v>1012</v>
      </c>
      <c r="AF176" s="79" t="b">
        <v>0</v>
      </c>
      <c r="AG176" s="79" t="s">
        <v>1015</v>
      </c>
      <c r="AH176" s="79"/>
      <c r="AI176" s="85" t="s">
        <v>1012</v>
      </c>
      <c r="AJ176" s="79" t="b">
        <v>0</v>
      </c>
      <c r="AK176" s="79">
        <v>0</v>
      </c>
      <c r="AL176" s="85" t="s">
        <v>1012</v>
      </c>
      <c r="AM176" s="79" t="s">
        <v>1019</v>
      </c>
      <c r="AN176" s="79" t="b">
        <v>0</v>
      </c>
      <c r="AO176" s="85" t="s">
        <v>994</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11</v>
      </c>
      <c r="BC176" s="78" t="str">
        <f>REPLACE(INDEX(GroupVertices[Group],MATCH(Edges[[#This Row],[Vertex 2]],GroupVertices[Vertex],0)),1,1,"")</f>
        <v>11</v>
      </c>
      <c r="BD176" s="48">
        <v>0</v>
      </c>
      <c r="BE176" s="49">
        <v>0</v>
      </c>
      <c r="BF176" s="48">
        <v>0</v>
      </c>
      <c r="BG176" s="49">
        <v>0</v>
      </c>
      <c r="BH176" s="48">
        <v>0</v>
      </c>
      <c r="BI176" s="49">
        <v>0</v>
      </c>
      <c r="BJ176" s="48">
        <v>23</v>
      </c>
      <c r="BK176" s="49">
        <v>100</v>
      </c>
      <c r="BL176" s="48">
        <v>23</v>
      </c>
    </row>
    <row r="177" spans="1:64" ht="15">
      <c r="A177" s="64" t="s">
        <v>325</v>
      </c>
      <c r="B177" s="64" t="s">
        <v>325</v>
      </c>
      <c r="C177" s="65" t="s">
        <v>2715</v>
      </c>
      <c r="D177" s="66">
        <v>10</v>
      </c>
      <c r="E177" s="67" t="s">
        <v>136</v>
      </c>
      <c r="F177" s="68">
        <v>12</v>
      </c>
      <c r="G177" s="65"/>
      <c r="H177" s="69"/>
      <c r="I177" s="70"/>
      <c r="J177" s="70"/>
      <c r="K177" s="34" t="s">
        <v>65</v>
      </c>
      <c r="L177" s="77">
        <v>177</v>
      </c>
      <c r="M177" s="77"/>
      <c r="N177" s="72"/>
      <c r="O177" s="79" t="s">
        <v>176</v>
      </c>
      <c r="P177" s="81">
        <v>43720.658587962964</v>
      </c>
      <c r="Q177" s="79" t="s">
        <v>459</v>
      </c>
      <c r="R177" s="83" t="s">
        <v>495</v>
      </c>
      <c r="S177" s="79" t="s">
        <v>514</v>
      </c>
      <c r="T177" s="79" t="s">
        <v>556</v>
      </c>
      <c r="U177" s="83" t="s">
        <v>594</v>
      </c>
      <c r="V177" s="83" t="s">
        <v>594</v>
      </c>
      <c r="W177" s="81">
        <v>43720.658587962964</v>
      </c>
      <c r="X177" s="83" t="s">
        <v>833</v>
      </c>
      <c r="Y177" s="79"/>
      <c r="Z177" s="79"/>
      <c r="AA177" s="85" t="s">
        <v>995</v>
      </c>
      <c r="AB177" s="79"/>
      <c r="AC177" s="79" t="b">
        <v>0</v>
      </c>
      <c r="AD177" s="79">
        <v>1</v>
      </c>
      <c r="AE177" s="85" t="s">
        <v>1012</v>
      </c>
      <c r="AF177" s="79" t="b">
        <v>0</v>
      </c>
      <c r="AG177" s="79" t="s">
        <v>1015</v>
      </c>
      <c r="AH177" s="79"/>
      <c r="AI177" s="85" t="s">
        <v>1012</v>
      </c>
      <c r="AJ177" s="79" t="b">
        <v>0</v>
      </c>
      <c r="AK177" s="79">
        <v>0</v>
      </c>
      <c r="AL177" s="85" t="s">
        <v>1012</v>
      </c>
      <c r="AM177" s="79" t="s">
        <v>1019</v>
      </c>
      <c r="AN177" s="79" t="b">
        <v>0</v>
      </c>
      <c r="AO177" s="85" t="s">
        <v>995</v>
      </c>
      <c r="AP177" s="79" t="s">
        <v>176</v>
      </c>
      <c r="AQ177" s="79">
        <v>0</v>
      </c>
      <c r="AR177" s="79">
        <v>0</v>
      </c>
      <c r="AS177" s="79"/>
      <c r="AT177" s="79"/>
      <c r="AU177" s="79"/>
      <c r="AV177" s="79"/>
      <c r="AW177" s="79"/>
      <c r="AX177" s="79"/>
      <c r="AY177" s="79"/>
      <c r="AZ177" s="79"/>
      <c r="BA177">
        <v>7</v>
      </c>
      <c r="BB177" s="78" t="str">
        <f>REPLACE(INDEX(GroupVertices[Group],MATCH(Edges[[#This Row],[Vertex 1]],GroupVertices[Vertex],0)),1,1,"")</f>
        <v>11</v>
      </c>
      <c r="BC177" s="78" t="str">
        <f>REPLACE(INDEX(GroupVertices[Group],MATCH(Edges[[#This Row],[Vertex 2]],GroupVertices[Vertex],0)),1,1,"")</f>
        <v>11</v>
      </c>
      <c r="BD177" s="48">
        <v>0</v>
      </c>
      <c r="BE177" s="49">
        <v>0</v>
      </c>
      <c r="BF177" s="48">
        <v>1</v>
      </c>
      <c r="BG177" s="49">
        <v>8.333333333333334</v>
      </c>
      <c r="BH177" s="48">
        <v>0</v>
      </c>
      <c r="BI177" s="49">
        <v>0</v>
      </c>
      <c r="BJ177" s="48">
        <v>11</v>
      </c>
      <c r="BK177" s="49">
        <v>91.66666666666667</v>
      </c>
      <c r="BL177" s="48">
        <v>12</v>
      </c>
    </row>
    <row r="178" spans="1:64" ht="15">
      <c r="A178" s="64" t="s">
        <v>325</v>
      </c>
      <c r="B178" s="64" t="s">
        <v>325</v>
      </c>
      <c r="C178" s="65" t="s">
        <v>2715</v>
      </c>
      <c r="D178" s="66">
        <v>10</v>
      </c>
      <c r="E178" s="67" t="s">
        <v>136</v>
      </c>
      <c r="F178" s="68">
        <v>12</v>
      </c>
      <c r="G178" s="65"/>
      <c r="H178" s="69"/>
      <c r="I178" s="70"/>
      <c r="J178" s="70"/>
      <c r="K178" s="34" t="s">
        <v>65</v>
      </c>
      <c r="L178" s="77">
        <v>178</v>
      </c>
      <c r="M178" s="77"/>
      <c r="N178" s="72"/>
      <c r="O178" s="79" t="s">
        <v>176</v>
      </c>
      <c r="P178" s="81">
        <v>43720.65859953704</v>
      </c>
      <c r="Q178" s="79" t="s">
        <v>460</v>
      </c>
      <c r="R178" s="83" t="s">
        <v>496</v>
      </c>
      <c r="S178" s="79" t="s">
        <v>506</v>
      </c>
      <c r="T178" s="79" t="s">
        <v>556</v>
      </c>
      <c r="U178" s="79"/>
      <c r="V178" s="83" t="s">
        <v>682</v>
      </c>
      <c r="W178" s="81">
        <v>43720.65859953704</v>
      </c>
      <c r="X178" s="83" t="s">
        <v>834</v>
      </c>
      <c r="Y178" s="79"/>
      <c r="Z178" s="79"/>
      <c r="AA178" s="85" t="s">
        <v>996</v>
      </c>
      <c r="AB178" s="79"/>
      <c r="AC178" s="79" t="b">
        <v>0</v>
      </c>
      <c r="AD178" s="79">
        <v>1</v>
      </c>
      <c r="AE178" s="85" t="s">
        <v>1012</v>
      </c>
      <c r="AF178" s="79" t="b">
        <v>0</v>
      </c>
      <c r="AG178" s="79" t="s">
        <v>1015</v>
      </c>
      <c r="AH178" s="79"/>
      <c r="AI178" s="85" t="s">
        <v>1012</v>
      </c>
      <c r="AJ178" s="79" t="b">
        <v>0</v>
      </c>
      <c r="AK178" s="79">
        <v>0</v>
      </c>
      <c r="AL178" s="85" t="s">
        <v>1012</v>
      </c>
      <c r="AM178" s="79" t="s">
        <v>1019</v>
      </c>
      <c r="AN178" s="79" t="b">
        <v>0</v>
      </c>
      <c r="AO178" s="85" t="s">
        <v>996</v>
      </c>
      <c r="AP178" s="79" t="s">
        <v>176</v>
      </c>
      <c r="AQ178" s="79">
        <v>0</v>
      </c>
      <c r="AR178" s="79">
        <v>0</v>
      </c>
      <c r="AS178" s="79"/>
      <c r="AT178" s="79"/>
      <c r="AU178" s="79"/>
      <c r="AV178" s="79"/>
      <c r="AW178" s="79"/>
      <c r="AX178" s="79"/>
      <c r="AY178" s="79"/>
      <c r="AZ178" s="79"/>
      <c r="BA178">
        <v>7</v>
      </c>
      <c r="BB178" s="78" t="str">
        <f>REPLACE(INDEX(GroupVertices[Group],MATCH(Edges[[#This Row],[Vertex 1]],GroupVertices[Vertex],0)),1,1,"")</f>
        <v>11</v>
      </c>
      <c r="BC178" s="78" t="str">
        <f>REPLACE(INDEX(GroupVertices[Group],MATCH(Edges[[#This Row],[Vertex 2]],GroupVertices[Vertex],0)),1,1,"")</f>
        <v>11</v>
      </c>
      <c r="BD178" s="48">
        <v>0</v>
      </c>
      <c r="BE178" s="49">
        <v>0</v>
      </c>
      <c r="BF178" s="48">
        <v>0</v>
      </c>
      <c r="BG178" s="49">
        <v>0</v>
      </c>
      <c r="BH178" s="48">
        <v>0</v>
      </c>
      <c r="BI178" s="49">
        <v>0</v>
      </c>
      <c r="BJ178" s="48">
        <v>21</v>
      </c>
      <c r="BK178" s="49">
        <v>100</v>
      </c>
      <c r="BL178" s="48">
        <v>21</v>
      </c>
    </row>
    <row r="179" spans="1:64" ht="15">
      <c r="A179" s="64" t="s">
        <v>326</v>
      </c>
      <c r="B179" s="64" t="s">
        <v>326</v>
      </c>
      <c r="C179" s="65" t="s">
        <v>2714</v>
      </c>
      <c r="D179" s="66">
        <v>3</v>
      </c>
      <c r="E179" s="67" t="s">
        <v>132</v>
      </c>
      <c r="F179" s="68">
        <v>35</v>
      </c>
      <c r="G179" s="65"/>
      <c r="H179" s="69"/>
      <c r="I179" s="70"/>
      <c r="J179" s="70"/>
      <c r="K179" s="34" t="s">
        <v>65</v>
      </c>
      <c r="L179" s="77">
        <v>179</v>
      </c>
      <c r="M179" s="77"/>
      <c r="N179" s="72"/>
      <c r="O179" s="79" t="s">
        <v>176</v>
      </c>
      <c r="P179" s="81">
        <v>43720.66002314815</v>
      </c>
      <c r="Q179" s="79" t="s">
        <v>461</v>
      </c>
      <c r="R179" s="83" t="s">
        <v>495</v>
      </c>
      <c r="S179" s="79" t="s">
        <v>514</v>
      </c>
      <c r="T179" s="79" t="s">
        <v>520</v>
      </c>
      <c r="U179" s="83" t="s">
        <v>594</v>
      </c>
      <c r="V179" s="83" t="s">
        <v>594</v>
      </c>
      <c r="W179" s="81">
        <v>43720.66002314815</v>
      </c>
      <c r="X179" s="83" t="s">
        <v>835</v>
      </c>
      <c r="Y179" s="79"/>
      <c r="Z179" s="79"/>
      <c r="AA179" s="85" t="s">
        <v>997</v>
      </c>
      <c r="AB179" s="79"/>
      <c r="AC179" s="79" t="b">
        <v>0</v>
      </c>
      <c r="AD179" s="79">
        <v>0</v>
      </c>
      <c r="AE179" s="85" t="s">
        <v>1012</v>
      </c>
      <c r="AF179" s="79" t="b">
        <v>0</v>
      </c>
      <c r="AG179" s="79" t="s">
        <v>1015</v>
      </c>
      <c r="AH179" s="79"/>
      <c r="AI179" s="85" t="s">
        <v>1012</v>
      </c>
      <c r="AJ179" s="79" t="b">
        <v>0</v>
      </c>
      <c r="AK179" s="79">
        <v>0</v>
      </c>
      <c r="AL179" s="85" t="s">
        <v>1012</v>
      </c>
      <c r="AM179" s="79" t="s">
        <v>1019</v>
      </c>
      <c r="AN179" s="79" t="b">
        <v>0</v>
      </c>
      <c r="AO179" s="85" t="s">
        <v>997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1</v>
      </c>
      <c r="BG179" s="49">
        <v>7.6923076923076925</v>
      </c>
      <c r="BH179" s="48">
        <v>0</v>
      </c>
      <c r="BI179" s="49">
        <v>0</v>
      </c>
      <c r="BJ179" s="48">
        <v>12</v>
      </c>
      <c r="BK179" s="49">
        <v>92.3076923076923</v>
      </c>
      <c r="BL179" s="48">
        <v>13</v>
      </c>
    </row>
    <row r="180" spans="1:64" ht="15">
      <c r="A180" s="64" t="s">
        <v>327</v>
      </c>
      <c r="B180" s="64" t="s">
        <v>327</v>
      </c>
      <c r="C180" s="65" t="s">
        <v>2716</v>
      </c>
      <c r="D180" s="66">
        <v>6.5</v>
      </c>
      <c r="E180" s="67" t="s">
        <v>136</v>
      </c>
      <c r="F180" s="68">
        <v>23.5</v>
      </c>
      <c r="G180" s="65"/>
      <c r="H180" s="69"/>
      <c r="I180" s="70"/>
      <c r="J180" s="70"/>
      <c r="K180" s="34" t="s">
        <v>65</v>
      </c>
      <c r="L180" s="77">
        <v>180</v>
      </c>
      <c r="M180" s="77"/>
      <c r="N180" s="72"/>
      <c r="O180" s="79" t="s">
        <v>176</v>
      </c>
      <c r="P180" s="81">
        <v>43713.21271990741</v>
      </c>
      <c r="Q180" s="79" t="s">
        <v>462</v>
      </c>
      <c r="R180" s="83" t="s">
        <v>475</v>
      </c>
      <c r="S180" s="79" t="s">
        <v>506</v>
      </c>
      <c r="T180" s="79" t="s">
        <v>552</v>
      </c>
      <c r="U180" s="79"/>
      <c r="V180" s="83" t="s">
        <v>683</v>
      </c>
      <c r="W180" s="81">
        <v>43713.21271990741</v>
      </c>
      <c r="X180" s="83" t="s">
        <v>836</v>
      </c>
      <c r="Y180" s="79"/>
      <c r="Z180" s="79"/>
      <c r="AA180" s="85" t="s">
        <v>998</v>
      </c>
      <c r="AB180" s="79"/>
      <c r="AC180" s="79" t="b">
        <v>0</v>
      </c>
      <c r="AD180" s="79">
        <v>1</v>
      </c>
      <c r="AE180" s="85" t="s">
        <v>1012</v>
      </c>
      <c r="AF180" s="79" t="b">
        <v>0</v>
      </c>
      <c r="AG180" s="79" t="s">
        <v>1015</v>
      </c>
      <c r="AH180" s="79"/>
      <c r="AI180" s="85" t="s">
        <v>1012</v>
      </c>
      <c r="AJ180" s="79" t="b">
        <v>0</v>
      </c>
      <c r="AK180" s="79">
        <v>0</v>
      </c>
      <c r="AL180" s="85" t="s">
        <v>1012</v>
      </c>
      <c r="AM180" s="79" t="s">
        <v>1019</v>
      </c>
      <c r="AN180" s="79" t="b">
        <v>0</v>
      </c>
      <c r="AO180" s="85" t="s">
        <v>998</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21</v>
      </c>
      <c r="BK180" s="49">
        <v>100</v>
      </c>
      <c r="BL180" s="48">
        <v>21</v>
      </c>
    </row>
    <row r="181" spans="1:64" ht="15">
      <c r="A181" s="64" t="s">
        <v>327</v>
      </c>
      <c r="B181" s="64" t="s">
        <v>327</v>
      </c>
      <c r="C181" s="65" t="s">
        <v>2716</v>
      </c>
      <c r="D181" s="66">
        <v>6.5</v>
      </c>
      <c r="E181" s="67" t="s">
        <v>136</v>
      </c>
      <c r="F181" s="68">
        <v>23.5</v>
      </c>
      <c r="G181" s="65"/>
      <c r="H181" s="69"/>
      <c r="I181" s="70"/>
      <c r="J181" s="70"/>
      <c r="K181" s="34" t="s">
        <v>65</v>
      </c>
      <c r="L181" s="77">
        <v>181</v>
      </c>
      <c r="M181" s="77"/>
      <c r="N181" s="72"/>
      <c r="O181" s="79" t="s">
        <v>176</v>
      </c>
      <c r="P181" s="81">
        <v>43720.66216435185</v>
      </c>
      <c r="Q181" s="79" t="s">
        <v>463</v>
      </c>
      <c r="R181" s="83" t="s">
        <v>495</v>
      </c>
      <c r="S181" s="79" t="s">
        <v>514</v>
      </c>
      <c r="T181" s="79" t="s">
        <v>520</v>
      </c>
      <c r="U181" s="83" t="s">
        <v>594</v>
      </c>
      <c r="V181" s="83" t="s">
        <v>594</v>
      </c>
      <c r="W181" s="81">
        <v>43720.66216435185</v>
      </c>
      <c r="X181" s="83" t="s">
        <v>837</v>
      </c>
      <c r="Y181" s="79"/>
      <c r="Z181" s="79"/>
      <c r="AA181" s="85" t="s">
        <v>999</v>
      </c>
      <c r="AB181" s="79"/>
      <c r="AC181" s="79" t="b">
        <v>0</v>
      </c>
      <c r="AD181" s="79">
        <v>0</v>
      </c>
      <c r="AE181" s="85" t="s">
        <v>1012</v>
      </c>
      <c r="AF181" s="79" t="b">
        <v>0</v>
      </c>
      <c r="AG181" s="79" t="s">
        <v>1015</v>
      </c>
      <c r="AH181" s="79"/>
      <c r="AI181" s="85" t="s">
        <v>1012</v>
      </c>
      <c r="AJ181" s="79" t="b">
        <v>0</v>
      </c>
      <c r="AK181" s="79">
        <v>0</v>
      </c>
      <c r="AL181" s="85" t="s">
        <v>1012</v>
      </c>
      <c r="AM181" s="79" t="s">
        <v>1019</v>
      </c>
      <c r="AN181" s="79" t="b">
        <v>0</v>
      </c>
      <c r="AO181" s="85" t="s">
        <v>999</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0</v>
      </c>
      <c r="BE181" s="49">
        <v>0</v>
      </c>
      <c r="BF181" s="48">
        <v>1</v>
      </c>
      <c r="BG181" s="49">
        <v>9.090909090909092</v>
      </c>
      <c r="BH181" s="48">
        <v>0</v>
      </c>
      <c r="BI181" s="49">
        <v>0</v>
      </c>
      <c r="BJ181" s="48">
        <v>10</v>
      </c>
      <c r="BK181" s="49">
        <v>90.9090909090909</v>
      </c>
      <c r="BL181" s="48">
        <v>11</v>
      </c>
    </row>
    <row r="182" spans="1:64" ht="15">
      <c r="A182" s="64" t="s">
        <v>328</v>
      </c>
      <c r="B182" s="64" t="s">
        <v>328</v>
      </c>
      <c r="C182" s="65" t="s">
        <v>2715</v>
      </c>
      <c r="D182" s="66">
        <v>10</v>
      </c>
      <c r="E182" s="67" t="s">
        <v>136</v>
      </c>
      <c r="F182" s="68">
        <v>12</v>
      </c>
      <c r="G182" s="65"/>
      <c r="H182" s="69"/>
      <c r="I182" s="70"/>
      <c r="J182" s="70"/>
      <c r="K182" s="34" t="s">
        <v>65</v>
      </c>
      <c r="L182" s="77">
        <v>182</v>
      </c>
      <c r="M182" s="77"/>
      <c r="N182" s="72"/>
      <c r="O182" s="79" t="s">
        <v>176</v>
      </c>
      <c r="P182" s="81">
        <v>43712.471284722225</v>
      </c>
      <c r="Q182" s="79" t="s">
        <v>464</v>
      </c>
      <c r="R182" s="79" t="s">
        <v>497</v>
      </c>
      <c r="S182" s="79" t="s">
        <v>515</v>
      </c>
      <c r="T182" s="79" t="s">
        <v>557</v>
      </c>
      <c r="U182" s="79"/>
      <c r="V182" s="83" t="s">
        <v>684</v>
      </c>
      <c r="W182" s="81">
        <v>43712.471284722225</v>
      </c>
      <c r="X182" s="83" t="s">
        <v>838</v>
      </c>
      <c r="Y182" s="79"/>
      <c r="Z182" s="79"/>
      <c r="AA182" s="85" t="s">
        <v>1000</v>
      </c>
      <c r="AB182" s="79"/>
      <c r="AC182" s="79" t="b">
        <v>0</v>
      </c>
      <c r="AD182" s="79">
        <v>0</v>
      </c>
      <c r="AE182" s="85" t="s">
        <v>1012</v>
      </c>
      <c r="AF182" s="79" t="b">
        <v>1</v>
      </c>
      <c r="AG182" s="79" t="s">
        <v>1015</v>
      </c>
      <c r="AH182" s="79"/>
      <c r="AI182" s="85" t="s">
        <v>983</v>
      </c>
      <c r="AJ182" s="79" t="b">
        <v>0</v>
      </c>
      <c r="AK182" s="79">
        <v>0</v>
      </c>
      <c r="AL182" s="85" t="s">
        <v>1012</v>
      </c>
      <c r="AM182" s="79" t="s">
        <v>1019</v>
      </c>
      <c r="AN182" s="79" t="b">
        <v>0</v>
      </c>
      <c r="AO182" s="85" t="s">
        <v>1000</v>
      </c>
      <c r="AP182" s="79" t="s">
        <v>176</v>
      </c>
      <c r="AQ182" s="79">
        <v>0</v>
      </c>
      <c r="AR182" s="79">
        <v>0</v>
      </c>
      <c r="AS182" s="79"/>
      <c r="AT182" s="79"/>
      <c r="AU182" s="79"/>
      <c r="AV182" s="79"/>
      <c r="AW182" s="79"/>
      <c r="AX182" s="79"/>
      <c r="AY182" s="79"/>
      <c r="AZ182" s="79"/>
      <c r="BA182">
        <v>7</v>
      </c>
      <c r="BB182" s="78" t="str">
        <f>REPLACE(INDEX(GroupVertices[Group],MATCH(Edges[[#This Row],[Vertex 1]],GroupVertices[Vertex],0)),1,1,"")</f>
        <v>10</v>
      </c>
      <c r="BC182" s="78" t="str">
        <f>REPLACE(INDEX(GroupVertices[Group],MATCH(Edges[[#This Row],[Vertex 2]],GroupVertices[Vertex],0)),1,1,"")</f>
        <v>10</v>
      </c>
      <c r="BD182" s="48">
        <v>1</v>
      </c>
      <c r="BE182" s="49">
        <v>4.3478260869565215</v>
      </c>
      <c r="BF182" s="48">
        <v>0</v>
      </c>
      <c r="BG182" s="49">
        <v>0</v>
      </c>
      <c r="BH182" s="48">
        <v>0</v>
      </c>
      <c r="BI182" s="49">
        <v>0</v>
      </c>
      <c r="BJ182" s="48">
        <v>22</v>
      </c>
      <c r="BK182" s="49">
        <v>95.65217391304348</v>
      </c>
      <c r="BL182" s="48">
        <v>23</v>
      </c>
    </row>
    <row r="183" spans="1:64" ht="15">
      <c r="A183" s="64" t="s">
        <v>328</v>
      </c>
      <c r="B183" s="64" t="s">
        <v>328</v>
      </c>
      <c r="C183" s="65" t="s">
        <v>2715</v>
      </c>
      <c r="D183" s="66">
        <v>10</v>
      </c>
      <c r="E183" s="67" t="s">
        <v>136</v>
      </c>
      <c r="F183" s="68">
        <v>12</v>
      </c>
      <c r="G183" s="65"/>
      <c r="H183" s="69"/>
      <c r="I183" s="70"/>
      <c r="J183" s="70"/>
      <c r="K183" s="34" t="s">
        <v>65</v>
      </c>
      <c r="L183" s="77">
        <v>183</v>
      </c>
      <c r="M183" s="77"/>
      <c r="N183" s="72"/>
      <c r="O183" s="79" t="s">
        <v>176</v>
      </c>
      <c r="P183" s="81">
        <v>43712.80458333333</v>
      </c>
      <c r="Q183" s="79" t="s">
        <v>465</v>
      </c>
      <c r="R183" s="79" t="s">
        <v>498</v>
      </c>
      <c r="S183" s="79" t="s">
        <v>515</v>
      </c>
      <c r="T183" s="79" t="s">
        <v>558</v>
      </c>
      <c r="U183" s="79"/>
      <c r="V183" s="83" t="s">
        <v>684</v>
      </c>
      <c r="W183" s="81">
        <v>43712.80458333333</v>
      </c>
      <c r="X183" s="83" t="s">
        <v>839</v>
      </c>
      <c r="Y183" s="79"/>
      <c r="Z183" s="79"/>
      <c r="AA183" s="85" t="s">
        <v>1001</v>
      </c>
      <c r="AB183" s="79"/>
      <c r="AC183" s="79" t="b">
        <v>0</v>
      </c>
      <c r="AD183" s="79">
        <v>0</v>
      </c>
      <c r="AE183" s="85" t="s">
        <v>1012</v>
      </c>
      <c r="AF183" s="79" t="b">
        <v>1</v>
      </c>
      <c r="AG183" s="79" t="s">
        <v>1015</v>
      </c>
      <c r="AH183" s="79"/>
      <c r="AI183" s="85" t="s">
        <v>984</v>
      </c>
      <c r="AJ183" s="79" t="b">
        <v>0</v>
      </c>
      <c r="AK183" s="79">
        <v>1</v>
      </c>
      <c r="AL183" s="85" t="s">
        <v>1012</v>
      </c>
      <c r="AM183" s="79" t="s">
        <v>1019</v>
      </c>
      <c r="AN183" s="79" t="b">
        <v>0</v>
      </c>
      <c r="AO183" s="85" t="s">
        <v>1001</v>
      </c>
      <c r="AP183" s="79" t="s">
        <v>176</v>
      </c>
      <c r="AQ183" s="79">
        <v>0</v>
      </c>
      <c r="AR183" s="79">
        <v>0</v>
      </c>
      <c r="AS183" s="79"/>
      <c r="AT183" s="79"/>
      <c r="AU183" s="79"/>
      <c r="AV183" s="79"/>
      <c r="AW183" s="79"/>
      <c r="AX183" s="79"/>
      <c r="AY183" s="79"/>
      <c r="AZ183" s="79"/>
      <c r="BA183">
        <v>7</v>
      </c>
      <c r="BB183" s="78" t="str">
        <f>REPLACE(INDEX(GroupVertices[Group],MATCH(Edges[[#This Row],[Vertex 1]],GroupVertices[Vertex],0)),1,1,"")</f>
        <v>10</v>
      </c>
      <c r="BC183" s="78" t="str">
        <f>REPLACE(INDEX(GroupVertices[Group],MATCH(Edges[[#This Row],[Vertex 2]],GroupVertices[Vertex],0)),1,1,"")</f>
        <v>10</v>
      </c>
      <c r="BD183" s="48">
        <v>0</v>
      </c>
      <c r="BE183" s="49">
        <v>0</v>
      </c>
      <c r="BF183" s="48">
        <v>0</v>
      </c>
      <c r="BG183" s="49">
        <v>0</v>
      </c>
      <c r="BH183" s="48">
        <v>0</v>
      </c>
      <c r="BI183" s="49">
        <v>0</v>
      </c>
      <c r="BJ183" s="48">
        <v>23</v>
      </c>
      <c r="BK183" s="49">
        <v>100</v>
      </c>
      <c r="BL183" s="48">
        <v>23</v>
      </c>
    </row>
    <row r="184" spans="1:64" ht="15">
      <c r="A184" s="64" t="s">
        <v>328</v>
      </c>
      <c r="B184" s="64" t="s">
        <v>328</v>
      </c>
      <c r="C184" s="65" t="s">
        <v>2715</v>
      </c>
      <c r="D184" s="66">
        <v>10</v>
      </c>
      <c r="E184" s="67" t="s">
        <v>136</v>
      </c>
      <c r="F184" s="68">
        <v>12</v>
      </c>
      <c r="G184" s="65"/>
      <c r="H184" s="69"/>
      <c r="I184" s="70"/>
      <c r="J184" s="70"/>
      <c r="K184" s="34" t="s">
        <v>65</v>
      </c>
      <c r="L184" s="77">
        <v>184</v>
      </c>
      <c r="M184" s="77"/>
      <c r="N184" s="72"/>
      <c r="O184" s="79" t="s">
        <v>176</v>
      </c>
      <c r="P184" s="81">
        <v>43713.17951388889</v>
      </c>
      <c r="Q184" s="79" t="s">
        <v>466</v>
      </c>
      <c r="R184" s="79" t="s">
        <v>499</v>
      </c>
      <c r="S184" s="79" t="s">
        <v>515</v>
      </c>
      <c r="T184" s="79" t="s">
        <v>559</v>
      </c>
      <c r="U184" s="79"/>
      <c r="V184" s="83" t="s">
        <v>684</v>
      </c>
      <c r="W184" s="81">
        <v>43713.17951388889</v>
      </c>
      <c r="X184" s="83" t="s">
        <v>840</v>
      </c>
      <c r="Y184" s="79"/>
      <c r="Z184" s="79"/>
      <c r="AA184" s="85" t="s">
        <v>1002</v>
      </c>
      <c r="AB184" s="79"/>
      <c r="AC184" s="79" t="b">
        <v>0</v>
      </c>
      <c r="AD184" s="79">
        <v>0</v>
      </c>
      <c r="AE184" s="85" t="s">
        <v>1012</v>
      </c>
      <c r="AF184" s="79" t="b">
        <v>1</v>
      </c>
      <c r="AG184" s="79" t="s">
        <v>1015</v>
      </c>
      <c r="AH184" s="79"/>
      <c r="AI184" s="85" t="s">
        <v>985</v>
      </c>
      <c r="AJ184" s="79" t="b">
        <v>0</v>
      </c>
      <c r="AK184" s="79">
        <v>0</v>
      </c>
      <c r="AL184" s="85" t="s">
        <v>1012</v>
      </c>
      <c r="AM184" s="79" t="s">
        <v>1019</v>
      </c>
      <c r="AN184" s="79" t="b">
        <v>0</v>
      </c>
      <c r="AO184" s="85" t="s">
        <v>1002</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10</v>
      </c>
      <c r="BC184" s="78" t="str">
        <f>REPLACE(INDEX(GroupVertices[Group],MATCH(Edges[[#This Row],[Vertex 2]],GroupVertices[Vertex],0)),1,1,"")</f>
        <v>10</v>
      </c>
      <c r="BD184" s="48">
        <v>0</v>
      </c>
      <c r="BE184" s="49">
        <v>0</v>
      </c>
      <c r="BF184" s="48">
        <v>0</v>
      </c>
      <c r="BG184" s="49">
        <v>0</v>
      </c>
      <c r="BH184" s="48">
        <v>0</v>
      </c>
      <c r="BI184" s="49">
        <v>0</v>
      </c>
      <c r="BJ184" s="48">
        <v>22</v>
      </c>
      <c r="BK184" s="49">
        <v>100</v>
      </c>
      <c r="BL184" s="48">
        <v>22</v>
      </c>
    </row>
    <row r="185" spans="1:64" ht="15">
      <c r="A185" s="64" t="s">
        <v>328</v>
      </c>
      <c r="B185" s="64" t="s">
        <v>328</v>
      </c>
      <c r="C185" s="65" t="s">
        <v>2715</v>
      </c>
      <c r="D185" s="66">
        <v>10</v>
      </c>
      <c r="E185" s="67" t="s">
        <v>136</v>
      </c>
      <c r="F185" s="68">
        <v>12</v>
      </c>
      <c r="G185" s="65"/>
      <c r="H185" s="69"/>
      <c r="I185" s="70"/>
      <c r="J185" s="70"/>
      <c r="K185" s="34" t="s">
        <v>65</v>
      </c>
      <c r="L185" s="77">
        <v>185</v>
      </c>
      <c r="M185" s="77"/>
      <c r="N185" s="72"/>
      <c r="O185" s="79" t="s">
        <v>176</v>
      </c>
      <c r="P185" s="81">
        <v>43714.96953703704</v>
      </c>
      <c r="Q185" s="79" t="s">
        <v>467</v>
      </c>
      <c r="R185" s="79" t="s">
        <v>500</v>
      </c>
      <c r="S185" s="79" t="s">
        <v>515</v>
      </c>
      <c r="T185" s="79" t="s">
        <v>557</v>
      </c>
      <c r="U185" s="79"/>
      <c r="V185" s="83" t="s">
        <v>684</v>
      </c>
      <c r="W185" s="81">
        <v>43714.96953703704</v>
      </c>
      <c r="X185" s="83" t="s">
        <v>841</v>
      </c>
      <c r="Y185" s="79"/>
      <c r="Z185" s="79"/>
      <c r="AA185" s="85" t="s">
        <v>1003</v>
      </c>
      <c r="AB185" s="79"/>
      <c r="AC185" s="79" t="b">
        <v>0</v>
      </c>
      <c r="AD185" s="79">
        <v>0</v>
      </c>
      <c r="AE185" s="85" t="s">
        <v>1012</v>
      </c>
      <c r="AF185" s="79" t="b">
        <v>1</v>
      </c>
      <c r="AG185" s="79" t="s">
        <v>1015</v>
      </c>
      <c r="AH185" s="79"/>
      <c r="AI185" s="85" t="s">
        <v>986</v>
      </c>
      <c r="AJ185" s="79" t="b">
        <v>0</v>
      </c>
      <c r="AK185" s="79">
        <v>0</v>
      </c>
      <c r="AL185" s="85" t="s">
        <v>1012</v>
      </c>
      <c r="AM185" s="79" t="s">
        <v>1019</v>
      </c>
      <c r="AN185" s="79" t="b">
        <v>0</v>
      </c>
      <c r="AO185" s="85" t="s">
        <v>1003</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10</v>
      </c>
      <c r="BC185" s="78" t="str">
        <f>REPLACE(INDEX(GroupVertices[Group],MATCH(Edges[[#This Row],[Vertex 2]],GroupVertices[Vertex],0)),1,1,"")</f>
        <v>10</v>
      </c>
      <c r="BD185" s="48">
        <v>1</v>
      </c>
      <c r="BE185" s="49">
        <v>4.3478260869565215</v>
      </c>
      <c r="BF185" s="48">
        <v>0</v>
      </c>
      <c r="BG185" s="49">
        <v>0</v>
      </c>
      <c r="BH185" s="48">
        <v>0</v>
      </c>
      <c r="BI185" s="49">
        <v>0</v>
      </c>
      <c r="BJ185" s="48">
        <v>22</v>
      </c>
      <c r="BK185" s="49">
        <v>95.65217391304348</v>
      </c>
      <c r="BL185" s="48">
        <v>23</v>
      </c>
    </row>
    <row r="186" spans="1:64" ht="15">
      <c r="A186" s="64" t="s">
        <v>328</v>
      </c>
      <c r="B186" s="64" t="s">
        <v>328</v>
      </c>
      <c r="C186" s="65" t="s">
        <v>2715</v>
      </c>
      <c r="D186" s="66">
        <v>10</v>
      </c>
      <c r="E186" s="67" t="s">
        <v>136</v>
      </c>
      <c r="F186" s="68">
        <v>12</v>
      </c>
      <c r="G186" s="65"/>
      <c r="H186" s="69"/>
      <c r="I186" s="70"/>
      <c r="J186" s="70"/>
      <c r="K186" s="34" t="s">
        <v>65</v>
      </c>
      <c r="L186" s="77">
        <v>186</v>
      </c>
      <c r="M186" s="77"/>
      <c r="N186" s="72"/>
      <c r="O186" s="79" t="s">
        <v>176</v>
      </c>
      <c r="P186" s="81">
        <v>43716.639699074076</v>
      </c>
      <c r="Q186" s="79" t="s">
        <v>468</v>
      </c>
      <c r="R186" s="79" t="s">
        <v>501</v>
      </c>
      <c r="S186" s="79" t="s">
        <v>515</v>
      </c>
      <c r="T186" s="79" t="s">
        <v>558</v>
      </c>
      <c r="U186" s="79"/>
      <c r="V186" s="83" t="s">
        <v>684</v>
      </c>
      <c r="W186" s="81">
        <v>43716.639699074076</v>
      </c>
      <c r="X186" s="83" t="s">
        <v>842</v>
      </c>
      <c r="Y186" s="79"/>
      <c r="Z186" s="79"/>
      <c r="AA186" s="85" t="s">
        <v>1004</v>
      </c>
      <c r="AB186" s="79"/>
      <c r="AC186" s="79" t="b">
        <v>0</v>
      </c>
      <c r="AD186" s="79">
        <v>0</v>
      </c>
      <c r="AE186" s="85" t="s">
        <v>1012</v>
      </c>
      <c r="AF186" s="79" t="b">
        <v>1</v>
      </c>
      <c r="AG186" s="79" t="s">
        <v>1015</v>
      </c>
      <c r="AH186" s="79"/>
      <c r="AI186" s="85" t="s">
        <v>987</v>
      </c>
      <c r="AJ186" s="79" t="b">
        <v>0</v>
      </c>
      <c r="AK186" s="79">
        <v>0</v>
      </c>
      <c r="AL186" s="85" t="s">
        <v>1012</v>
      </c>
      <c r="AM186" s="79" t="s">
        <v>1019</v>
      </c>
      <c r="AN186" s="79" t="b">
        <v>0</v>
      </c>
      <c r="AO186" s="85" t="s">
        <v>1004</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10</v>
      </c>
      <c r="BC186" s="78" t="str">
        <f>REPLACE(INDEX(GroupVertices[Group],MATCH(Edges[[#This Row],[Vertex 2]],GroupVertices[Vertex],0)),1,1,"")</f>
        <v>10</v>
      </c>
      <c r="BD186" s="48">
        <v>0</v>
      </c>
      <c r="BE186" s="49">
        <v>0</v>
      </c>
      <c r="BF186" s="48">
        <v>0</v>
      </c>
      <c r="BG186" s="49">
        <v>0</v>
      </c>
      <c r="BH186" s="48">
        <v>0</v>
      </c>
      <c r="BI186" s="49">
        <v>0</v>
      </c>
      <c r="BJ186" s="48">
        <v>23</v>
      </c>
      <c r="BK186" s="49">
        <v>100</v>
      </c>
      <c r="BL186" s="48">
        <v>23</v>
      </c>
    </row>
    <row r="187" spans="1:64" ht="15">
      <c r="A187" s="64" t="s">
        <v>328</v>
      </c>
      <c r="B187" s="64" t="s">
        <v>328</v>
      </c>
      <c r="C187" s="65" t="s">
        <v>2715</v>
      </c>
      <c r="D187" s="66">
        <v>10</v>
      </c>
      <c r="E187" s="67" t="s">
        <v>136</v>
      </c>
      <c r="F187" s="68">
        <v>12</v>
      </c>
      <c r="G187" s="65"/>
      <c r="H187" s="69"/>
      <c r="I187" s="70"/>
      <c r="J187" s="70"/>
      <c r="K187" s="34" t="s">
        <v>65</v>
      </c>
      <c r="L187" s="77">
        <v>187</v>
      </c>
      <c r="M187" s="77"/>
      <c r="N187" s="72"/>
      <c r="O187" s="79" t="s">
        <v>176</v>
      </c>
      <c r="P187" s="81">
        <v>43720.663611111115</v>
      </c>
      <c r="Q187" s="79" t="s">
        <v>469</v>
      </c>
      <c r="R187" s="79" t="s">
        <v>502</v>
      </c>
      <c r="S187" s="79" t="s">
        <v>516</v>
      </c>
      <c r="T187" s="79" t="s">
        <v>560</v>
      </c>
      <c r="U187" s="79"/>
      <c r="V187" s="83" t="s">
        <v>684</v>
      </c>
      <c r="W187" s="81">
        <v>43720.663611111115</v>
      </c>
      <c r="X187" s="83" t="s">
        <v>843</v>
      </c>
      <c r="Y187" s="79"/>
      <c r="Z187" s="79"/>
      <c r="AA187" s="85" t="s">
        <v>1005</v>
      </c>
      <c r="AB187" s="79"/>
      <c r="AC187" s="79" t="b">
        <v>0</v>
      </c>
      <c r="AD187" s="79">
        <v>0</v>
      </c>
      <c r="AE187" s="85" t="s">
        <v>1012</v>
      </c>
      <c r="AF187" s="79" t="b">
        <v>1</v>
      </c>
      <c r="AG187" s="79" t="s">
        <v>1015</v>
      </c>
      <c r="AH187" s="79"/>
      <c r="AI187" s="85" t="s">
        <v>988</v>
      </c>
      <c r="AJ187" s="79" t="b">
        <v>0</v>
      </c>
      <c r="AK187" s="79">
        <v>0</v>
      </c>
      <c r="AL187" s="85" t="s">
        <v>1012</v>
      </c>
      <c r="AM187" s="79" t="s">
        <v>1019</v>
      </c>
      <c r="AN187" s="79" t="b">
        <v>0</v>
      </c>
      <c r="AO187" s="85" t="s">
        <v>1005</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10</v>
      </c>
      <c r="BC187" s="78" t="str">
        <f>REPLACE(INDEX(GroupVertices[Group],MATCH(Edges[[#This Row],[Vertex 2]],GroupVertices[Vertex],0)),1,1,"")</f>
        <v>10</v>
      </c>
      <c r="BD187" s="48">
        <v>0</v>
      </c>
      <c r="BE187" s="49">
        <v>0</v>
      </c>
      <c r="BF187" s="48">
        <v>1</v>
      </c>
      <c r="BG187" s="49">
        <v>8.333333333333334</v>
      </c>
      <c r="BH187" s="48">
        <v>0</v>
      </c>
      <c r="BI187" s="49">
        <v>0</v>
      </c>
      <c r="BJ187" s="48">
        <v>11</v>
      </c>
      <c r="BK187" s="49">
        <v>91.66666666666667</v>
      </c>
      <c r="BL187" s="48">
        <v>12</v>
      </c>
    </row>
    <row r="188" spans="1:64" ht="15">
      <c r="A188" s="64" t="s">
        <v>328</v>
      </c>
      <c r="B188" s="64" t="s">
        <v>328</v>
      </c>
      <c r="C188" s="65" t="s">
        <v>2715</v>
      </c>
      <c r="D188" s="66">
        <v>10</v>
      </c>
      <c r="E188" s="67" t="s">
        <v>136</v>
      </c>
      <c r="F188" s="68">
        <v>12</v>
      </c>
      <c r="G188" s="65"/>
      <c r="H188" s="69"/>
      <c r="I188" s="70"/>
      <c r="J188" s="70"/>
      <c r="K188" s="34" t="s">
        <v>65</v>
      </c>
      <c r="L188" s="77">
        <v>188</v>
      </c>
      <c r="M188" s="77"/>
      <c r="N188" s="72"/>
      <c r="O188" s="79" t="s">
        <v>176</v>
      </c>
      <c r="P188" s="81">
        <v>43720.663622685184</v>
      </c>
      <c r="Q188" s="79" t="s">
        <v>470</v>
      </c>
      <c r="R188" s="79" t="s">
        <v>503</v>
      </c>
      <c r="S188" s="79" t="s">
        <v>515</v>
      </c>
      <c r="T188" s="79" t="s">
        <v>560</v>
      </c>
      <c r="U188" s="79"/>
      <c r="V188" s="83" t="s">
        <v>684</v>
      </c>
      <c r="W188" s="81">
        <v>43720.663622685184</v>
      </c>
      <c r="X188" s="83" t="s">
        <v>844</v>
      </c>
      <c r="Y188" s="79"/>
      <c r="Z188" s="79"/>
      <c r="AA188" s="85" t="s">
        <v>1006</v>
      </c>
      <c r="AB188" s="79"/>
      <c r="AC188" s="79" t="b">
        <v>0</v>
      </c>
      <c r="AD188" s="79">
        <v>0</v>
      </c>
      <c r="AE188" s="85" t="s">
        <v>1012</v>
      </c>
      <c r="AF188" s="79" t="b">
        <v>1</v>
      </c>
      <c r="AG188" s="79" t="s">
        <v>1015</v>
      </c>
      <c r="AH188" s="79"/>
      <c r="AI188" s="85" t="s">
        <v>989</v>
      </c>
      <c r="AJ188" s="79" t="b">
        <v>0</v>
      </c>
      <c r="AK188" s="79">
        <v>0</v>
      </c>
      <c r="AL188" s="85" t="s">
        <v>1012</v>
      </c>
      <c r="AM188" s="79" t="s">
        <v>1019</v>
      </c>
      <c r="AN188" s="79" t="b">
        <v>0</v>
      </c>
      <c r="AO188" s="85" t="s">
        <v>1006</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10</v>
      </c>
      <c r="BC188" s="78" t="str">
        <f>REPLACE(INDEX(GroupVertices[Group],MATCH(Edges[[#This Row],[Vertex 2]],GroupVertices[Vertex],0)),1,1,"")</f>
        <v>10</v>
      </c>
      <c r="BD188" s="48">
        <v>0</v>
      </c>
      <c r="BE188" s="49">
        <v>0</v>
      </c>
      <c r="BF188" s="48">
        <v>0</v>
      </c>
      <c r="BG188" s="49">
        <v>0</v>
      </c>
      <c r="BH188" s="48">
        <v>0</v>
      </c>
      <c r="BI188" s="49">
        <v>0</v>
      </c>
      <c r="BJ188" s="48">
        <v>21</v>
      </c>
      <c r="BK188" s="49">
        <v>100</v>
      </c>
      <c r="BL188" s="48">
        <v>21</v>
      </c>
    </row>
    <row r="189" spans="1:64" ht="15">
      <c r="A189" s="64" t="s">
        <v>212</v>
      </c>
      <c r="B189" s="64" t="s">
        <v>212</v>
      </c>
      <c r="C189" s="65" t="s">
        <v>2715</v>
      </c>
      <c r="D189" s="66">
        <v>10</v>
      </c>
      <c r="E189" s="67" t="s">
        <v>136</v>
      </c>
      <c r="F189" s="68">
        <v>12</v>
      </c>
      <c r="G189" s="65"/>
      <c r="H189" s="69"/>
      <c r="I189" s="70"/>
      <c r="J189" s="70"/>
      <c r="K189" s="34" t="s">
        <v>65</v>
      </c>
      <c r="L189" s="77">
        <v>189</v>
      </c>
      <c r="M189" s="77"/>
      <c r="N189" s="72"/>
      <c r="O189" s="79" t="s">
        <v>176</v>
      </c>
      <c r="P189" s="81">
        <v>43704.67361111111</v>
      </c>
      <c r="Q189" s="79" t="s">
        <v>471</v>
      </c>
      <c r="R189" s="79"/>
      <c r="S189" s="79"/>
      <c r="T189" s="79" t="s">
        <v>518</v>
      </c>
      <c r="U189" s="83" t="s">
        <v>595</v>
      </c>
      <c r="V189" s="83" t="s">
        <v>595</v>
      </c>
      <c r="W189" s="81">
        <v>43704.67361111111</v>
      </c>
      <c r="X189" s="83" t="s">
        <v>845</v>
      </c>
      <c r="Y189" s="79"/>
      <c r="Z189" s="79"/>
      <c r="AA189" s="85" t="s">
        <v>1007</v>
      </c>
      <c r="AB189" s="79"/>
      <c r="AC189" s="79" t="b">
        <v>0</v>
      </c>
      <c r="AD189" s="79">
        <v>11</v>
      </c>
      <c r="AE189" s="85" t="s">
        <v>1012</v>
      </c>
      <c r="AF189" s="79" t="b">
        <v>0</v>
      </c>
      <c r="AG189" s="79" t="s">
        <v>1015</v>
      </c>
      <c r="AH189" s="79"/>
      <c r="AI189" s="85" t="s">
        <v>1012</v>
      </c>
      <c r="AJ189" s="79" t="b">
        <v>0</v>
      </c>
      <c r="AK189" s="79">
        <v>4</v>
      </c>
      <c r="AL189" s="85" t="s">
        <v>1012</v>
      </c>
      <c r="AM189" s="79" t="s">
        <v>1017</v>
      </c>
      <c r="AN189" s="79" t="b">
        <v>0</v>
      </c>
      <c r="AO189" s="85" t="s">
        <v>1007</v>
      </c>
      <c r="AP189" s="79" t="s">
        <v>1052</v>
      </c>
      <c r="AQ189" s="79">
        <v>0</v>
      </c>
      <c r="AR189" s="79">
        <v>0</v>
      </c>
      <c r="AS189" s="79"/>
      <c r="AT189" s="79"/>
      <c r="AU189" s="79"/>
      <c r="AV189" s="79"/>
      <c r="AW189" s="79"/>
      <c r="AX189" s="79"/>
      <c r="AY189" s="79"/>
      <c r="AZ189" s="79"/>
      <c r="BA189">
        <v>3</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39</v>
      </c>
      <c r="BK189" s="49">
        <v>100</v>
      </c>
      <c r="BL189" s="48">
        <v>39</v>
      </c>
    </row>
    <row r="190" spans="1:64" ht="15">
      <c r="A190" s="64" t="s">
        <v>212</v>
      </c>
      <c r="B190" s="64" t="s">
        <v>212</v>
      </c>
      <c r="C190" s="65" t="s">
        <v>2715</v>
      </c>
      <c r="D190" s="66">
        <v>10</v>
      </c>
      <c r="E190" s="67" t="s">
        <v>136</v>
      </c>
      <c r="F190" s="68">
        <v>12</v>
      </c>
      <c r="G190" s="65"/>
      <c r="H190" s="69"/>
      <c r="I190" s="70"/>
      <c r="J190" s="70"/>
      <c r="K190" s="34" t="s">
        <v>65</v>
      </c>
      <c r="L190" s="77">
        <v>190</v>
      </c>
      <c r="M190" s="77"/>
      <c r="N190" s="72"/>
      <c r="O190" s="79" t="s">
        <v>176</v>
      </c>
      <c r="P190" s="81">
        <v>43704.67542824074</v>
      </c>
      <c r="Q190" s="79" t="s">
        <v>472</v>
      </c>
      <c r="R190" s="83" t="s">
        <v>504</v>
      </c>
      <c r="S190" s="79" t="s">
        <v>517</v>
      </c>
      <c r="T190" s="79" t="s">
        <v>518</v>
      </c>
      <c r="U190" s="79"/>
      <c r="V190" s="83" t="s">
        <v>685</v>
      </c>
      <c r="W190" s="81">
        <v>43704.67542824074</v>
      </c>
      <c r="X190" s="83" t="s">
        <v>846</v>
      </c>
      <c r="Y190" s="79"/>
      <c r="Z190" s="79"/>
      <c r="AA190" s="85" t="s">
        <v>1008</v>
      </c>
      <c r="AB190" s="79"/>
      <c r="AC190" s="79" t="b">
        <v>0</v>
      </c>
      <c r="AD190" s="79">
        <v>9</v>
      </c>
      <c r="AE190" s="85" t="s">
        <v>1012</v>
      </c>
      <c r="AF190" s="79" t="b">
        <v>0</v>
      </c>
      <c r="AG190" s="79" t="s">
        <v>1015</v>
      </c>
      <c r="AH190" s="79"/>
      <c r="AI190" s="85" t="s">
        <v>1012</v>
      </c>
      <c r="AJ190" s="79" t="b">
        <v>0</v>
      </c>
      <c r="AK190" s="79">
        <v>4</v>
      </c>
      <c r="AL190" s="85" t="s">
        <v>1012</v>
      </c>
      <c r="AM190" s="79" t="s">
        <v>1017</v>
      </c>
      <c r="AN190" s="79" t="b">
        <v>0</v>
      </c>
      <c r="AO190" s="85" t="s">
        <v>1008</v>
      </c>
      <c r="AP190" s="79" t="s">
        <v>1052</v>
      </c>
      <c r="AQ190" s="79">
        <v>0</v>
      </c>
      <c r="AR190" s="79">
        <v>0</v>
      </c>
      <c r="AS190" s="79"/>
      <c r="AT190" s="79"/>
      <c r="AU190" s="79"/>
      <c r="AV190" s="79"/>
      <c r="AW190" s="79"/>
      <c r="AX190" s="79"/>
      <c r="AY190" s="79"/>
      <c r="AZ190" s="79"/>
      <c r="BA190">
        <v>3</v>
      </c>
      <c r="BB190" s="78" t="str">
        <f>REPLACE(INDEX(GroupVertices[Group],MATCH(Edges[[#This Row],[Vertex 1]],GroupVertices[Vertex],0)),1,1,"")</f>
        <v>3</v>
      </c>
      <c r="BC190" s="78" t="str">
        <f>REPLACE(INDEX(GroupVertices[Group],MATCH(Edges[[#This Row],[Vertex 2]],GroupVertices[Vertex],0)),1,1,"")</f>
        <v>3</v>
      </c>
      <c r="BD190" s="48">
        <v>1</v>
      </c>
      <c r="BE190" s="49">
        <v>3.7037037037037037</v>
      </c>
      <c r="BF190" s="48">
        <v>1</v>
      </c>
      <c r="BG190" s="49">
        <v>3.7037037037037037</v>
      </c>
      <c r="BH190" s="48">
        <v>0</v>
      </c>
      <c r="BI190" s="49">
        <v>0</v>
      </c>
      <c r="BJ190" s="48">
        <v>25</v>
      </c>
      <c r="BK190" s="49">
        <v>92.5925925925926</v>
      </c>
      <c r="BL190" s="48">
        <v>27</v>
      </c>
    </row>
    <row r="191" spans="1:64" ht="15">
      <c r="A191" s="64" t="s">
        <v>212</v>
      </c>
      <c r="B191" s="64" t="s">
        <v>212</v>
      </c>
      <c r="C191" s="65" t="s">
        <v>2715</v>
      </c>
      <c r="D191" s="66">
        <v>10</v>
      </c>
      <c r="E191" s="67" t="s">
        <v>136</v>
      </c>
      <c r="F191" s="68">
        <v>12</v>
      </c>
      <c r="G191" s="65"/>
      <c r="H191" s="69"/>
      <c r="I191" s="70"/>
      <c r="J191" s="70"/>
      <c r="K191" s="34" t="s">
        <v>65</v>
      </c>
      <c r="L191" s="77">
        <v>191</v>
      </c>
      <c r="M191" s="77"/>
      <c r="N191" s="72"/>
      <c r="O191" s="79" t="s">
        <v>176</v>
      </c>
      <c r="P191" s="81">
        <v>43704.67663194444</v>
      </c>
      <c r="Q191" s="79" t="s">
        <v>473</v>
      </c>
      <c r="R191" s="79"/>
      <c r="S191" s="79"/>
      <c r="T191" s="79" t="s">
        <v>518</v>
      </c>
      <c r="U191" s="83" t="s">
        <v>596</v>
      </c>
      <c r="V191" s="83" t="s">
        <v>596</v>
      </c>
      <c r="W191" s="81">
        <v>43704.67663194444</v>
      </c>
      <c r="X191" s="83" t="s">
        <v>847</v>
      </c>
      <c r="Y191" s="79"/>
      <c r="Z191" s="79"/>
      <c r="AA191" s="85" t="s">
        <v>1009</v>
      </c>
      <c r="AB191" s="79"/>
      <c r="AC191" s="79" t="b">
        <v>0</v>
      </c>
      <c r="AD191" s="79">
        <v>11</v>
      </c>
      <c r="AE191" s="85" t="s">
        <v>1012</v>
      </c>
      <c r="AF191" s="79" t="b">
        <v>0</v>
      </c>
      <c r="AG191" s="79" t="s">
        <v>1015</v>
      </c>
      <c r="AH191" s="79"/>
      <c r="AI191" s="85" t="s">
        <v>1012</v>
      </c>
      <c r="AJ191" s="79" t="b">
        <v>0</v>
      </c>
      <c r="AK191" s="79">
        <v>3</v>
      </c>
      <c r="AL191" s="85" t="s">
        <v>1012</v>
      </c>
      <c r="AM191" s="79" t="s">
        <v>1017</v>
      </c>
      <c r="AN191" s="79" t="b">
        <v>0</v>
      </c>
      <c r="AO191" s="85" t="s">
        <v>1009</v>
      </c>
      <c r="AP191" s="79" t="s">
        <v>1052</v>
      </c>
      <c r="AQ191" s="79">
        <v>0</v>
      </c>
      <c r="AR191" s="79">
        <v>0</v>
      </c>
      <c r="AS191" s="79"/>
      <c r="AT191" s="79"/>
      <c r="AU191" s="79"/>
      <c r="AV191" s="79"/>
      <c r="AW191" s="79"/>
      <c r="AX191" s="79"/>
      <c r="AY191" s="79"/>
      <c r="AZ191" s="79"/>
      <c r="BA191">
        <v>3</v>
      </c>
      <c r="BB191" s="78" t="str">
        <f>REPLACE(INDEX(GroupVertices[Group],MATCH(Edges[[#This Row],[Vertex 1]],GroupVertices[Vertex],0)),1,1,"")</f>
        <v>3</v>
      </c>
      <c r="BC191" s="78" t="str">
        <f>REPLACE(INDEX(GroupVertices[Group],MATCH(Edges[[#This Row],[Vertex 2]],GroupVertices[Vertex],0)),1,1,"")</f>
        <v>3</v>
      </c>
      <c r="BD191" s="48">
        <v>0</v>
      </c>
      <c r="BE191" s="49">
        <v>0</v>
      </c>
      <c r="BF191" s="48">
        <v>1</v>
      </c>
      <c r="BG191" s="49">
        <v>4.166666666666667</v>
      </c>
      <c r="BH191" s="48">
        <v>0</v>
      </c>
      <c r="BI191" s="49">
        <v>0</v>
      </c>
      <c r="BJ191" s="48">
        <v>23</v>
      </c>
      <c r="BK191" s="49">
        <v>95.83333333333333</v>
      </c>
      <c r="BL191" s="48">
        <v>24</v>
      </c>
    </row>
    <row r="192" spans="1:64" ht="15">
      <c r="A192" s="64" t="s">
        <v>329</v>
      </c>
      <c r="B192" s="64" t="s">
        <v>212</v>
      </c>
      <c r="C192" s="65" t="s">
        <v>2714</v>
      </c>
      <c r="D192" s="66">
        <v>3</v>
      </c>
      <c r="E192" s="67" t="s">
        <v>132</v>
      </c>
      <c r="F192" s="68">
        <v>35</v>
      </c>
      <c r="G192" s="65"/>
      <c r="H192" s="69"/>
      <c r="I192" s="70"/>
      <c r="J192" s="70"/>
      <c r="K192" s="34" t="s">
        <v>65</v>
      </c>
      <c r="L192" s="77">
        <v>192</v>
      </c>
      <c r="M192" s="77"/>
      <c r="N192" s="72"/>
      <c r="O192" s="79" t="s">
        <v>343</v>
      </c>
      <c r="P192" s="81">
        <v>43723.56489583333</v>
      </c>
      <c r="Q192" s="79" t="s">
        <v>346</v>
      </c>
      <c r="R192" s="83" t="s">
        <v>474</v>
      </c>
      <c r="S192" s="79" t="s">
        <v>505</v>
      </c>
      <c r="T192" s="79"/>
      <c r="U192" s="79"/>
      <c r="V192" s="83" t="s">
        <v>686</v>
      </c>
      <c r="W192" s="81">
        <v>43723.56489583333</v>
      </c>
      <c r="X192" s="83" t="s">
        <v>848</v>
      </c>
      <c r="Y192" s="79"/>
      <c r="Z192" s="79"/>
      <c r="AA192" s="85" t="s">
        <v>1010</v>
      </c>
      <c r="AB192" s="79"/>
      <c r="AC192" s="79" t="b">
        <v>0</v>
      </c>
      <c r="AD192" s="79">
        <v>0</v>
      </c>
      <c r="AE192" s="85" t="s">
        <v>1012</v>
      </c>
      <c r="AF192" s="79" t="b">
        <v>0</v>
      </c>
      <c r="AG192" s="79" t="s">
        <v>1015</v>
      </c>
      <c r="AH192" s="79"/>
      <c r="AI192" s="85" t="s">
        <v>1012</v>
      </c>
      <c r="AJ192" s="79" t="b">
        <v>0</v>
      </c>
      <c r="AK192" s="79">
        <v>39</v>
      </c>
      <c r="AL192" s="85" t="s">
        <v>849</v>
      </c>
      <c r="AM192" s="79" t="s">
        <v>1032</v>
      </c>
      <c r="AN192" s="79" t="b">
        <v>0</v>
      </c>
      <c r="AO192" s="85" t="s">
        <v>849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1</v>
      </c>
      <c r="BE192" s="49">
        <v>4</v>
      </c>
      <c r="BF192" s="48">
        <v>1</v>
      </c>
      <c r="BG192" s="49">
        <v>4</v>
      </c>
      <c r="BH192" s="48">
        <v>0</v>
      </c>
      <c r="BI192" s="49">
        <v>0</v>
      </c>
      <c r="BJ192" s="48">
        <v>23</v>
      </c>
      <c r="BK192" s="49">
        <v>92</v>
      </c>
      <c r="BL192"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hyperlinks>
    <hyperlink ref="R3" r:id="rId1" display="https://web.dev/"/>
    <hyperlink ref="R4" r:id="rId2" display="https://web.dev/"/>
    <hyperlink ref="R5" r:id="rId3" display="https://web.dev/"/>
    <hyperlink ref="R6" r:id="rId4" display="https://web.dev/"/>
    <hyperlink ref="R7" r:id="rId5" display="https://www.socialmediatoday.com/news/smtlive-recap-how-social-media-and-seo-work-together/561911/"/>
    <hyperlink ref="R8" r:id="rId6" display="https://www.socialmediatoday.com/news/smtlive-recap-how-social-media-and-seo-work-together/561911/"/>
    <hyperlink ref="R9" r:id="rId7" display="https://www.socialmediatoday.com/news/smtlive-recap-how-social-media-and-seo-work-together/561911/?utm_source=Sociallymap&amp;utm_medium=Sociallymap&amp;utm_campaign=Sociallymap"/>
    <hyperlink ref="R10" r:id="rId8" display="https://www.socialmediatoday.com/news/smtlive-recap-how-social-media-and-seo-work-together/561911/"/>
    <hyperlink ref="R11" r:id="rId9" display="https://www.socialmediatoday.com/news/smtlive-recap-how-social-media-and-seo-work-together/561911/"/>
    <hyperlink ref="R12" r:id="rId10" display="https://www.socialmediatoday.com/news/smtlive-recap-how-social-media-and-seo-work-together/561911/"/>
    <hyperlink ref="R13" r:id="rId11" display="https://www.socialmediatoday.com/news/smtlive-recap-how-social-media-and-seo-work-together/561911/?utm_source=dlvr.it&amp;utm_medium=twitter"/>
    <hyperlink ref="R14" r:id="rId12" display="https://www.socialmediatoday.com/news/smtlive-recap-how-social-media-and-seo-work-together/561911/?utm_source=dlvr.it&amp;utm_medium=twitter"/>
    <hyperlink ref="R15" r:id="rId13" display="https://www.socialmediatoday.com/news/smtlive-recap-how-social-media-and-seo-work-together/561911/?utm_source=dlvr.it&amp;utm_medium=twitter"/>
    <hyperlink ref="R16" r:id="rId14" display="https://www.socialmediatoday.com/news/smtlive-recap-how-social-media-and-seo-work-together/561911/#news"/>
    <hyperlink ref="R17" r:id="rId15" display="https://www.socialmediatoday.com/news/smtlive-recap-how-social-media-and-seo-work-together/561911/?utm_source=dlvr.it&amp;utm_medium=twitter"/>
    <hyperlink ref="R18" r:id="rId16" display="https://www.socialmediatoday.com/news/smtlive-recap-how-social-media-and-seo-work-together/561911/"/>
    <hyperlink ref="R19" r:id="rId17" display="https://www.goodtoseo.com/smtlive-recap-how-social-media-and-seo-work-together/"/>
    <hyperlink ref="R20" r:id="rId18" display="https://www.socialmediatoday.com/news/smtlive-recap-how-social-media-and-seo-work-together/561911/?utm_source=dlvr.it&amp;utm_medium=twitter"/>
    <hyperlink ref="R21" r:id="rId19" display="http://dlvr.it/RCRQKV"/>
    <hyperlink ref="R22" r:id="rId20" display="https://www.socialmediatoday.com/news/smtlive-recap-how-social-media-and-seo-work-together/561911/?utm_source=dlvr.it&amp;utm_medium=twitter"/>
    <hyperlink ref="R23" r:id="rId21" display="https://www.socialmediatoday.com/news/smtlive-recap-how-social-media-and-seo-work-together/561911/"/>
    <hyperlink ref="R24" r:id="rId22" display="https://www.socialmediatoday.com/news/smtlive-recap-how-social-media-and-seo-work-together/561911/"/>
    <hyperlink ref="R25" r:id="rId23" display="https://www.socialmediatoday.com/news/smtlive-recap-how-social-media-and-seo-work-together/561911/?utm_source=dlvr.it&amp;utm_medium=twitter"/>
    <hyperlink ref="R26" r:id="rId24" display="https://www.socialmediatoday.com/news/smtlive-recap-how-social-media-and-seo-work-together/561911/"/>
    <hyperlink ref="R27" r:id="rId25" display="https://www.socialmediatoday.com/news/smtlive-recap-how-social-media-and-seo-work-together/561911/"/>
    <hyperlink ref="R28" r:id="rId26" display="https://www.socialmediatoday.com/news/smtlive-recap-how-social-media-and-seo-work-together/561911/"/>
    <hyperlink ref="R29" r:id="rId27" display="https://www.socialmediatoday.com/news/smtlive-recap-how-social-media-and-seo-work-together/561911/?utm_source=dlvr.it&amp;utm_medium=twitter"/>
    <hyperlink ref="R31" r:id="rId28" display="https://www.socialmediatoday.com/news/smtlive-recap-how-social-media-and-seo-work-together/561911/?utm_source=dlvr.it&amp;utm_medium=twitter"/>
    <hyperlink ref="R32" r:id="rId29" display="https://www.socialmediatoday.com/news/smtlive-recap-how-social-media-and-seo-work-together/561911/?utm_source=dlvr.it&amp;utm_medium=twitter"/>
    <hyperlink ref="R33" r:id="rId30" display="https://www.socialmediatoday.com/news/smtlive-recap-how-social-media-and-seo-work-together/561911/"/>
    <hyperlink ref="R35" r:id="rId31" display="https://www.socialmediatoday.com/news/smtlive-recap-how-social-media-and-seo-work-together/561911/"/>
    <hyperlink ref="R37" r:id="rId32" display="https://www.socialmediatoday.com/news/smtlive-recap-how-social-media-and-seo-work-together/561911/"/>
    <hyperlink ref="R38" r:id="rId33" display="https://www.socialmediatoday.com/news/smtlive-recap-how-social-media-and-seo-work-together/561911/"/>
    <hyperlink ref="R39" r:id="rId34" display="https://www.socialmediatoday.com/news/smtlive-recap-how-social-media-and-seo-work-together/561911/?utm_source=dlvr.it&amp;utm_medium=twitter"/>
    <hyperlink ref="R41" r:id="rId35" display="https://www.socialmediatoday.com/news/smtlive-recap-how-social-media-and-seo-work-together/561911/"/>
    <hyperlink ref="R42" r:id="rId36" display="https://www.socialmediatoday.com/news/smtlive-recap-how-social-media-and-seo-work-together/561911/"/>
    <hyperlink ref="R43" r:id="rId37" display="https://www.socialmediatoday.com/news/smtlive-recap-how-social-media-and-seo-work-together/561911/?utm_medium=social&amp;utm_source=twitter_JordanHockett"/>
    <hyperlink ref="R44" r:id="rId38" display="https://www.businessfast.co.uk/smtlive-recap-how-social-media-and-seo-work-together/"/>
    <hyperlink ref="R45" r:id="rId39" display="https://www.socialmediatoday.com/news/smtlive-recap-how-social-media-and-seo-work-together/561911/"/>
    <hyperlink ref="R46" r:id="rId40" display="https://www.socialmediatoday.com/news/smtlive-recap-how-social-media-and-seo-work-together/561911/"/>
    <hyperlink ref="R49" r:id="rId41" display="https://www.socialmediatoday.com/news/smtlive-recap-how-social-media-and-seo-work-together/561911/"/>
    <hyperlink ref="R50" r:id="rId42" display="https://www.socialmediatoday.com/news/smtlive-recap-how-social-media-and-seo-work-together/561911/"/>
    <hyperlink ref="R51" r:id="rId43" display="https://www.socialmediatoday.com/news/smtlive-recap-how-social-media-and-seo-work-together/561911/"/>
    <hyperlink ref="R52" r:id="rId44" display="https://www.socialmediatoday.com/news/smtlive-recap-how-social-media-and-seo-work-together/561911/"/>
    <hyperlink ref="R53" r:id="rId45" display="https://www.socialmediatoday.com/news/smtlive-recap-how-social-media-and-seo-work-together/561911/"/>
    <hyperlink ref="R55" r:id="rId46" display="https://www.socialmediatoday.com/news/smtlive-recap-how-social-media-and-seo-work-together/561911/"/>
    <hyperlink ref="R63" r:id="rId47" display="https://www.socialmediatoday.com/news/smtlive-recap-how-social-media-and-seo-work-together/561911/"/>
    <hyperlink ref="R64" r:id="rId48" display="https://www.socialmediatoday.com/news/smtlive-recap-how-social-media-and-seo-work-together/561911/"/>
    <hyperlink ref="R65" r:id="rId49" display="https://www.socialmediatoday.com/news/smtlive-recap-how-social-media-and-seo-work-together/561911/"/>
    <hyperlink ref="R67" r:id="rId50" display="https://www.socialmediatoday.com/news/smtlive-recap-how-social-media-and-seo-work-together/561911/"/>
    <hyperlink ref="R68" r:id="rId51" display="https://www.socialmediatoday.com/news/smtlive-recap-how-social-media-and-seo-work-together/561911/"/>
    <hyperlink ref="R69" r:id="rId52" display="https://web.dev/"/>
    <hyperlink ref="R73" r:id="rId53" display="https://www.socialmediatoday.com/news/smtlive-recap-how-social-media-and-seo-work-together/561911/"/>
    <hyperlink ref="R74" r:id="rId54" display="https://www.socialmediatoday.com/news/smtlive-recap-how-social-media-and-seo-work-together/561911/"/>
    <hyperlink ref="R75" r:id="rId55" display="http://banner.thatsocialgeek.com/biz/thatsocialgeek/content/5d6fb5d56f0aa"/>
    <hyperlink ref="R76" r:id="rId56" display="https://www.socialmediatoday.com/news/smtlive-recap-how-social-media-and-seo-work-together/561911/?es_sh=9eaf0e8a455379816924cbe9628ad806&amp;es_ad=85903"/>
    <hyperlink ref="R77" r:id="rId57" display="https://www.socialmediatoday.com/news/smtlive-recap-how-social-media-and-seo-work-together/561911/"/>
    <hyperlink ref="R78" r:id="rId58" display="https://www.socialmediatoday.com/news/smtlive-recap-how-social-media-and-seo-work-together/561911/"/>
    <hyperlink ref="R79" r:id="rId59" display="https://www.socialmediatoday.com/news/smtlive-recap-how-social-media-and-seo-work-together/561911/"/>
    <hyperlink ref="R86" r:id="rId60" display="https://www.socialmediatoday.com/news/smtlive-recap-how-social-media-and-seo-work-together/561911/"/>
    <hyperlink ref="R87" r:id="rId61" display="https://www.socialmediatoday.com/news/smtlive-recap-how-social-media-and-seo-work-together/561911/"/>
    <hyperlink ref="R88" r:id="rId62" display="https://www.socialmediatoday.com/news/smtlive-recap-how-social-media-and-seo-work-together/561911/"/>
    <hyperlink ref="R104" r:id="rId63" display="https://www.socialmediatoday.com/news/smtlive-recap-how-to-cultivate-small-business-success-on-social/560191/?utm_source=dlvr.it&amp;utm_medium=twitter"/>
    <hyperlink ref="R105" r:id="rId64" display="https://www.socialmediatoday.com/news/smtlive-recap-can-small-business-social-media-difficulties-help-future-go/560296/?utm_source=dlvr.it&amp;utm_medium=twitter"/>
    <hyperlink ref="R106" r:id="rId65" display="https://www.socialmediatoday.com/news/smtlive-recap-how-social-media-and-seo-work-together/561911/?utm_source=dlvr.it&amp;utm_medium=twitter"/>
    <hyperlink ref="R107" r:id="rId66" display="https://www.socialmediatoday.com/news/smtlive-recap-how-to-cultivate-small-business-success-on-social/560191/?utm_source=dlvr.it&amp;utm_medium=twitter"/>
    <hyperlink ref="R108" r:id="rId67" display="https://www.socialmediatoday.com/news/smtlive-recap-can-small-business-social-media-difficulties-help-future-go/560296/?utm_source=dlvr.it&amp;utm_medium=twitter"/>
    <hyperlink ref="R114" r:id="rId68" display="https://www.socialmediatoday.com/news/smtlive-recap-how-social-media-and-seo-work-together/561911/"/>
    <hyperlink ref="R115" r:id="rId69" display="https://www.socialmediatoday.com/news/smtlive-recap-how-social-media-and-seo-work-together/561911/"/>
    <hyperlink ref="R122" r:id="rId70" display="https://www.socialmediatoday.com/news/smtlive-recap-how-social-media-and-seo-work-together/561911/"/>
    <hyperlink ref="R136" r:id="rId71" display="https://www.socialmediatoday.com/news/smtlive-recap-how-social-media-and-seo-work-together/561911/?utm_source=twitter&amp;utm_medium=post&amp;utm_campaign=seokay&amp;utm_term=smallbusiness&amp;utm_content=knowledge&amp;ref=businesstop25&amp;pix=23pb_0_0"/>
    <hyperlink ref="R137" r:id="rId72" display="https://www.socialmediatoday.com/news/smtlive-recap-how-social-media-and-seo-work-together/561911/?utm_source=twitter&amp;utm_medium=post&amp;utm_campaign=seokay&amp;utm_term=socialselling&amp;utm_content=knowledge&amp;ref=noggledotcom&amp;pix=23ph_0_0"/>
    <hyperlink ref="R138" r:id="rId73" display="https://www.socialmediatoday.com/news/smtlive-recap-how-social-media-and-seo-work-together/561911/?utm_source=twitter&amp;utm_medium=post&amp;utm_campaign=seokay&amp;utm_term=socialselling&amp;utm_content=knowledge&amp;ref=noggledotcom&amp;pix=23ph_0_0"/>
    <hyperlink ref="R139" r:id="rId74" display="https://www.socialmediatoday.com/news/smtlive-recap-how-social-media-and-seo-work-together/561911/?utm_source=twitter&amp;utm_medium=post&amp;utm_campaign=seokay&amp;utm_term=socialselling&amp;utm_content=knowledge&amp;ref=noggledotcom&amp;pix=23ph_0_0"/>
    <hyperlink ref="R140" r:id="rId75" display="https://rplg.co/0d1cf270"/>
    <hyperlink ref="R141" r:id="rId76" display="https://www.socialmediatoday.com/news/smtlive-recap-how-social-media-and-seo-work-together/561911/?utm_source=Sailthru&amp;utm_medium=email&amp;utm_campaign=Issue:%202019-09-04%20Social%20Media%20Today%20Newsletter%20%5Bissue:22813%5D&amp;utm_term=Social%20Media%20Today"/>
    <hyperlink ref="R144" r:id="rId77" display="https://www.socialmediatoday.com/news/smtlive-recap-how-social-media-and-seo-work-together/561911/?utm_source=twitter&amp;utm_medium=post&amp;utm_campaign=seokay&amp;utm_term=blogging&amp;utm_content=knowledge&amp;ref=bloggingtop25&amp;pix=23p5_0_0"/>
    <hyperlink ref="R145" r:id="rId78" display="https://qoo.ly/zmhte"/>
    <hyperlink ref="R146" r:id="rId79" display="https://www.socialmediatoday.com/news/smtlive-recap-how-social-media-and-seo-work-together/561911/?utm_source=dlvr.it&amp;utm_medium=twitter"/>
    <hyperlink ref="R147" r:id="rId80" display="https://www.socialmediatoday.com/news/smtlive-recap-how-social-media-and-seo-work-together/561911/?utm_source=dlvr.it&amp;utm_medium=twitter"/>
    <hyperlink ref="R148" r:id="rId81" display="https://www.socialmediatoday.com/news/smtlive-recap-how-social-media-and-seo-work-together/561911/"/>
    <hyperlink ref="R149" r:id="rId82" display="https://www.socialmediatoday.com/news/smtlive-recap-how-social-media-and-seo-work-together/561911/?utm_source=Sailthru&amp;utm_medium=email&amp;utm_campaign=Issue:%202019-09-04%20Social%20Media%20Today%20Newsletter%20%5Bissue:22813%5D&amp;utm_term=Social%20Media%20Today"/>
    <hyperlink ref="R150" r:id="rId83" display="https://www.socialmediatoday.com/news/smtlive-recap-how-social-media-and-seo-work-together/561911/?utm_source=Sailthru&amp;utm_medium=email&amp;utm_campaign=Issue:%202019-09-04%20Social%20Media%20Today%20Newsletter%20%5Bissue:22813%5D&amp;utm_term=Social%20Media%20Today"/>
    <hyperlink ref="R152" r:id="rId84" display="https://www.socialmediatoday.com/news/smtlive-recap-how-social-media-and-seo-work-together/561911/"/>
    <hyperlink ref="R153" r:id="rId85" display="https://www.socialmediatoday.com/news/smtlive-recap-how-social-media-and-seo-work-together/561911/"/>
    <hyperlink ref="R154" r:id="rId86" display="https://www.socialmediatoday.com/news/smtlive-recap-using-facebook-and-instagram-audience-targeting/558038/"/>
    <hyperlink ref="R155" r:id="rId87" display="https://www.socialmediatoday.com/news/smtlive-recap-using-facebook-and-instagram-audience-targeting/558038/"/>
    <hyperlink ref="R156" r:id="rId88" display="https://www.socialmediatoday.com/news/smtlive-recap-using-facebook-and-instagram-audience-targeting/558038/"/>
    <hyperlink ref="R161" r:id="rId89" display="https://www.socialmediatoday.com/news/smtlive-recap-how-social-media-and-seo-work-together/561911/"/>
    <hyperlink ref="R165" r:id="rId90" display="https://www.socialmediatoday.com/news/smtlive-recap-how-social-media-and-seo-work-together/561911/"/>
    <hyperlink ref="R166" r:id="rId91" display="https://www.socialmediatoday.com/news/smtlive-recap-how-social-media-and-seo-work-together/561911/"/>
    <hyperlink ref="R167" r:id="rId92" display="https://www.socialmediatoday.com/news/smtlive-recap-how-social-media-and-seo-work-together/561911/"/>
    <hyperlink ref="R168" r:id="rId93" display="https://www.socialmediatoday.com/news/smtlive-recap-how-social-media-and-seo-work-together/561911/"/>
    <hyperlink ref="R169" r:id="rId94" display="https://www.socialmediatoday.com/news/smtlive-recap-how-social-media-and-seo-work-together/561911/"/>
    <hyperlink ref="R170" r:id="rId95" display="http://link.divenewsletter.com/join/3qu/smt-twitter-chat&amp;hash=344263583e73d6e9f823e07caef8daec"/>
    <hyperlink ref="R171" r:id="rId96" display="https://www.socialmediatoday.com/community/"/>
    <hyperlink ref="R172" r:id="rId97" display="https://www.socialmediatoday.com/news/smtlive-recap-how-social-media-and-seo-work-together/561911/"/>
    <hyperlink ref="R173" r:id="rId98" display="https://www.socialmediatoday.com/news/smtlive-recap-how-social-media-and-seo-work-together/561911/"/>
    <hyperlink ref="R174" r:id="rId99" display="https://www.socialmediatoday.com/news/smtlive-recap-how-social-media-and-seo-work-together/561911/"/>
    <hyperlink ref="R175" r:id="rId100" display="https://www.socialmediatoday.com/news/smtlive-recap-how-social-media-and-seo-work-together/561911/"/>
    <hyperlink ref="R176" r:id="rId101" display="https://www.socialmediatoday.com/news/smtlive-recap-how-social-media-and-seo-work-together/561911/"/>
    <hyperlink ref="R177" r:id="rId102" display="http://link.divenewsletter.com/join/3qu/smt-twitter-chat&amp;hash=344263583e73d6e9f823e07caef8daec"/>
    <hyperlink ref="R178" r:id="rId103" display="https://www.socialmediatoday.com/community/"/>
    <hyperlink ref="R179" r:id="rId104" display="http://link.divenewsletter.com/join/3qu/smt-twitter-chat&amp;hash=344263583e73d6e9f823e07caef8daec"/>
    <hyperlink ref="R180" r:id="rId105" display="https://www.socialmediatoday.com/news/smtlive-recap-how-social-media-and-seo-work-together/561911/"/>
    <hyperlink ref="R181" r:id="rId106" display="http://link.divenewsletter.com/join/3qu/smt-twitter-chat&amp;hash=344263583e73d6e9f823e07caef8daec"/>
    <hyperlink ref="R190" r:id="rId107" display="https://chrome.google.com/webstore/detail/scraper/mbigbapnjcgaffohmbkdlecaccepngjd?hl=en"/>
    <hyperlink ref="R192" r:id="rId108" display="https://web.dev/"/>
    <hyperlink ref="U3" r:id="rId109" display="https://pbs.twimg.com/tweet_video_thumb/EC_XTVBWsAAvO2i.jpg"/>
    <hyperlink ref="U4" r:id="rId110" display="https://pbs.twimg.com/tweet_video_thumb/EC_XTVBWsAAvO2i.jpg"/>
    <hyperlink ref="U5" r:id="rId111" display="https://pbs.twimg.com/tweet_video_thumb/EC_XTVBWsAAvO2i.jpg"/>
    <hyperlink ref="U13" r:id="rId112" display="https://pbs.twimg.com/media/EDmoEIzX4AIFNVh.jpg"/>
    <hyperlink ref="U15" r:id="rId113" display="https://pbs.twimg.com/media/EDmoaJGXsAURYan.jpg"/>
    <hyperlink ref="U17" r:id="rId114" display="https://pbs.twimg.com/media/EDmq7ElWkAAURhm.jpg"/>
    <hyperlink ref="U20" r:id="rId115" display="https://pbs.twimg.com/media/EDmvu8IWsAQ8UYc.jpg"/>
    <hyperlink ref="U21" r:id="rId116" display="https://pbs.twimg.com/media/EDmxcZ8XoAAoDR4.jpg"/>
    <hyperlink ref="U22" r:id="rId117" display="https://pbs.twimg.com/media/EDmxdAOX4AU5VJk.jpg"/>
    <hyperlink ref="U25" r:id="rId118" display="https://pbs.twimg.com/media/EDm3va1UUAERaOH.jpg"/>
    <hyperlink ref="U26" r:id="rId119" display="https://pbs.twimg.com/media/EDmonN6W4AAjhGV.jpg"/>
    <hyperlink ref="U27" r:id="rId120" display="https://pbs.twimg.com/media/EDmov9fXYAAsI88.jpg"/>
    <hyperlink ref="U28" r:id="rId121" display="https://pbs.twimg.com/media/EDm6EWwXkAAxj8J.png"/>
    <hyperlink ref="U29" r:id="rId122" display="https://pbs.twimg.com/media/EDm7LLrUEAAp0vG.jpg"/>
    <hyperlink ref="U31" r:id="rId123" display="https://pbs.twimg.com/media/EDnLUC0U0AAhyqp.jpg"/>
    <hyperlink ref="U32" r:id="rId124" display="https://pbs.twimg.com/media/EDnMG8UUwAAz4hx.jpg"/>
    <hyperlink ref="U37" r:id="rId125" display="https://pbs.twimg.com/media/EDnOlX1WwAAt_4R.jpg"/>
    <hyperlink ref="U38" r:id="rId126" display="https://pbs.twimg.com/media/EDnOlX1WwAAt_4R.jpg"/>
    <hyperlink ref="U39" r:id="rId127" display="https://pbs.twimg.com/media/EDnfzOZU8AE29iG.jpg"/>
    <hyperlink ref="U51" r:id="rId128" display="https://pbs.twimg.com/media/EDoenPNX4AEOL0C.jpg"/>
    <hyperlink ref="U53" r:id="rId129" display="https://pbs.twimg.com/media/EDo8FecXkAEv2Mw.jpg"/>
    <hyperlink ref="U67" r:id="rId130" display="https://pbs.twimg.com/media/EDsMMTfX4AA01jU.jpg"/>
    <hyperlink ref="U74" r:id="rId131" display="https://pbs.twimg.com/media/EDuEX-TXoAE709_.jpg"/>
    <hyperlink ref="U76" r:id="rId132" display="https://pbs.twimg.com/media/EDvNssnWsAMcxGq.jpg"/>
    <hyperlink ref="U77" r:id="rId133" display="https://pbs.twimg.com/media/EDpw3o3XYAUbRAR.jpg"/>
    <hyperlink ref="U104" r:id="rId134" display="https://pbs.twimg.com/media/EBRBQ-wUIAEOjUk.jpg"/>
    <hyperlink ref="U105" r:id="rId135" display="https://pbs.twimg.com/media/EBbxvmbUwAAX7JV.jpg"/>
    <hyperlink ref="U106" r:id="rId136" display="https://pbs.twimg.com/media/EDmoaOvXsAUYGgp.jpg"/>
    <hyperlink ref="U107" r:id="rId137" display="https://pbs.twimg.com/media/EBRBQ-wUIAEOjUk.jpg"/>
    <hyperlink ref="U112" r:id="rId138" display="https://pbs.twimg.com/media/EDzu8hHXUAAtJ7-.jpg"/>
    <hyperlink ref="U122" r:id="rId139" display="https://pbs.twimg.com/media/ED9jL-8UYAAEglt.png"/>
    <hyperlink ref="U136" r:id="rId140" display="https://pbs.twimg.com/media/EEByLtOXkAE6c1M.jpg"/>
    <hyperlink ref="U137" r:id="rId141" display="https://pbs.twimg.com/media/EEDkKr3WsAAXYCp.jpg"/>
    <hyperlink ref="U144" r:id="rId142" display="https://pbs.twimg.com/media/EEG7xY5UcAAomlt.jpg"/>
    <hyperlink ref="U146" r:id="rId143" display="https://pbs.twimg.com/media/EDmq6-TXUAETKex.jpg"/>
    <hyperlink ref="U147" r:id="rId144" display="https://pbs.twimg.com/media/EDmq6-TXUAETKex.jpg"/>
    <hyperlink ref="U148" r:id="rId145" display="https://pbs.twimg.com/media/EDpMdqmX4AAuQzo.jpg"/>
    <hyperlink ref="U164" r:id="rId146" display="https://pbs.twimg.com/media/CNRHoLYVEAAyLFi.png"/>
    <hyperlink ref="U170" r:id="rId147" display="https://pbs.twimg.com/media/EERmhkEXYAMKKgz.jpg"/>
    <hyperlink ref="U177" r:id="rId148" display="https://pbs.twimg.com/media/EERmhkEXYAMKKgz.jpg"/>
    <hyperlink ref="U179" r:id="rId149" display="https://pbs.twimg.com/media/EERmhkEXYAMKKgz.jpg"/>
    <hyperlink ref="U181" r:id="rId150" display="https://pbs.twimg.com/media/EERmhkEXYAMKKgz.jpg"/>
    <hyperlink ref="U189" r:id="rId151" display="https://pbs.twimg.com/tweet_video_thumb/EC_SkjjXoAAZGuM.jpg"/>
    <hyperlink ref="U191" r:id="rId152" display="https://pbs.twimg.com/tweet_video_thumb/EC_TkaRWsAEYdju.jpg"/>
    <hyperlink ref="V3" r:id="rId153" display="https://pbs.twimg.com/tweet_video_thumb/EC_XTVBWsAAvO2i.jpg"/>
    <hyperlink ref="V4" r:id="rId154" display="https://pbs.twimg.com/tweet_video_thumb/EC_XTVBWsAAvO2i.jpg"/>
    <hyperlink ref="V5" r:id="rId155" display="https://pbs.twimg.com/tweet_video_thumb/EC_XTVBWsAAvO2i.jpg"/>
    <hyperlink ref="V6" r:id="rId156" display="http://pbs.twimg.com/profile_images/857939060521873408/weLwBXQ0_normal.jpg"/>
    <hyperlink ref="V7" r:id="rId157" display="http://pbs.twimg.com/profile_images/1165308179808493568/-xcMnvyl_normal.jpg"/>
    <hyperlink ref="V8" r:id="rId158" display="http://pbs.twimg.com/profile_images/706622262892490753/LB1AjIS-_normal.jpg"/>
    <hyperlink ref="V9" r:id="rId159" display="http://pbs.twimg.com/profile_images/1006920799696060416/06Ggt8PK_normal.jpg"/>
    <hyperlink ref="V10" r:id="rId160" display="http://pbs.twimg.com/profile_images/846409220832473088/-1Wh0Keo_normal.jpg"/>
    <hyperlink ref="V11" r:id="rId161" display="http://pbs.twimg.com/profile_images/1117715035411718144/8V_Gkzcx_normal.jpg"/>
    <hyperlink ref="V12" r:id="rId162" display="http://pbs.twimg.com/profile_images/1155059389860122625/kBqiQt7d_normal.png"/>
    <hyperlink ref="V13" r:id="rId163" display="https://pbs.twimg.com/media/EDmoEIzX4AIFNVh.jpg"/>
    <hyperlink ref="V14" r:id="rId164" display="http://pbs.twimg.com/profile_images/1096893505551634439/JJ4uJYDw_normal.png"/>
    <hyperlink ref="V15" r:id="rId165" display="https://pbs.twimg.com/media/EDmoaJGXsAURYan.jpg"/>
    <hyperlink ref="V16" r:id="rId166" display="http://pbs.twimg.com/profile_images/977548769901215744/I45Gz07v_normal.jpg"/>
    <hyperlink ref="V17" r:id="rId167" display="https://pbs.twimg.com/media/EDmq7ElWkAAURhm.jpg"/>
    <hyperlink ref="V18" r:id="rId168" display="http://pbs.twimg.com/profile_images/1024837641177419776/tJFKIyaw_normal.jpg"/>
    <hyperlink ref="V19" r:id="rId169" display="http://pbs.twimg.com/profile_images/879599447772188672/pAdBD3qb_normal.jpg"/>
    <hyperlink ref="V20" r:id="rId170" display="https://pbs.twimg.com/media/EDmvu8IWsAQ8UYc.jpg"/>
    <hyperlink ref="V21" r:id="rId171" display="https://pbs.twimg.com/media/EDmxcZ8XoAAoDR4.jpg"/>
    <hyperlink ref="V22" r:id="rId172" display="https://pbs.twimg.com/media/EDmxdAOX4AU5VJk.jpg"/>
    <hyperlink ref="V23" r:id="rId173" display="http://pbs.twimg.com/profile_images/476707212849467392/I_jVndo-_normal.jpeg"/>
    <hyperlink ref="V24" r:id="rId174" display="http://pbs.twimg.com/profile_images/1042648534317596672/XQW2BGvd_normal.jpg"/>
    <hyperlink ref="V25" r:id="rId175" display="https://pbs.twimg.com/media/EDm3va1UUAERaOH.jpg"/>
    <hyperlink ref="V26" r:id="rId176" display="https://pbs.twimg.com/media/EDmonN6W4AAjhGV.jpg"/>
    <hyperlink ref="V27" r:id="rId177" display="https://pbs.twimg.com/media/EDmov9fXYAAsI88.jpg"/>
    <hyperlink ref="V28" r:id="rId178" display="https://pbs.twimg.com/media/EDm6EWwXkAAxj8J.png"/>
    <hyperlink ref="V29" r:id="rId179" display="https://pbs.twimg.com/media/EDm7LLrUEAAp0vG.jpg"/>
    <hyperlink ref="V30" r:id="rId180" display="http://pbs.twimg.com/profile_images/718877584528814081/Wgiazsvv_normal.jpg"/>
    <hyperlink ref="V31" r:id="rId181" display="https://pbs.twimg.com/media/EDnLUC0U0AAhyqp.jpg"/>
    <hyperlink ref="V32" r:id="rId182" display="https://pbs.twimg.com/media/EDnMG8UUwAAz4hx.jpg"/>
    <hyperlink ref="V33" r:id="rId183" display="http://pbs.twimg.com/profile_images/918243413228642304/SNxPOiou_normal.jpg"/>
    <hyperlink ref="V34" r:id="rId184" display="http://pbs.twimg.com/profile_images/1071480273940824064/dJg1h7C4_normal.jpg"/>
    <hyperlink ref="V35" r:id="rId185" display="http://pbs.twimg.com/profile_images/3346866136/44bafe581019fa2603283cbc5e41f3ff_normal.png"/>
    <hyperlink ref="V36" r:id="rId186" display="http://pbs.twimg.com/profile_images/1110428780445626368/D_zlUqwa_normal.jpg"/>
    <hyperlink ref="V37" r:id="rId187" display="https://pbs.twimg.com/media/EDnOlX1WwAAt_4R.jpg"/>
    <hyperlink ref="V38" r:id="rId188" display="https://pbs.twimg.com/media/EDnOlX1WwAAt_4R.jpg"/>
    <hyperlink ref="V39" r:id="rId189" display="https://pbs.twimg.com/media/EDnfzOZU8AE29iG.jpg"/>
    <hyperlink ref="V40" r:id="rId190" display="http://pbs.twimg.com/profile_images/1113023342154518533/2uGQHL7Y_normal.png"/>
    <hyperlink ref="V41" r:id="rId191" display="http://pbs.twimg.com/profile_images/1095743669653696513/PtaZZUX4_normal.jpg"/>
    <hyperlink ref="V42" r:id="rId192" display="http://pbs.twimg.com/profile_images/623697160777826305/RFY-hwl__normal.png"/>
    <hyperlink ref="V43" r:id="rId193" display="http://pbs.twimg.com/profile_images/1166369406018117632/eKEr4O-u_normal.jpg"/>
    <hyperlink ref="V44" r:id="rId194" display="http://pbs.twimg.com/profile_images/1035896694469283840/nMLw8WsR_normal.jpg"/>
    <hyperlink ref="V45" r:id="rId195" display="http://pbs.twimg.com/profile_images/3120841902/7276aa9ca2b09cdb1a09fa6029dc8e25_normal.jpeg"/>
    <hyperlink ref="V46" r:id="rId196" display="http://pbs.twimg.com/profile_images/667558392681115648/gkBqKnZD_normal.jpg"/>
    <hyperlink ref="V47" r:id="rId197" display="http://pbs.twimg.com/profile_images/472597106427850752/chLqXQ2O_normal.jpeg"/>
    <hyperlink ref="V48" r:id="rId198" display="http://pbs.twimg.com/profile_images/472597106427850752/chLqXQ2O_normal.jpeg"/>
    <hyperlink ref="V49" r:id="rId199" display="http://pbs.twimg.com/profile_images/784381029180182533/B24kECRz_normal.jpg"/>
    <hyperlink ref="V50" r:id="rId200" display="http://pbs.twimg.com/profile_images/855429366418984960/AsjtpwsM_normal.jpg"/>
    <hyperlink ref="V51" r:id="rId201" display="https://pbs.twimg.com/media/EDoenPNX4AEOL0C.jpg"/>
    <hyperlink ref="V52" r:id="rId202" display="http://pbs.twimg.com/profile_images/1116448696642744322/gfixxYfC_normal.jpg"/>
    <hyperlink ref="V53" r:id="rId203" display="https://pbs.twimg.com/media/EDo8FecXkAEv2Mw.jpg"/>
    <hyperlink ref="V54" r:id="rId204" display="http://pbs.twimg.com/profile_images/557499655701819393/NUGpDgnM_normal.jpeg"/>
    <hyperlink ref="V55" r:id="rId205" display="http://pbs.twimg.com/profile_images/1148986276638539776/umIim8jG_normal.jpg"/>
    <hyperlink ref="V56" r:id="rId206" display="http://pbs.twimg.com/profile_images/1154321404797624320/PaF21odn_normal.jpg"/>
    <hyperlink ref="V57" r:id="rId207" display="http://pbs.twimg.com/profile_images/1143225736162996226/w_goSqcN_normal.png"/>
    <hyperlink ref="V58" r:id="rId208" display="http://pbs.twimg.com/profile_images/874639898065727494/JKGRntr0_normal.jpg"/>
    <hyperlink ref="V59" r:id="rId209" display="http://pbs.twimg.com/profile_images/721937975441956864/Ue6WcLFT_normal.jpg"/>
    <hyperlink ref="V60" r:id="rId210" display="http://pbs.twimg.com/profile_images/1160788003561697281/jgYIbUqS_normal.jpg"/>
    <hyperlink ref="V61" r:id="rId211" display="http://pbs.twimg.com/profile_images/1160788003561697281/jgYIbUqS_normal.jpg"/>
    <hyperlink ref="V62" r:id="rId212" display="http://pbs.twimg.com/profile_images/1160788003561697281/jgYIbUqS_normal.jpg"/>
    <hyperlink ref="V63" r:id="rId213" display="http://pbs.twimg.com/profile_images/808723158261846016/CSZzJNzM_normal.jpg"/>
    <hyperlink ref="V64" r:id="rId214" display="http://pbs.twimg.com/profile_images/894438247799115776/hwrqw7eh_normal.jpg"/>
    <hyperlink ref="V65" r:id="rId215" display="http://pbs.twimg.com/profile_images/594180789052530689/d-BTuspO_normal.jpg"/>
    <hyperlink ref="V66" r:id="rId216" display="http://pbs.twimg.com/profile_images/463940766952222720/_P3HbRxE_normal.png"/>
    <hyperlink ref="V67" r:id="rId217" display="https://pbs.twimg.com/media/EDsMMTfX4AA01jU.jpg"/>
    <hyperlink ref="V68" r:id="rId218" display="http://pbs.twimg.com/profile_images/754033245407313920/mG5ysLna_normal.jpg"/>
    <hyperlink ref="V69" r:id="rId219" display="http://pbs.twimg.com/profile_images/1147440819428896775/ZpsbUY65_normal.jpg"/>
    <hyperlink ref="V70" r:id="rId220" display="http://pbs.twimg.com/profile_images/1147440819428896775/ZpsbUY65_normal.jpg"/>
    <hyperlink ref="V71" r:id="rId221" display="http://pbs.twimg.com/profile_images/1147440819428896775/ZpsbUY65_normal.jpg"/>
    <hyperlink ref="V72" r:id="rId222" display="http://pbs.twimg.com/profile_images/1147440819428896775/ZpsbUY65_normal.jpg"/>
    <hyperlink ref="V73" r:id="rId223" display="http://pbs.twimg.com/profile_images/778166795140292609/sDEWrqGc_normal.jpg"/>
    <hyperlink ref="V74" r:id="rId224" display="https://pbs.twimg.com/media/EDuEX-TXoAE709_.jpg"/>
    <hyperlink ref="V75" r:id="rId225" display="http://pbs.twimg.com/profile_images/1091835501290479621/Ng4t94uo_normal.jpg"/>
    <hyperlink ref="V76" r:id="rId226" display="https://pbs.twimg.com/media/EDvNssnWsAMcxGq.jpg"/>
    <hyperlink ref="V77" r:id="rId227" display="https://pbs.twimg.com/media/EDpw3o3XYAUbRAR.jpg"/>
    <hyperlink ref="V78" r:id="rId228" display="http://pbs.twimg.com/profile_images/878114086734643200/2zAaZNMh_normal.jpg"/>
    <hyperlink ref="V79" r:id="rId229" display="http://pbs.twimg.com/profile_images/878114086734643200/2zAaZNMh_normal.jpg"/>
    <hyperlink ref="V80" r:id="rId230" display="http://pbs.twimg.com/profile_images/833619024688795648/7TUg2sZE_normal.jpg"/>
    <hyperlink ref="V81" r:id="rId231" display="http://pbs.twimg.com/profile_images/833619024688795648/7TUg2sZE_normal.jpg"/>
    <hyperlink ref="V82" r:id="rId232" display="http://pbs.twimg.com/profile_images/833619024688795648/7TUg2sZE_normal.jpg"/>
    <hyperlink ref="V83" r:id="rId233" display="http://pbs.twimg.com/profile_images/1147585728022343680/7z1Ca3Vo_normal.jpg"/>
    <hyperlink ref="V84" r:id="rId234" display="http://pbs.twimg.com/profile_images/1147585728022343680/7z1Ca3Vo_normal.jpg"/>
    <hyperlink ref="V85" r:id="rId235" display="http://pbs.twimg.com/profile_images/1147585728022343680/7z1Ca3Vo_normal.jpg"/>
    <hyperlink ref="V86" r:id="rId236" display="http://pbs.twimg.com/profile_images/529728437880389633/Xggj9rV4_normal.jpeg"/>
    <hyperlink ref="V87" r:id="rId237" display="http://pbs.twimg.com/profile_images/1149663356459999232/RWpnM0vN_normal.jpg"/>
    <hyperlink ref="V88" r:id="rId238" display="http://pbs.twimg.com/profile_images/1149663356459999232/RWpnM0vN_normal.jpg"/>
    <hyperlink ref="V89" r:id="rId239" display="http://pbs.twimg.com/profile_images/939586669531025408/NPFJXHJo_normal.jpg"/>
    <hyperlink ref="V90" r:id="rId240" display="http://pbs.twimg.com/profile_images/1126064693846663168/HpX7ksNj_normal.jpg"/>
    <hyperlink ref="V91" r:id="rId241" display="http://pbs.twimg.com/profile_images/1126064693846663168/HpX7ksNj_normal.jpg"/>
    <hyperlink ref="V92" r:id="rId242" display="http://pbs.twimg.com/profile_images/963087423323373568/3XcnnCDv_normal.jpg"/>
    <hyperlink ref="V93" r:id="rId243" display="http://pbs.twimg.com/profile_images/963087423323373568/3XcnnCDv_normal.jpg"/>
    <hyperlink ref="V94" r:id="rId244" display="http://pbs.twimg.com/profile_images/61932938/08-08-17-08-drawn-600_normal.jpg"/>
    <hyperlink ref="V95" r:id="rId245" display="http://pbs.twimg.com/profile_images/61932938/08-08-17-08-drawn-600_normal.jpg"/>
    <hyperlink ref="V96" r:id="rId246" display="http://pbs.twimg.com/profile_images/617978863726010369/4PJc0LB3_normal.jpg"/>
    <hyperlink ref="V97" r:id="rId247" display="http://pbs.twimg.com/profile_images/617978863726010369/4PJc0LB3_normal.jpg"/>
    <hyperlink ref="V98" r:id="rId248" display="http://pbs.twimg.com/profile_images/833491840317923328/lEG8Sp5z_normal.jpg"/>
    <hyperlink ref="V99" r:id="rId249" display="http://pbs.twimg.com/profile_images/833491840317923328/lEG8Sp5z_normal.jpg"/>
    <hyperlink ref="V100" r:id="rId250" display="http://pbs.twimg.com/profile_images/1108554708875014145/IsDZVaDj_normal.jpg"/>
    <hyperlink ref="V101" r:id="rId251" display="http://pbs.twimg.com/profile_images/1108554708875014145/IsDZVaDj_normal.jpg"/>
    <hyperlink ref="V102" r:id="rId252" display="http://pbs.twimg.com/profile_images/1113088413547130880/RfpzvcVu_normal.png"/>
    <hyperlink ref="V103" r:id="rId253" display="http://pbs.twimg.com/profile_images/1113088413547130880/RfpzvcVu_normal.png"/>
    <hyperlink ref="V104" r:id="rId254" display="https://pbs.twimg.com/media/EBRBQ-wUIAEOjUk.jpg"/>
    <hyperlink ref="V105" r:id="rId255" display="https://pbs.twimg.com/media/EBbxvmbUwAAX7JV.jpg"/>
    <hyperlink ref="V106" r:id="rId256" display="https://pbs.twimg.com/media/EDmoaOvXsAUYGgp.jpg"/>
    <hyperlink ref="V107" r:id="rId257" display="https://pbs.twimg.com/media/EBRBQ-wUIAEOjUk.jpg"/>
    <hyperlink ref="V108" r:id="rId258" display="http://pbs.twimg.com/profile_images/1086144356015165440/qp-aDxu8_normal.jpg"/>
    <hyperlink ref="V109" r:id="rId259" display="http://pbs.twimg.com/profile_images/2664315488/4a884b08d0cd532864ee438c6477c7b7_normal.jpeg"/>
    <hyperlink ref="V110" r:id="rId260" display="http://pbs.twimg.com/profile_images/1009550793773498368/jEKg6Xg4_normal.jpg"/>
    <hyperlink ref="V111" r:id="rId261" display="http://pbs.twimg.com/profile_images/1009550793773498368/jEKg6Xg4_normal.jpg"/>
    <hyperlink ref="V112" r:id="rId262" display="https://pbs.twimg.com/media/EDzu8hHXUAAtJ7-.jpg"/>
    <hyperlink ref="V113" r:id="rId263" display="http://pbs.twimg.com/profile_images/1103407247080779776/2SNlyjwD_normal.jpg"/>
    <hyperlink ref="V114" r:id="rId264" display="http://pbs.twimg.com/profile_images/432258838494846976/n5rx9RHu_normal.jpeg"/>
    <hyperlink ref="V115" r:id="rId265" display="http://pbs.twimg.com/profile_images/351501987/ipodapp_normal.jpg"/>
    <hyperlink ref="V116" r:id="rId266" display="http://pbs.twimg.com/profile_images/1152599573946359813/Z-RujlXc_normal.jpg"/>
    <hyperlink ref="V117" r:id="rId267" display="http://pbs.twimg.com/profile_images/725814783417540608/DH32dyaL_normal.jpg"/>
    <hyperlink ref="V118" r:id="rId268" display="http://pbs.twimg.com/profile_images/1082919620032503808/DHISElgY_normal.jpg"/>
    <hyperlink ref="V119" r:id="rId269" display="http://pbs.twimg.com/profile_images/955552684425166848/8H99Es2i_normal.jpg"/>
    <hyperlink ref="V120" r:id="rId270" display="http://pbs.twimg.com/profile_images/1042327909363535872/CCOinNPj_normal.jpg"/>
    <hyperlink ref="V121" r:id="rId271" display="http://pbs.twimg.com/profile_images/699165600933777408/tefXPSWb_normal.jpg"/>
    <hyperlink ref="V122" r:id="rId272" display="https://pbs.twimg.com/media/ED9jL-8UYAAEglt.png"/>
    <hyperlink ref="V123" r:id="rId273" display="http://pbs.twimg.com/profile_images/635728484648685568/shbB4SyY_normal.jpg"/>
    <hyperlink ref="V124" r:id="rId274" display="http://pbs.twimg.com/profile_images/988368273656999936/0u-W6Y8Q_normal.jpg"/>
    <hyperlink ref="V125" r:id="rId275" display="http://pbs.twimg.com/profile_images/730131721623089154/sSrr6tUj_normal.jpg"/>
    <hyperlink ref="V126" r:id="rId276" display="http://pbs.twimg.com/profile_images/1146718205366292481/eWwrQcWy_normal.jpg"/>
    <hyperlink ref="V127" r:id="rId277" display="http://pbs.twimg.com/profile_images/1146718205366292481/eWwrQcWy_normal.jpg"/>
    <hyperlink ref="V128" r:id="rId278" display="http://pbs.twimg.com/profile_images/1146718205366292481/eWwrQcWy_normal.jpg"/>
    <hyperlink ref="V129" r:id="rId279" display="http://pbs.twimg.com/profile_images/1146718205366292481/eWwrQcWy_normal.jpg"/>
    <hyperlink ref="V130" r:id="rId280" display="http://pbs.twimg.com/profile_images/1146718205366292481/eWwrQcWy_normal.jpg"/>
    <hyperlink ref="V131" r:id="rId281" display="http://pbs.twimg.com/profile_images/1146718205366292481/eWwrQcWy_normal.jpg"/>
    <hyperlink ref="V132" r:id="rId282" display="http://pbs.twimg.com/profile_images/1146718205366292481/eWwrQcWy_normal.jpg"/>
    <hyperlink ref="V133" r:id="rId283" display="http://pbs.twimg.com/profile_images/1146718205366292481/eWwrQcWy_normal.jpg"/>
    <hyperlink ref="V134" r:id="rId284" display="http://pbs.twimg.com/profile_images/1146718205366292481/eWwrQcWy_normal.jpg"/>
    <hyperlink ref="V135" r:id="rId285" display="http://pbs.twimg.com/profile_images/1116389250902167553/wNmaTi2g_normal.png"/>
    <hyperlink ref="V136" r:id="rId286" display="https://pbs.twimg.com/media/EEByLtOXkAE6c1M.jpg"/>
    <hyperlink ref="V137" r:id="rId287" display="https://pbs.twimg.com/media/EEDkKr3WsAAXYCp.jpg"/>
    <hyperlink ref="V138" r:id="rId288" display="http://pbs.twimg.com/profile_images/840752299819565056/7JKqhNeO_normal.jpg"/>
    <hyperlink ref="V139" r:id="rId289" display="http://pbs.twimg.com/profile_images/840752299819565056/7JKqhNeO_normal.jpg"/>
    <hyperlink ref="V140" r:id="rId290" display="http://pbs.twimg.com/profile_images/1095565151879671808/mLvzdj2d_normal.png"/>
    <hyperlink ref="V141" r:id="rId291" display="http://pbs.twimg.com/profile_images/1116649994839371776/3XUoonrV_normal.jpg"/>
    <hyperlink ref="V142" r:id="rId292" display="http://pbs.twimg.com/profile_images/985540919091965952/xcuXuAQ9_normal.jpg"/>
    <hyperlink ref="V143" r:id="rId293" display="http://pbs.twimg.com/profile_images/985540919091965952/xcuXuAQ9_normal.jpg"/>
    <hyperlink ref="V144" r:id="rId294" display="https://pbs.twimg.com/media/EEG7xY5UcAAomlt.jpg"/>
    <hyperlink ref="V145" r:id="rId295" display="http://pbs.twimg.com/profile_images/1128717670520586241/1wEn7_oF_normal.png"/>
    <hyperlink ref="V146" r:id="rId296" display="https://pbs.twimg.com/media/EDmq6-TXUAETKex.jpg"/>
    <hyperlink ref="V147" r:id="rId297" display="https://pbs.twimg.com/media/EDmq6-TXUAETKex.jpg"/>
    <hyperlink ref="V148" r:id="rId298" display="https://pbs.twimg.com/media/EDpMdqmX4AAuQzo.jpg"/>
    <hyperlink ref="V149" r:id="rId299" display="http://pbs.twimg.com/profile_images/1059306021296922625/oyxW1qo-_normal.jpg"/>
    <hyperlink ref="V150" r:id="rId300" display="http://pbs.twimg.com/profile_images/1059306021296922625/oyxW1qo-_normal.jpg"/>
    <hyperlink ref="V151" r:id="rId301" display="http://pbs.twimg.com/profile_images/696143278807375872/_8KOQ7tg_normal.jpg"/>
    <hyperlink ref="V152" r:id="rId302" display="http://pbs.twimg.com/profile_images/702948076152098819/bBbJPSGy_normal.jpg"/>
    <hyperlink ref="V153" r:id="rId303" display="http://pbs.twimg.com/profile_images/696143278807375872/_8KOQ7tg_normal.jpg"/>
    <hyperlink ref="V154" r:id="rId304" display="http://pbs.twimg.com/profile_images/696143278807375872/_8KOQ7tg_normal.jpg"/>
    <hyperlink ref="V155" r:id="rId305" display="http://pbs.twimg.com/profile_images/1067001811767300096/MYL74A5E_normal.jpg"/>
    <hyperlink ref="V156" r:id="rId306" display="http://pbs.twimg.com/profile_images/696143278807375872/_8KOQ7tg_normal.jpg"/>
    <hyperlink ref="V157" r:id="rId307" display="http://pbs.twimg.com/profile_images/1131228766070628352/5CYHoMfz_normal.jpg"/>
    <hyperlink ref="V158" r:id="rId308" display="http://pbs.twimg.com/profile_images/696143278807375872/_8KOQ7tg_normal.jpg"/>
    <hyperlink ref="V159" r:id="rId309" display="http://pbs.twimg.com/profile_images/696143278807375872/_8KOQ7tg_normal.jpg"/>
    <hyperlink ref="V160" r:id="rId310" display="http://pbs.twimg.com/profile_images/696143278807375872/_8KOQ7tg_normal.jpg"/>
    <hyperlink ref="V161" r:id="rId311" display="http://pbs.twimg.com/profile_images/696143278807375872/_8KOQ7tg_normal.jpg"/>
    <hyperlink ref="V162" r:id="rId312" display="http://pbs.twimg.com/profile_images/696143278807375872/_8KOQ7tg_normal.jpg"/>
    <hyperlink ref="V163" r:id="rId313" display="http://pbs.twimg.com/profile_images/696143278807375872/_8KOQ7tg_normal.jpg"/>
    <hyperlink ref="V164" r:id="rId314" display="https://pbs.twimg.com/media/CNRHoLYVEAAyLFi.png"/>
    <hyperlink ref="V165" r:id="rId315" display="http://pbs.twimg.com/profile_images/487242217887502337/qOMRQbPk_normal.jpeg"/>
    <hyperlink ref="V166" r:id="rId316" display="http://pbs.twimg.com/profile_images/487242217887502337/qOMRQbPk_normal.jpeg"/>
    <hyperlink ref="V167" r:id="rId317" display="http://pbs.twimg.com/profile_images/487242217887502337/qOMRQbPk_normal.jpeg"/>
    <hyperlink ref="V168" r:id="rId318" display="http://pbs.twimg.com/profile_images/487242217887502337/qOMRQbPk_normal.jpeg"/>
    <hyperlink ref="V169" r:id="rId319" display="http://pbs.twimg.com/profile_images/487242217887502337/qOMRQbPk_normal.jpeg"/>
    <hyperlink ref="V170" r:id="rId320" display="https://pbs.twimg.com/media/EERmhkEXYAMKKgz.jpg"/>
    <hyperlink ref="V171" r:id="rId321" display="http://pbs.twimg.com/profile_images/487242217887502337/qOMRQbPk_normal.jpeg"/>
    <hyperlink ref="V172" r:id="rId322" display="http://pbs.twimg.com/profile_images/1109803241435549697/v3a0BDXo_normal.png"/>
    <hyperlink ref="V173" r:id="rId323" display="http://pbs.twimg.com/profile_images/1109803241435549697/v3a0BDXo_normal.png"/>
    <hyperlink ref="V174" r:id="rId324" display="http://pbs.twimg.com/profile_images/1109803241435549697/v3a0BDXo_normal.png"/>
    <hyperlink ref="V175" r:id="rId325" display="http://pbs.twimg.com/profile_images/1109803241435549697/v3a0BDXo_normal.png"/>
    <hyperlink ref="V176" r:id="rId326" display="http://pbs.twimg.com/profile_images/1109803241435549697/v3a0BDXo_normal.png"/>
    <hyperlink ref="V177" r:id="rId327" display="https://pbs.twimg.com/media/EERmhkEXYAMKKgz.jpg"/>
    <hyperlink ref="V178" r:id="rId328" display="http://pbs.twimg.com/profile_images/1109803241435549697/v3a0BDXo_normal.png"/>
    <hyperlink ref="V179" r:id="rId329" display="https://pbs.twimg.com/media/EERmhkEXYAMKKgz.jpg"/>
    <hyperlink ref="V180" r:id="rId330" display="http://pbs.twimg.com/profile_images/1116402024453689346/Gmjn8AXY_normal.png"/>
    <hyperlink ref="V181" r:id="rId331" display="https://pbs.twimg.com/media/EERmhkEXYAMKKgz.jpg"/>
    <hyperlink ref="V182" r:id="rId332" display="http://pbs.twimg.com/profile_images/913811675505192960/0xPcrAab_normal.jpg"/>
    <hyperlink ref="V183" r:id="rId333" display="http://pbs.twimg.com/profile_images/913811675505192960/0xPcrAab_normal.jpg"/>
    <hyperlink ref="V184" r:id="rId334" display="http://pbs.twimg.com/profile_images/913811675505192960/0xPcrAab_normal.jpg"/>
    <hyperlink ref="V185" r:id="rId335" display="http://pbs.twimg.com/profile_images/913811675505192960/0xPcrAab_normal.jpg"/>
    <hyperlink ref="V186" r:id="rId336" display="http://pbs.twimg.com/profile_images/913811675505192960/0xPcrAab_normal.jpg"/>
    <hyperlink ref="V187" r:id="rId337" display="http://pbs.twimg.com/profile_images/913811675505192960/0xPcrAab_normal.jpg"/>
    <hyperlink ref="V188" r:id="rId338" display="http://pbs.twimg.com/profile_images/913811675505192960/0xPcrAab_normal.jpg"/>
    <hyperlink ref="V189" r:id="rId339" display="https://pbs.twimg.com/tweet_video_thumb/EC_SkjjXoAAZGuM.jpg"/>
    <hyperlink ref="V190" r:id="rId340" display="http://pbs.twimg.com/profile_images/926533530217168896/t-3vZqYL_normal.jpg"/>
    <hyperlink ref="V191" r:id="rId341" display="https://pbs.twimg.com/tweet_video_thumb/EC_TkaRWsAEYdju.jpg"/>
    <hyperlink ref="V192" r:id="rId342" display="http://abs.twimg.com/sticky/default_profile_images/default_profile_normal.png"/>
    <hyperlink ref="X3" r:id="rId343" display="https://twitter.com/#!/seo/status/1166387562497396736"/>
    <hyperlink ref="X4" r:id="rId344" display="https://twitter.com/#!/seo/status/1166387562497396736"/>
    <hyperlink ref="X5" r:id="rId345" display="https://twitter.com/#!/seo/status/1166387562497396736"/>
    <hyperlink ref="X6" r:id="rId346" display="https://twitter.com/#!/mannymarketers/status/1168772653827678208"/>
    <hyperlink ref="X7" r:id="rId347" display="https://twitter.com/#!/dewieirig/status/1169149393653706758"/>
    <hyperlink ref="X8" r:id="rId348" display="https://twitter.com/#!/bestclerks/status/1169149682154647552"/>
    <hyperlink ref="X9" r:id="rId349" display="https://twitter.com/#!/toco_fr/status/1169149773208858625"/>
    <hyperlink ref="X10" r:id="rId350" display="https://twitter.com/#!/cjscribe/status/1169149943694733315"/>
    <hyperlink ref="X11" r:id="rId351" display="https://twitter.com/#!/micwonderland/status/1169150039257694208"/>
    <hyperlink ref="X12" r:id="rId352" display="https://twitter.com/#!/smmxagency/status/1169150217826050049"/>
    <hyperlink ref="X13" r:id="rId353" display="https://twitter.com/#!/_socialmedia___/status/1169150369823428608"/>
    <hyperlink ref="X14" r:id="rId354" display="https://twitter.com/#!/universwealth/status/1169150744806744069"/>
    <hyperlink ref="X15" r:id="rId355" display="https://twitter.com/#!/jamesbullock81/status/1169150747906383874"/>
    <hyperlink ref="X16" r:id="rId356" display="https://twitter.com/#!/afacebook_group/status/1169150960683429889"/>
    <hyperlink ref="X17" r:id="rId357" display="https://twitter.com/#!/missshandarenee/status/1169153512741253120"/>
    <hyperlink ref="X18" r:id="rId358" display="https://twitter.com/#!/brewervasocial/status/1169155077703196673"/>
    <hyperlink ref="X19" r:id="rId359" display="https://twitter.com/#!/good_to_seo/status/1169155288571817985"/>
    <hyperlink ref="X20" r:id="rId360" display="https://twitter.com/#!/socialmedianex/status/1169158801464930305"/>
    <hyperlink ref="X21" r:id="rId361" display="https://twitter.com/#!/webgirltj/status/1169160682065072128"/>
    <hyperlink ref="X22" r:id="rId362" display="https://twitter.com/#!/mediabulge/status/1169160692865388545"/>
    <hyperlink ref="X23" r:id="rId363" display="https://twitter.com/#!/socialguru007/status/1169160782342512647"/>
    <hyperlink ref="X24" r:id="rId364" display="https://twitter.com/#!/keithflynn/status/1169165229508440064"/>
    <hyperlink ref="X25" r:id="rId365" display="https://twitter.com/#!/novumarketing/status/1169167605803864064"/>
    <hyperlink ref="X26" r:id="rId366" display="https://twitter.com/#!/goodmanjed/status/1169150971076907008"/>
    <hyperlink ref="X27" r:id="rId367" display="https://twitter.com/#!/goodmanjed/status/1169151121283330050"/>
    <hyperlink ref="X28" r:id="rId368" display="https://twitter.com/#!/goodmanjed/status/1169170163347968000"/>
    <hyperlink ref="X29" r:id="rId369" display="https://twitter.com/#!/vipvirtualsols/status/1169171381621100544"/>
    <hyperlink ref="X30" r:id="rId370" display="https://twitter.com/#!/planarwhirl/status/1169174789283614721"/>
    <hyperlink ref="X31" r:id="rId371" display="https://twitter.com/#!/tastefullyso/status/1169189125330624512"/>
    <hyperlink ref="X32" r:id="rId372" display="https://twitter.com/#!/junelevenco/status/1169189999654256643"/>
    <hyperlink ref="X33" r:id="rId373" display="https://twitter.com/#!/danagarrison/status/1169190872325468160"/>
    <hyperlink ref="X34" r:id="rId374" display="https://twitter.com/#!/techsolzenastra/status/1169195658164822016"/>
    <hyperlink ref="X35" r:id="rId375" display="https://twitter.com/#!/followermob/status/1169205495221116933"/>
    <hyperlink ref="X36" r:id="rId376" display="https://twitter.com/#!/bird7g/status/1169206255572963328"/>
    <hyperlink ref="X37" r:id="rId377" display="https://twitter.com/#!/stevekrohn/status/1169192721392840705"/>
    <hyperlink ref="X38" r:id="rId378" display="https://twitter.com/#!/stevekrohn/status/1169208239172587523"/>
    <hyperlink ref="X39" r:id="rId379" display="https://twitter.com/#!/ginevraadamoli/status/1169211651226079233"/>
    <hyperlink ref="X40" r:id="rId380" display="https://twitter.com/#!/pulnocrawler/status/1169211935348416512"/>
    <hyperlink ref="X41" r:id="rId381" display="https://twitter.com/#!/valorey/status/1169212625508589569"/>
    <hyperlink ref="X42" r:id="rId382" display="https://twitter.com/#!/mediamashsocial/status/1169217357476257793"/>
    <hyperlink ref="X43" r:id="rId383" display="https://twitter.com/#!/jordanhockett/status/1169218606464405504"/>
    <hyperlink ref="X44" r:id="rId384" display="https://twitter.com/#!/techieappy/status/1169218851101450241"/>
    <hyperlink ref="X45" r:id="rId385" display="https://twitter.com/#!/robinyearsley/status/1169229169038954496"/>
    <hyperlink ref="X46" r:id="rId386" display="https://twitter.com/#!/putfadd/status/1169229982918303745"/>
    <hyperlink ref="X47" r:id="rId387" display="https://twitter.com/#!/objectivepr/status/1169231824087732225"/>
    <hyperlink ref="X48" r:id="rId388" display="https://twitter.com/#!/objectivepr/status/1169231824087732225"/>
    <hyperlink ref="X49" r:id="rId389" display="https://twitter.com/#!/clicali/status/1169249048957767680"/>
    <hyperlink ref="X50" r:id="rId390" display="https://twitter.com/#!/jimcorcoran/status/1169264280216178689"/>
    <hyperlink ref="X51" r:id="rId391" display="https://twitter.com/#!/pairnetworks/status/1169280714040389632"/>
    <hyperlink ref="X52" r:id="rId392" display="https://twitter.com/#!/samirlahlabat/status/1169286510367125504"/>
    <hyperlink ref="X53" r:id="rId393" display="https://twitter.com/#!/uzomaisichei/status/1169313119610556417"/>
    <hyperlink ref="X54" r:id="rId394" display="https://twitter.com/#!/sourav21maha/status/1169329110654607361"/>
    <hyperlink ref="X55" r:id="rId395" display="https://twitter.com/#!/phoebebain/status/1169259530418610176"/>
    <hyperlink ref="X56" r:id="rId396" display="https://twitter.com/#!/by_kream/status/1169332960757198849"/>
    <hyperlink ref="X57" r:id="rId397" display="https://twitter.com/#!/seablakely/status/1169333030831284224"/>
    <hyperlink ref="X58" r:id="rId398" display="https://twitter.com/#!/seoblissonline/status/1169338387507154945"/>
    <hyperlink ref="X59" r:id="rId399" display="https://twitter.com/#!/mslindasim/status/1169345142643249152"/>
    <hyperlink ref="X60" r:id="rId400" display="https://twitter.com/#!/mridulkesharwa/status/1169412508521648128"/>
    <hyperlink ref="X61" r:id="rId401" display="https://twitter.com/#!/mridulkesharwa/status/1169412614448807936"/>
    <hyperlink ref="X62" r:id="rId402" display="https://twitter.com/#!/mridulkesharwa/status/1169412614448807936"/>
    <hyperlink ref="X63" r:id="rId403" display="https://twitter.com/#!/willpowerentllc/status/1169420102116282372"/>
    <hyperlink ref="X64" r:id="rId404" display="https://twitter.com/#!/austinnoronha/status/1169505218012372992"/>
    <hyperlink ref="X65" r:id="rId405" display="https://twitter.com/#!/the_cow81/status/1169511554838093829"/>
    <hyperlink ref="X66" r:id="rId406" display="https://twitter.com/#!/testomatocom/status/1169533456122036224"/>
    <hyperlink ref="X67" r:id="rId407" display="https://twitter.com/#!/elainebeare/status/1169541935343775744"/>
    <hyperlink ref="X68" r:id="rId408" display="https://twitter.com/#!/mybizmarketer/status/1169550788441661443"/>
    <hyperlink ref="X69" r:id="rId409" display="https://twitter.com/#!/naasei/status/1169554532701020166"/>
    <hyperlink ref="X70" r:id="rId410" display="https://twitter.com/#!/naasei/status/1169561056664018944"/>
    <hyperlink ref="X71" r:id="rId411" display="https://twitter.com/#!/naasei/status/1169561195436814337"/>
    <hyperlink ref="X72" r:id="rId412" display="https://twitter.com/#!/naasei/status/1169562018640224256"/>
    <hyperlink ref="X73" r:id="rId413" display="https://twitter.com/#!/socio_loca/status/1169576409238405126"/>
    <hyperlink ref="X74" r:id="rId414" display="https://twitter.com/#!/rickrockmex/status/1169674076970991616"/>
    <hyperlink ref="X75" r:id="rId415" display="https://twitter.com/#!/thatsocialgeek/status/1169686658549202945"/>
    <hyperlink ref="X76" r:id="rId416" display="https://twitter.com/#!/amybatdell/status/1169754697508503552"/>
    <hyperlink ref="X77" r:id="rId417" display="https://twitter.com/#!/jaimeshine/status/1169371157172240384"/>
    <hyperlink ref="X78" r:id="rId418" display="https://twitter.com/#!/viragshah4/status/1169911155126493187"/>
    <hyperlink ref="X79" r:id="rId419" display="https://twitter.com/#!/viragshah4/status/1169911155126493187"/>
    <hyperlink ref="X80" r:id="rId420" display="https://twitter.com/#!/ayotadhiambo/status/1169770932312969222"/>
    <hyperlink ref="X81" r:id="rId421" display="https://twitter.com/#!/ayotadhiambo/status/1169771379404738560"/>
    <hyperlink ref="X82" r:id="rId422" display="https://twitter.com/#!/ayotadhiambo/status/1169771576256094213"/>
    <hyperlink ref="X83" r:id="rId423" display="https://twitter.com/#!/remmyonline/status/1169911902497050624"/>
    <hyperlink ref="X84" r:id="rId424" display="https://twitter.com/#!/remmyonline/status/1169912516769718272"/>
    <hyperlink ref="X85" r:id="rId425" display="https://twitter.com/#!/remmyonline/status/1169913068484268032"/>
    <hyperlink ref="X86" r:id="rId426" display="https://twitter.com/#!/newmediahorizon/status/1170019070055518208"/>
    <hyperlink ref="X87" r:id="rId427" display="https://twitter.com/#!/vinazol/status/1169689842999074821"/>
    <hyperlink ref="X88" r:id="rId428" display="https://twitter.com/#!/vinazol/status/1170052234752794624"/>
    <hyperlink ref="X89" r:id="rId429" display="https://twitter.com/#!/isaacimper/status/1170074296103907328"/>
    <hyperlink ref="X90" r:id="rId430" display="https://twitter.com/#!/iam_odey/status/1170114968487903232"/>
    <hyperlink ref="X91" r:id="rId431" display="https://twitter.com/#!/iam_odey/status/1170114968487903232"/>
    <hyperlink ref="X92" r:id="rId432" display="https://twitter.com/#!/warriorgrll74/status/1170115246846967808"/>
    <hyperlink ref="X93" r:id="rId433" display="https://twitter.com/#!/warriorgrll74/status/1170115246846967808"/>
    <hyperlink ref="X94" r:id="rId434" display="https://twitter.com/#!/richardbouchez/status/1170116127520952320"/>
    <hyperlink ref="X95" r:id="rId435" display="https://twitter.com/#!/richardbouchez/status/1170116127520952320"/>
    <hyperlink ref="X96" r:id="rId436" display="https://twitter.com/#!/angelafresneda/status/1170132705083887616"/>
    <hyperlink ref="X97" r:id="rId437" display="https://twitter.com/#!/angelafresneda/status/1170132705083887616"/>
    <hyperlink ref="X98" r:id="rId438" display="https://twitter.com/#!/ashleyroche/status/1170138252164108288"/>
    <hyperlink ref="X99" r:id="rId439" display="https://twitter.com/#!/ashleyroche/status/1170138252164108288"/>
    <hyperlink ref="X100" r:id="rId440" display="https://twitter.com/#!/mathony/status/1170148692357025793"/>
    <hyperlink ref="X101" r:id="rId441" display="https://twitter.com/#!/mathony/status/1170148692357025793"/>
    <hyperlink ref="X102" r:id="rId442" display="https://twitter.com/#!/passivearnings/status/1170165706790277120"/>
    <hyperlink ref="X103" r:id="rId443" display="https://twitter.com/#!/passivearnings/status/1170165706790277120"/>
    <hyperlink ref="X104" r:id="rId444" display="https://twitter.com/#!/blairallenagen1/status/1158622765663961089"/>
    <hyperlink ref="X105" r:id="rId445" display="https://twitter.com/#!/blairallenagen1/status/1159379756061622272"/>
    <hyperlink ref="X106" r:id="rId446" display="https://twitter.com/#!/blairallenagen1/status/1169150749466681346"/>
    <hyperlink ref="X107" r:id="rId447" display="https://twitter.com/#!/blairallenagen1/status/1169494756038070272"/>
    <hyperlink ref="X108" r:id="rId448" display="https://twitter.com/#!/blairallenagen1/status/1170251495159160833"/>
    <hyperlink ref="X109" r:id="rId449" display="https://twitter.com/#!/marceladesantam/status/1170418674311802881"/>
    <hyperlink ref="X110" r:id="rId450" display="https://twitter.com/#!/lyneshah/status/1170455136218570754"/>
    <hyperlink ref="X111" r:id="rId451" display="https://twitter.com/#!/lyneshah/status/1170455136218570754"/>
    <hyperlink ref="X112" r:id="rId452" display="https://twitter.com/#!/angelodge/status/1170073250770145280"/>
    <hyperlink ref="X113" r:id="rId453" display="https://twitter.com/#!/villacar4/status/1170542317490626560"/>
    <hyperlink ref="X114" r:id="rId454" display="https://twitter.com/#!/loefflercarsten/status/1170671502838161413"/>
    <hyperlink ref="X115" r:id="rId455" display="https://twitter.com/#!/bestfin1/status/1170673073613393920"/>
    <hyperlink ref="X116" r:id="rId456" display="https://twitter.com/#!/prosper_kenn/status/1170717727432032256"/>
    <hyperlink ref="X117" r:id="rId457" display="https://twitter.com/#!/alexis_robbins/status/1170717922488025088"/>
    <hyperlink ref="X118" r:id="rId458" display="https://twitter.com/#!/marketin_auto/status/1170721138047168512"/>
    <hyperlink ref="X119" r:id="rId459" display="https://twitter.com/#!/cognoscentebiz/status/1170722022109745153"/>
    <hyperlink ref="X120" r:id="rId460" display="https://twitter.com/#!/fracarabini/status/1170726523134971907"/>
    <hyperlink ref="X121" r:id="rId461" display="https://twitter.com/#!/tembhurnepraful/status/1170745554164441090"/>
    <hyperlink ref="X122" r:id="rId462" display="https://twitter.com/#!/digimumbai/status/1170763496062980096"/>
    <hyperlink ref="X123" r:id="rId463" display="https://twitter.com/#!/chetan0037/status/1170767497555042306"/>
    <hyperlink ref="X124" r:id="rId464" display="https://twitter.com/#!/stylemediaire/status/1170810507881779200"/>
    <hyperlink ref="X125" r:id="rId465" display="https://twitter.com/#!/derekshankar/status/1170838461676425219"/>
    <hyperlink ref="X126" r:id="rId466" display="https://twitter.com/#!/delicatepurvi/status/1170906090193608704"/>
    <hyperlink ref="X127" r:id="rId467" display="https://twitter.com/#!/delicatepurvi/status/1170906090193608704"/>
    <hyperlink ref="X128" r:id="rId468" display="https://twitter.com/#!/delicatepurvi/status/1170906090193608704"/>
    <hyperlink ref="X129" r:id="rId469" display="https://twitter.com/#!/delicatepurvi/status/1170906090193608704"/>
    <hyperlink ref="X130" r:id="rId470" display="https://twitter.com/#!/delicatepurvi/status/1170906090193608704"/>
    <hyperlink ref="X131" r:id="rId471" display="https://twitter.com/#!/delicatepurvi/status/1170906090193608704"/>
    <hyperlink ref="X132" r:id="rId472" display="https://twitter.com/#!/delicatepurvi/status/1170906090193608704"/>
    <hyperlink ref="X133" r:id="rId473" display="https://twitter.com/#!/delicatepurvi/status/1170906090193608704"/>
    <hyperlink ref="X134" r:id="rId474" display="https://twitter.com/#!/delicatepurvi/status/1170906090193608704"/>
    <hyperlink ref="X135" r:id="rId475" display="https://twitter.com/#!/antonisau/status/1170948544708194304"/>
    <hyperlink ref="X136" r:id="rId476" display="https://twitter.com/#!/businesstop25/status/1171061451890593798"/>
    <hyperlink ref="X137" r:id="rId477" display="https://twitter.com/#!/noggledotcom/status/1171186780529446914"/>
    <hyperlink ref="X138" r:id="rId478" display="https://twitter.com/#!/reduxstyle/status/1171188808165023744"/>
    <hyperlink ref="X139" r:id="rId479" display="https://twitter.com/#!/reduxstyle/status/1171188808165023744"/>
    <hyperlink ref="X140" r:id="rId480" display="https://twitter.com/#!/bloggermasud/status/1171235195585998849"/>
    <hyperlink ref="X141" r:id="rId481" display="https://twitter.com/#!/esotericphoenix/status/1171310960641855489"/>
    <hyperlink ref="X142" r:id="rId482" display="https://twitter.com/#!/askmukesh/status/1171316640425754624"/>
    <hyperlink ref="X143" r:id="rId483" display="https://twitter.com/#!/askmukesh/status/1171316640425754624"/>
    <hyperlink ref="X144" r:id="rId484" display="https://twitter.com/#!/bloggingtop25/status/1171423840540348417"/>
    <hyperlink ref="X145" r:id="rId485" display="https://twitter.com/#!/harrsocialmedia/status/1171508458039857158"/>
    <hyperlink ref="X146" r:id="rId486" display="https://twitter.com/#!/ameyaemarketing/status/1169153511139004416"/>
    <hyperlink ref="X147" r:id="rId487" display="https://twitter.com/#!/b2b_smarketing/status/1171602552510713856"/>
    <hyperlink ref="X148" r:id="rId488" display="https://twitter.com/#!/gettriplecanopy/status/1171770367381139456"/>
    <hyperlink ref="X149" r:id="rId489" display="https://twitter.com/#!/calocollective/status/1169264687839498240"/>
    <hyperlink ref="X150" r:id="rId490" display="https://twitter.com/#!/calocollective/status/1169264687839498240"/>
    <hyperlink ref="X151" r:id="rId491" display="https://twitter.com/#!/ammarketing_nl/status/1169266755568578563"/>
    <hyperlink ref="X152" r:id="rId492" display="https://twitter.com/#!/prcouncil_acy/status/1169666535977345026"/>
    <hyperlink ref="X153" r:id="rId493" display="https://twitter.com/#!/ammarketing_nl/status/1169666768526282752"/>
    <hyperlink ref="X154" r:id="rId494" display="https://twitter.com/#!/ammarketing_nl/status/1171497657556074498"/>
    <hyperlink ref="X155" r:id="rId495" display="https://twitter.com/#!/bphlippo/status/1171497065307754496"/>
    <hyperlink ref="X156" r:id="rId496" display="https://twitter.com/#!/ammarketing_nl/status/1171497657556074498"/>
    <hyperlink ref="X157" r:id="rId497" display="https://twitter.com/#!/samdigitalcomm/status/1171810499702525952"/>
    <hyperlink ref="X158" r:id="rId498" display="https://twitter.com/#!/ammarketing_nl/status/1171810893983866880"/>
    <hyperlink ref="X159" r:id="rId499" display="https://twitter.com/#!/ammarketing_nl/status/1169266755568578563"/>
    <hyperlink ref="X160" r:id="rId500" display="https://twitter.com/#!/ammarketing_nl/status/1169334580958191616"/>
    <hyperlink ref="X161" r:id="rId501" display="https://twitter.com/#!/ammarketing_nl/status/1169666768526282752"/>
    <hyperlink ref="X162" r:id="rId502" display="https://twitter.com/#!/ammarketing_nl/status/1170719967706329088"/>
    <hyperlink ref="X163" r:id="rId503" display="https://twitter.com/#!/ammarketing_nl/status/1171810893983866880"/>
    <hyperlink ref="X164" r:id="rId504" display="https://twitter.com/#!/socialmedia2day/status/636212203117391872"/>
    <hyperlink ref="X165" r:id="rId505" display="https://twitter.com/#!/socialmedia2day/status/1169207272444243969"/>
    <hyperlink ref="X166" r:id="rId506" display="https://twitter.com/#!/socialmedia2day/status/1169328121985810432"/>
    <hyperlink ref="X167" r:id="rId507" display="https://twitter.com/#!/socialmedia2day/status/1169463942378381312"/>
    <hyperlink ref="X168" r:id="rId508" display="https://twitter.com/#!/socialmedia2day/status/1170113225800785921"/>
    <hyperlink ref="X169" r:id="rId509" display="https://twitter.com/#!/socialmedia2day/status/1170717223066984453"/>
    <hyperlink ref="X170" r:id="rId510" display="https://twitter.com/#!/socialmedia2day/status/1172174532871938049"/>
    <hyperlink ref="X171" r:id="rId511" display="https://twitter.com/#!/socialmedia2day/status/1172174534977425408"/>
    <hyperlink ref="X172" r:id="rId512" display="https://twitter.com/#!/kobmaxqueen/status/1169210653040611328"/>
    <hyperlink ref="X173" r:id="rId513" display="https://twitter.com/#!/kobmaxqueen/status/1169331377596174337"/>
    <hyperlink ref="X174" r:id="rId514" display="https://twitter.com/#!/kobmaxqueen/status/1169464827267440640"/>
    <hyperlink ref="X175" r:id="rId515" display="https://twitter.com/#!/kobmaxqueen/status/1170230616794849280"/>
    <hyperlink ref="X176" r:id="rId516" display="https://twitter.com/#!/kobmaxqueen/status/1170721515089911808"/>
    <hyperlink ref="X177" r:id="rId517" display="https://twitter.com/#!/kobmaxqueen/status/1172175125099307008"/>
    <hyperlink ref="X178" r:id="rId518" display="https://twitter.com/#!/kobmaxqueen/status/1172175127888433154"/>
    <hyperlink ref="X179" r:id="rId519" display="https://twitter.com/#!/backmanage/status/1172175647470444544"/>
    <hyperlink ref="X180" r:id="rId520" display="https://twitter.com/#!/tupoino/status/1169476833345265669"/>
    <hyperlink ref="X181" r:id="rId521" display="https://twitter.com/#!/tupoino/status/1172176421671882754"/>
    <hyperlink ref="X182" r:id="rId522" display="https://twitter.com/#!/monisbukhari/status/1169208146251911168"/>
    <hyperlink ref="X183" r:id="rId523" display="https://twitter.com/#!/monisbukhari/status/1169328931457118209"/>
    <hyperlink ref="X184" r:id="rId524" display="https://twitter.com/#!/monisbukhari/status/1169464799979286528"/>
    <hyperlink ref="X185" r:id="rId525" display="https://twitter.com/#!/monisbukhari/status/1170113480663425024"/>
    <hyperlink ref="X186" r:id="rId526" display="https://twitter.com/#!/monisbukhari/status/1170718728817975297"/>
    <hyperlink ref="X187" r:id="rId527" display="https://twitter.com/#!/monisbukhari/status/1172176945708240896"/>
    <hyperlink ref="X188" r:id="rId528" display="https://twitter.com/#!/monisbukhari/status/1172176949445300225"/>
    <hyperlink ref="X189" r:id="rId529" display="https://twitter.com/#!/seo/status/1166382364156747776"/>
    <hyperlink ref="X190" r:id="rId530" display="https://twitter.com/#!/seo/status/1166383023077691393"/>
    <hyperlink ref="X191" r:id="rId531" display="https://twitter.com/#!/seo/status/1166383457053880320"/>
    <hyperlink ref="X192" r:id="rId532" display="https://twitter.com/#!/icanwp/status/1173228335419146241"/>
  </hyperlinks>
  <printOptions/>
  <pageMargins left="0.7" right="0.7" top="0.75" bottom="0.75" header="0.3" footer="0.3"/>
  <pageSetup horizontalDpi="600" verticalDpi="600" orientation="portrait" r:id="rId536"/>
  <legacyDrawing r:id="rId534"/>
  <tableParts>
    <tablePart r:id="rId5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2627</v>
      </c>
      <c r="B1" s="13" t="s">
        <v>2628</v>
      </c>
      <c r="C1" s="13" t="s">
        <v>2621</v>
      </c>
      <c r="D1" s="13" t="s">
        <v>2622</v>
      </c>
      <c r="E1" s="13" t="s">
        <v>2629</v>
      </c>
      <c r="F1" s="13" t="s">
        <v>144</v>
      </c>
      <c r="G1" s="13" t="s">
        <v>2630</v>
      </c>
      <c r="H1" s="13" t="s">
        <v>2631</v>
      </c>
      <c r="I1" s="13" t="s">
        <v>2632</v>
      </c>
      <c r="J1" s="13" t="s">
        <v>2633</v>
      </c>
      <c r="K1" s="13" t="s">
        <v>2634</v>
      </c>
      <c r="L1" s="13" t="s">
        <v>2635</v>
      </c>
    </row>
    <row r="2" spans="1:12" ht="15">
      <c r="A2" s="84" t="s">
        <v>2144</v>
      </c>
      <c r="B2" s="84" t="s">
        <v>2145</v>
      </c>
      <c r="C2" s="84">
        <v>131</v>
      </c>
      <c r="D2" s="118">
        <v>0.008168774221110193</v>
      </c>
      <c r="E2" s="118">
        <v>1.121483690289181</v>
      </c>
      <c r="F2" s="84" t="s">
        <v>2623</v>
      </c>
      <c r="G2" s="84" t="b">
        <v>0</v>
      </c>
      <c r="H2" s="84" t="b">
        <v>0</v>
      </c>
      <c r="I2" s="84" t="b">
        <v>0</v>
      </c>
      <c r="J2" s="84" t="b">
        <v>0</v>
      </c>
      <c r="K2" s="84" t="b">
        <v>0</v>
      </c>
      <c r="L2" s="84" t="b">
        <v>0</v>
      </c>
    </row>
    <row r="3" spans="1:12" ht="15">
      <c r="A3" s="84" t="s">
        <v>2148</v>
      </c>
      <c r="B3" s="84" t="s">
        <v>2149</v>
      </c>
      <c r="C3" s="84">
        <v>88</v>
      </c>
      <c r="D3" s="118">
        <v>0.011809036015461611</v>
      </c>
      <c r="E3" s="118">
        <v>1.3041552946561838</v>
      </c>
      <c r="F3" s="84" t="s">
        <v>2623</v>
      </c>
      <c r="G3" s="84" t="b">
        <v>1</v>
      </c>
      <c r="H3" s="84" t="b">
        <v>0</v>
      </c>
      <c r="I3" s="84" t="b">
        <v>0</v>
      </c>
      <c r="J3" s="84" t="b">
        <v>0</v>
      </c>
      <c r="K3" s="84" t="b">
        <v>0</v>
      </c>
      <c r="L3" s="84" t="b">
        <v>0</v>
      </c>
    </row>
    <row r="4" spans="1:12" ht="15">
      <c r="A4" s="84" t="s">
        <v>2145</v>
      </c>
      <c r="B4" s="84" t="s">
        <v>212</v>
      </c>
      <c r="C4" s="84">
        <v>86</v>
      </c>
      <c r="D4" s="118">
        <v>0.011975404781630094</v>
      </c>
      <c r="E4" s="118">
        <v>0.9939094496681434</v>
      </c>
      <c r="F4" s="84" t="s">
        <v>2623</v>
      </c>
      <c r="G4" s="84" t="b">
        <v>0</v>
      </c>
      <c r="H4" s="84" t="b">
        <v>0</v>
      </c>
      <c r="I4" s="84" t="b">
        <v>0</v>
      </c>
      <c r="J4" s="84" t="b">
        <v>0</v>
      </c>
      <c r="K4" s="84" t="b">
        <v>0</v>
      </c>
      <c r="L4" s="84" t="b">
        <v>0</v>
      </c>
    </row>
    <row r="5" spans="1:12" ht="15">
      <c r="A5" s="84" t="s">
        <v>212</v>
      </c>
      <c r="B5" s="84" t="s">
        <v>2148</v>
      </c>
      <c r="C5" s="84">
        <v>85</v>
      </c>
      <c r="D5" s="118">
        <v>0.012054768379953796</v>
      </c>
      <c r="E5" s="118">
        <v>1.1499123724973979</v>
      </c>
      <c r="F5" s="84" t="s">
        <v>2623</v>
      </c>
      <c r="G5" s="84" t="b">
        <v>0</v>
      </c>
      <c r="H5" s="84" t="b">
        <v>0</v>
      </c>
      <c r="I5" s="84" t="b">
        <v>0</v>
      </c>
      <c r="J5" s="84" t="b">
        <v>1</v>
      </c>
      <c r="K5" s="84" t="b">
        <v>0</v>
      </c>
      <c r="L5" s="84" t="b">
        <v>0</v>
      </c>
    </row>
    <row r="6" spans="1:12" ht="15">
      <c r="A6" s="84" t="s">
        <v>2143</v>
      </c>
      <c r="B6" s="84" t="s">
        <v>2146</v>
      </c>
      <c r="C6" s="84">
        <v>73</v>
      </c>
      <c r="D6" s="118">
        <v>0.012795963176110774</v>
      </c>
      <c r="E6" s="118">
        <v>1.0056444924873529</v>
      </c>
      <c r="F6" s="84" t="s">
        <v>2623</v>
      </c>
      <c r="G6" s="84" t="b">
        <v>0</v>
      </c>
      <c r="H6" s="84" t="b">
        <v>0</v>
      </c>
      <c r="I6" s="84" t="b">
        <v>0</v>
      </c>
      <c r="J6" s="84" t="b">
        <v>0</v>
      </c>
      <c r="K6" s="84" t="b">
        <v>0</v>
      </c>
      <c r="L6" s="84" t="b">
        <v>0</v>
      </c>
    </row>
    <row r="7" spans="1:12" ht="15">
      <c r="A7" s="84" t="s">
        <v>2146</v>
      </c>
      <c r="B7" s="84" t="s">
        <v>2144</v>
      </c>
      <c r="C7" s="84">
        <v>65</v>
      </c>
      <c r="D7" s="118">
        <v>0.013052712791638178</v>
      </c>
      <c r="E7" s="118">
        <v>1.0640756231924124</v>
      </c>
      <c r="F7" s="84" t="s">
        <v>2623</v>
      </c>
      <c r="G7" s="84" t="b">
        <v>0</v>
      </c>
      <c r="H7" s="84" t="b">
        <v>0</v>
      </c>
      <c r="I7" s="84" t="b">
        <v>0</v>
      </c>
      <c r="J7" s="84" t="b">
        <v>0</v>
      </c>
      <c r="K7" s="84" t="b">
        <v>0</v>
      </c>
      <c r="L7" s="84" t="b">
        <v>0</v>
      </c>
    </row>
    <row r="8" spans="1:12" ht="15">
      <c r="A8" s="84" t="s">
        <v>2143</v>
      </c>
      <c r="B8" s="84" t="s">
        <v>2151</v>
      </c>
      <c r="C8" s="84">
        <v>57</v>
      </c>
      <c r="D8" s="118">
        <v>0.013092399521821748</v>
      </c>
      <c r="E8" s="118">
        <v>1.1061094597124521</v>
      </c>
      <c r="F8" s="84" t="s">
        <v>2623</v>
      </c>
      <c r="G8" s="84" t="b">
        <v>0</v>
      </c>
      <c r="H8" s="84" t="b">
        <v>0</v>
      </c>
      <c r="I8" s="84" t="b">
        <v>0</v>
      </c>
      <c r="J8" s="84" t="b">
        <v>0</v>
      </c>
      <c r="K8" s="84" t="b">
        <v>0</v>
      </c>
      <c r="L8" s="84" t="b">
        <v>0</v>
      </c>
    </row>
    <row r="9" spans="1:12" ht="15">
      <c r="A9" s="84" t="s">
        <v>2151</v>
      </c>
      <c r="B9" s="84" t="s">
        <v>2152</v>
      </c>
      <c r="C9" s="84">
        <v>57</v>
      </c>
      <c r="D9" s="118">
        <v>0.013092399521821748</v>
      </c>
      <c r="E9" s="118">
        <v>1.5025229484230174</v>
      </c>
      <c r="F9" s="84" t="s">
        <v>2623</v>
      </c>
      <c r="G9" s="84" t="b">
        <v>0</v>
      </c>
      <c r="H9" s="84" t="b">
        <v>0</v>
      </c>
      <c r="I9" s="84" t="b">
        <v>0</v>
      </c>
      <c r="J9" s="84" t="b">
        <v>0</v>
      </c>
      <c r="K9" s="84" t="b">
        <v>0</v>
      </c>
      <c r="L9" s="84" t="b">
        <v>0</v>
      </c>
    </row>
    <row r="10" spans="1:12" ht="15">
      <c r="A10" s="84" t="s">
        <v>2156</v>
      </c>
      <c r="B10" s="84" t="s">
        <v>2143</v>
      </c>
      <c r="C10" s="84">
        <v>52</v>
      </c>
      <c r="D10" s="118">
        <v>0.012993725006180887</v>
      </c>
      <c r="E10" s="118">
        <v>1.299356411774415</v>
      </c>
      <c r="F10" s="84" t="s">
        <v>2623</v>
      </c>
      <c r="G10" s="84" t="b">
        <v>0</v>
      </c>
      <c r="H10" s="84" t="b">
        <v>0</v>
      </c>
      <c r="I10" s="84" t="b">
        <v>0</v>
      </c>
      <c r="J10" s="84" t="b">
        <v>0</v>
      </c>
      <c r="K10" s="84" t="b">
        <v>0</v>
      </c>
      <c r="L10" s="84" t="b">
        <v>0</v>
      </c>
    </row>
    <row r="11" spans="1:12" ht="15">
      <c r="A11" s="84" t="s">
        <v>2157</v>
      </c>
      <c r="B11" s="84" t="s">
        <v>2155</v>
      </c>
      <c r="C11" s="84">
        <v>28</v>
      </c>
      <c r="D11" s="118">
        <v>0.01080809900233495</v>
      </c>
      <c r="E11" s="118">
        <v>1.5752220669427217</v>
      </c>
      <c r="F11" s="84" t="s">
        <v>2623</v>
      </c>
      <c r="G11" s="84" t="b">
        <v>0</v>
      </c>
      <c r="H11" s="84" t="b">
        <v>0</v>
      </c>
      <c r="I11" s="84" t="b">
        <v>0</v>
      </c>
      <c r="J11" s="84" t="b">
        <v>0</v>
      </c>
      <c r="K11" s="84" t="b">
        <v>0</v>
      </c>
      <c r="L11" s="84" t="b">
        <v>0</v>
      </c>
    </row>
    <row r="12" spans="1:12" ht="15">
      <c r="A12" s="84" t="s">
        <v>2145</v>
      </c>
      <c r="B12" s="84" t="s">
        <v>2491</v>
      </c>
      <c r="C12" s="84">
        <v>24</v>
      </c>
      <c r="D12" s="118">
        <v>0.01007761546731372</v>
      </c>
      <c r="E12" s="118">
        <v>1.1312930057307011</v>
      </c>
      <c r="F12" s="84" t="s">
        <v>2623</v>
      </c>
      <c r="G12" s="84" t="b">
        <v>0</v>
      </c>
      <c r="H12" s="84" t="b">
        <v>0</v>
      </c>
      <c r="I12" s="84" t="b">
        <v>0</v>
      </c>
      <c r="J12" s="84" t="b">
        <v>0</v>
      </c>
      <c r="K12" s="84" t="b">
        <v>0</v>
      </c>
      <c r="L12" s="84" t="b">
        <v>0</v>
      </c>
    </row>
    <row r="13" spans="1:12" ht="15">
      <c r="A13" s="84" t="s">
        <v>2491</v>
      </c>
      <c r="B13" s="84" t="s">
        <v>2154</v>
      </c>
      <c r="C13" s="84">
        <v>24</v>
      </c>
      <c r="D13" s="118">
        <v>0.01007761546731372</v>
      </c>
      <c r="E13" s="118">
        <v>1.6149451276093212</v>
      </c>
      <c r="F13" s="84" t="s">
        <v>2623</v>
      </c>
      <c r="G13" s="84" t="b">
        <v>0</v>
      </c>
      <c r="H13" s="84" t="b">
        <v>0</v>
      </c>
      <c r="I13" s="84" t="b">
        <v>0</v>
      </c>
      <c r="J13" s="84" t="b">
        <v>0</v>
      </c>
      <c r="K13" s="84" t="b">
        <v>0</v>
      </c>
      <c r="L13" s="84" t="b">
        <v>0</v>
      </c>
    </row>
    <row r="14" spans="1:12" ht="15">
      <c r="A14" s="84" t="s">
        <v>2154</v>
      </c>
      <c r="B14" s="84" t="s">
        <v>2492</v>
      </c>
      <c r="C14" s="84">
        <v>24</v>
      </c>
      <c r="D14" s="118">
        <v>0.01007761546731372</v>
      </c>
      <c r="E14" s="118">
        <v>1.6786142074786985</v>
      </c>
      <c r="F14" s="84" t="s">
        <v>2623</v>
      </c>
      <c r="G14" s="84" t="b">
        <v>0</v>
      </c>
      <c r="H14" s="84" t="b">
        <v>0</v>
      </c>
      <c r="I14" s="84" t="b">
        <v>0</v>
      </c>
      <c r="J14" s="84" t="b">
        <v>0</v>
      </c>
      <c r="K14" s="84" t="b">
        <v>0</v>
      </c>
      <c r="L14" s="84" t="b">
        <v>0</v>
      </c>
    </row>
    <row r="15" spans="1:12" ht="15">
      <c r="A15" s="84" t="s">
        <v>2492</v>
      </c>
      <c r="B15" s="84" t="s">
        <v>2159</v>
      </c>
      <c r="C15" s="84">
        <v>24</v>
      </c>
      <c r="D15" s="118">
        <v>0.01007761546731372</v>
      </c>
      <c r="E15" s="118">
        <v>1.6456139473757732</v>
      </c>
      <c r="F15" s="84" t="s">
        <v>2623</v>
      </c>
      <c r="G15" s="84" t="b">
        <v>0</v>
      </c>
      <c r="H15" s="84" t="b">
        <v>0</v>
      </c>
      <c r="I15" s="84" t="b">
        <v>0</v>
      </c>
      <c r="J15" s="84" t="b">
        <v>0</v>
      </c>
      <c r="K15" s="84" t="b">
        <v>0</v>
      </c>
      <c r="L15" s="84" t="b">
        <v>0</v>
      </c>
    </row>
    <row r="16" spans="1:12" ht="15">
      <c r="A16" s="84" t="s">
        <v>2159</v>
      </c>
      <c r="B16" s="84" t="s">
        <v>2162</v>
      </c>
      <c r="C16" s="84">
        <v>24</v>
      </c>
      <c r="D16" s="118">
        <v>0.01007761546731372</v>
      </c>
      <c r="E16" s="118">
        <v>1.594461424928392</v>
      </c>
      <c r="F16" s="84" t="s">
        <v>2623</v>
      </c>
      <c r="G16" s="84" t="b">
        <v>0</v>
      </c>
      <c r="H16" s="84" t="b">
        <v>0</v>
      </c>
      <c r="I16" s="84" t="b">
        <v>0</v>
      </c>
      <c r="J16" s="84" t="b">
        <v>0</v>
      </c>
      <c r="K16" s="84" t="b">
        <v>0</v>
      </c>
      <c r="L16" s="84" t="b">
        <v>0</v>
      </c>
    </row>
    <row r="17" spans="1:12" ht="15">
      <c r="A17" s="84" t="s">
        <v>2162</v>
      </c>
      <c r="B17" s="84" t="s">
        <v>2156</v>
      </c>
      <c r="C17" s="84">
        <v>24</v>
      </c>
      <c r="D17" s="118">
        <v>0.01007761546731372</v>
      </c>
      <c r="E17" s="118">
        <v>1.5423944604607094</v>
      </c>
      <c r="F17" s="84" t="s">
        <v>2623</v>
      </c>
      <c r="G17" s="84" t="b">
        <v>0</v>
      </c>
      <c r="H17" s="84" t="b">
        <v>0</v>
      </c>
      <c r="I17" s="84" t="b">
        <v>0</v>
      </c>
      <c r="J17" s="84" t="b">
        <v>0</v>
      </c>
      <c r="K17" s="84" t="b">
        <v>0</v>
      </c>
      <c r="L17" s="84" t="b">
        <v>0</v>
      </c>
    </row>
    <row r="18" spans="1:12" ht="15">
      <c r="A18" s="84" t="s">
        <v>2152</v>
      </c>
      <c r="B18" s="84" t="s">
        <v>2157</v>
      </c>
      <c r="C18" s="84">
        <v>24</v>
      </c>
      <c r="D18" s="118">
        <v>0.01007761546731372</v>
      </c>
      <c r="E18" s="118">
        <v>1.2354885246312968</v>
      </c>
      <c r="F18" s="84" t="s">
        <v>2623</v>
      </c>
      <c r="G18" s="84" t="b">
        <v>0</v>
      </c>
      <c r="H18" s="84" t="b">
        <v>0</v>
      </c>
      <c r="I18" s="84" t="b">
        <v>0</v>
      </c>
      <c r="J18" s="84" t="b">
        <v>0</v>
      </c>
      <c r="K18" s="84" t="b">
        <v>0</v>
      </c>
      <c r="L18" s="84" t="b">
        <v>0</v>
      </c>
    </row>
    <row r="19" spans="1:12" ht="15">
      <c r="A19" s="84" t="s">
        <v>2152</v>
      </c>
      <c r="B19" s="84" t="s">
        <v>2159</v>
      </c>
      <c r="C19" s="84">
        <v>17</v>
      </c>
      <c r="D19" s="118">
        <v>0.008427404346224845</v>
      </c>
      <c r="E19" s="118">
        <v>1.1357001792598032</v>
      </c>
      <c r="F19" s="84" t="s">
        <v>2623</v>
      </c>
      <c r="G19" s="84" t="b">
        <v>0</v>
      </c>
      <c r="H19" s="84" t="b">
        <v>0</v>
      </c>
      <c r="I19" s="84" t="b">
        <v>0</v>
      </c>
      <c r="J19" s="84" t="b">
        <v>0</v>
      </c>
      <c r="K19" s="84" t="b">
        <v>0</v>
      </c>
      <c r="L19" s="84" t="b">
        <v>0</v>
      </c>
    </row>
    <row r="20" spans="1:12" ht="15">
      <c r="A20" s="84" t="s">
        <v>2159</v>
      </c>
      <c r="B20" s="84" t="s">
        <v>2144</v>
      </c>
      <c r="C20" s="84">
        <v>17</v>
      </c>
      <c r="D20" s="118">
        <v>0.008427404346224845</v>
      </c>
      <c r="E20" s="118">
        <v>0.782641183591812</v>
      </c>
      <c r="F20" s="84" t="s">
        <v>2623</v>
      </c>
      <c r="G20" s="84" t="b">
        <v>0</v>
      </c>
      <c r="H20" s="84" t="b">
        <v>0</v>
      </c>
      <c r="I20" s="84" t="b">
        <v>0</v>
      </c>
      <c r="J20" s="84" t="b">
        <v>0</v>
      </c>
      <c r="K20" s="84" t="b">
        <v>0</v>
      </c>
      <c r="L20" s="84" t="b">
        <v>0</v>
      </c>
    </row>
    <row r="21" spans="1:12" ht="15">
      <c r="A21" s="84" t="s">
        <v>2149</v>
      </c>
      <c r="B21" s="84" t="s">
        <v>2493</v>
      </c>
      <c r="C21" s="84">
        <v>17</v>
      </c>
      <c r="D21" s="118">
        <v>0.008427404346224845</v>
      </c>
      <c r="E21" s="118">
        <v>1.5025229484230174</v>
      </c>
      <c r="F21" s="84" t="s">
        <v>2623</v>
      </c>
      <c r="G21" s="84" t="b">
        <v>0</v>
      </c>
      <c r="H21" s="84" t="b">
        <v>0</v>
      </c>
      <c r="I21" s="84" t="b">
        <v>0</v>
      </c>
      <c r="J21" s="84" t="b">
        <v>0</v>
      </c>
      <c r="K21" s="84" t="b">
        <v>0</v>
      </c>
      <c r="L21" s="84" t="b">
        <v>0</v>
      </c>
    </row>
    <row r="22" spans="1:12" ht="15">
      <c r="A22" s="84" t="s">
        <v>2493</v>
      </c>
      <c r="B22" s="84" t="s">
        <v>212</v>
      </c>
      <c r="C22" s="84">
        <v>17</v>
      </c>
      <c r="D22" s="118">
        <v>0.008427404346224845</v>
      </c>
      <c r="E22" s="118">
        <v>1.1865157967893831</v>
      </c>
      <c r="F22" s="84" t="s">
        <v>2623</v>
      </c>
      <c r="G22" s="84" t="b">
        <v>0</v>
      </c>
      <c r="H22" s="84" t="b">
        <v>0</v>
      </c>
      <c r="I22" s="84" t="b">
        <v>0</v>
      </c>
      <c r="J22" s="84" t="b">
        <v>0</v>
      </c>
      <c r="K22" s="84" t="b">
        <v>0</v>
      </c>
      <c r="L22" s="84" t="b">
        <v>0</v>
      </c>
    </row>
    <row r="23" spans="1:12" ht="15">
      <c r="A23" s="84" t="s">
        <v>212</v>
      </c>
      <c r="B23" s="84" t="s">
        <v>2157</v>
      </c>
      <c r="C23" s="84">
        <v>17</v>
      </c>
      <c r="D23" s="118">
        <v>0.008427404346224845</v>
      </c>
      <c r="E23" s="118">
        <v>0.7326672086299735</v>
      </c>
      <c r="F23" s="84" t="s">
        <v>2623</v>
      </c>
      <c r="G23" s="84" t="b">
        <v>0</v>
      </c>
      <c r="H23" s="84" t="b">
        <v>0</v>
      </c>
      <c r="I23" s="84" t="b">
        <v>0</v>
      </c>
      <c r="J23" s="84" t="b">
        <v>0</v>
      </c>
      <c r="K23" s="84" t="b">
        <v>0</v>
      </c>
      <c r="L23" s="84" t="b">
        <v>0</v>
      </c>
    </row>
    <row r="24" spans="1:12" ht="15">
      <c r="A24" s="84" t="s">
        <v>2157</v>
      </c>
      <c r="B24" s="84" t="s">
        <v>2146</v>
      </c>
      <c r="C24" s="84">
        <v>17</v>
      </c>
      <c r="D24" s="118">
        <v>0.008427404346224845</v>
      </c>
      <c r="E24" s="118">
        <v>0.8718463843528836</v>
      </c>
      <c r="F24" s="84" t="s">
        <v>2623</v>
      </c>
      <c r="G24" s="84" t="b">
        <v>0</v>
      </c>
      <c r="H24" s="84" t="b">
        <v>0</v>
      </c>
      <c r="I24" s="84" t="b">
        <v>0</v>
      </c>
      <c r="J24" s="84" t="b">
        <v>0</v>
      </c>
      <c r="K24" s="84" t="b">
        <v>0</v>
      </c>
      <c r="L24" s="84" t="b">
        <v>0</v>
      </c>
    </row>
    <row r="25" spans="1:12" ht="15">
      <c r="A25" s="84" t="s">
        <v>324</v>
      </c>
      <c r="B25" s="84" t="s">
        <v>2144</v>
      </c>
      <c r="C25" s="84">
        <v>16</v>
      </c>
      <c r="D25" s="118">
        <v>0.008144972410221418</v>
      </c>
      <c r="E25" s="118">
        <v>0.8250280572389228</v>
      </c>
      <c r="F25" s="84" t="s">
        <v>2623</v>
      </c>
      <c r="G25" s="84" t="b">
        <v>0</v>
      </c>
      <c r="H25" s="84" t="b">
        <v>0</v>
      </c>
      <c r="I25" s="84" t="b">
        <v>0</v>
      </c>
      <c r="J25" s="84" t="b">
        <v>0</v>
      </c>
      <c r="K25" s="84" t="b">
        <v>0</v>
      </c>
      <c r="L25" s="84" t="b">
        <v>0</v>
      </c>
    </row>
    <row r="26" spans="1:12" ht="15">
      <c r="A26" s="84" t="s">
        <v>2155</v>
      </c>
      <c r="B26" s="84" t="s">
        <v>2494</v>
      </c>
      <c r="C26" s="84">
        <v>16</v>
      </c>
      <c r="D26" s="118">
        <v>0.008144972410221418</v>
      </c>
      <c r="E26" s="118">
        <v>1.7812765493758462</v>
      </c>
      <c r="F26" s="84" t="s">
        <v>2623</v>
      </c>
      <c r="G26" s="84" t="b">
        <v>0</v>
      </c>
      <c r="H26" s="84" t="b">
        <v>0</v>
      </c>
      <c r="I26" s="84" t="b">
        <v>0</v>
      </c>
      <c r="J26" s="84" t="b">
        <v>0</v>
      </c>
      <c r="K26" s="84" t="b">
        <v>0</v>
      </c>
      <c r="L26" s="84" t="b">
        <v>0</v>
      </c>
    </row>
    <row r="27" spans="1:12" ht="15">
      <c r="A27" s="84" t="s">
        <v>2155</v>
      </c>
      <c r="B27" s="84" t="s">
        <v>2495</v>
      </c>
      <c r="C27" s="84">
        <v>12</v>
      </c>
      <c r="D27" s="118">
        <v>0.006867850745286113</v>
      </c>
      <c r="E27" s="118">
        <v>1.7812765493758462</v>
      </c>
      <c r="F27" s="84" t="s">
        <v>2623</v>
      </c>
      <c r="G27" s="84" t="b">
        <v>0</v>
      </c>
      <c r="H27" s="84" t="b">
        <v>0</v>
      </c>
      <c r="I27" s="84" t="b">
        <v>0</v>
      </c>
      <c r="J27" s="84" t="b">
        <v>0</v>
      </c>
      <c r="K27" s="84" t="b">
        <v>0</v>
      </c>
      <c r="L27" s="84" t="b">
        <v>0</v>
      </c>
    </row>
    <row r="28" spans="1:12" ht="15">
      <c r="A28" s="84" t="s">
        <v>2149</v>
      </c>
      <c r="B28" s="84" t="s">
        <v>2150</v>
      </c>
      <c r="C28" s="84">
        <v>12</v>
      </c>
      <c r="D28" s="118">
        <v>0.006867850745286113</v>
      </c>
      <c r="E28" s="118">
        <v>1.1837641857986045</v>
      </c>
      <c r="F28" s="84" t="s">
        <v>2623</v>
      </c>
      <c r="G28" s="84" t="b">
        <v>0</v>
      </c>
      <c r="H28" s="84" t="b">
        <v>0</v>
      </c>
      <c r="I28" s="84" t="b">
        <v>0</v>
      </c>
      <c r="J28" s="84" t="b">
        <v>0</v>
      </c>
      <c r="K28" s="84" t="b">
        <v>0</v>
      </c>
      <c r="L28" s="84" t="b">
        <v>0</v>
      </c>
    </row>
    <row r="29" spans="1:12" ht="15">
      <c r="A29" s="84" t="s">
        <v>2150</v>
      </c>
      <c r="B29" s="84" t="s">
        <v>2154</v>
      </c>
      <c r="C29" s="84">
        <v>10</v>
      </c>
      <c r="D29" s="118">
        <v>0.006124126655912056</v>
      </c>
      <c r="E29" s="118">
        <v>1.2927258328754019</v>
      </c>
      <c r="F29" s="84" t="s">
        <v>2623</v>
      </c>
      <c r="G29" s="84" t="b">
        <v>0</v>
      </c>
      <c r="H29" s="84" t="b">
        <v>0</v>
      </c>
      <c r="I29" s="84" t="b">
        <v>0</v>
      </c>
      <c r="J29" s="84" t="b">
        <v>0</v>
      </c>
      <c r="K29" s="84" t="b">
        <v>0</v>
      </c>
      <c r="L29" s="84" t="b">
        <v>0</v>
      </c>
    </row>
    <row r="30" spans="1:12" ht="15">
      <c r="A30" s="84" t="s">
        <v>324</v>
      </c>
      <c r="B30" s="84" t="s">
        <v>2156</v>
      </c>
      <c r="C30" s="84">
        <v>10</v>
      </c>
      <c r="D30" s="118">
        <v>0.006124126655912056</v>
      </c>
      <c r="E30" s="118">
        <v>1.0330885223696458</v>
      </c>
      <c r="F30" s="84" t="s">
        <v>2623</v>
      </c>
      <c r="G30" s="84" t="b">
        <v>0</v>
      </c>
      <c r="H30" s="84" t="b">
        <v>0</v>
      </c>
      <c r="I30" s="84" t="b">
        <v>0</v>
      </c>
      <c r="J30" s="84" t="b">
        <v>0</v>
      </c>
      <c r="K30" s="84" t="b">
        <v>0</v>
      </c>
      <c r="L30" s="84" t="b">
        <v>0</v>
      </c>
    </row>
    <row r="31" spans="1:12" ht="15">
      <c r="A31" s="84" t="s">
        <v>2149</v>
      </c>
      <c r="B31" s="84" t="s">
        <v>324</v>
      </c>
      <c r="C31" s="84">
        <v>9</v>
      </c>
      <c r="D31" s="118">
        <v>0.005720229137179623</v>
      </c>
      <c r="E31" s="118">
        <v>1.2263165364840682</v>
      </c>
      <c r="F31" s="84" t="s">
        <v>2623</v>
      </c>
      <c r="G31" s="84" t="b">
        <v>0</v>
      </c>
      <c r="H31" s="84" t="b">
        <v>0</v>
      </c>
      <c r="I31" s="84" t="b">
        <v>0</v>
      </c>
      <c r="J31" s="84" t="b">
        <v>0</v>
      </c>
      <c r="K31" s="84" t="b">
        <v>0</v>
      </c>
      <c r="L31" s="84" t="b">
        <v>0</v>
      </c>
    </row>
    <row r="32" spans="1:12" ht="15">
      <c r="A32" s="84" t="s">
        <v>2495</v>
      </c>
      <c r="B32" s="84" t="s">
        <v>2501</v>
      </c>
      <c r="C32" s="84">
        <v>7</v>
      </c>
      <c r="D32" s="118">
        <v>0.004835908264151199</v>
      </c>
      <c r="E32" s="118">
        <v>2.1212246110701973</v>
      </c>
      <c r="F32" s="84" t="s">
        <v>2623</v>
      </c>
      <c r="G32" s="84" t="b">
        <v>0</v>
      </c>
      <c r="H32" s="84" t="b">
        <v>0</v>
      </c>
      <c r="I32" s="84" t="b">
        <v>0</v>
      </c>
      <c r="J32" s="84" t="b">
        <v>0</v>
      </c>
      <c r="K32" s="84" t="b">
        <v>0</v>
      </c>
      <c r="L32" s="84" t="b">
        <v>0</v>
      </c>
    </row>
    <row r="33" spans="1:12" ht="15">
      <c r="A33" s="84" t="s">
        <v>2146</v>
      </c>
      <c r="B33" s="84" t="s">
        <v>2163</v>
      </c>
      <c r="C33" s="84">
        <v>7</v>
      </c>
      <c r="D33" s="118">
        <v>0.004835908264151199</v>
      </c>
      <c r="E33" s="118">
        <v>0.9344094866227427</v>
      </c>
      <c r="F33" s="84" t="s">
        <v>2623</v>
      </c>
      <c r="G33" s="84" t="b">
        <v>0</v>
      </c>
      <c r="H33" s="84" t="b">
        <v>0</v>
      </c>
      <c r="I33" s="84" t="b">
        <v>0</v>
      </c>
      <c r="J33" s="84" t="b">
        <v>0</v>
      </c>
      <c r="K33" s="84" t="b">
        <v>0</v>
      </c>
      <c r="L33" s="84" t="b">
        <v>0</v>
      </c>
    </row>
    <row r="34" spans="1:12" ht="15">
      <c r="A34" s="84" t="s">
        <v>2506</v>
      </c>
      <c r="B34" s="84" t="s">
        <v>2504</v>
      </c>
      <c r="C34" s="84">
        <v>5</v>
      </c>
      <c r="D34" s="118">
        <v>0.0038241645828015493</v>
      </c>
      <c r="E34" s="118">
        <v>2.480246553711865</v>
      </c>
      <c r="F34" s="84" t="s">
        <v>2623</v>
      </c>
      <c r="G34" s="84" t="b">
        <v>0</v>
      </c>
      <c r="H34" s="84" t="b">
        <v>1</v>
      </c>
      <c r="I34" s="84" t="b">
        <v>0</v>
      </c>
      <c r="J34" s="84" t="b">
        <v>0</v>
      </c>
      <c r="K34" s="84" t="b">
        <v>0</v>
      </c>
      <c r="L34" s="84" t="b">
        <v>0</v>
      </c>
    </row>
    <row r="35" spans="1:12" ht="15">
      <c r="A35" s="84" t="s">
        <v>2504</v>
      </c>
      <c r="B35" s="84" t="s">
        <v>2143</v>
      </c>
      <c r="C35" s="84">
        <v>5</v>
      </c>
      <c r="D35" s="118">
        <v>0.0038241645828015493</v>
      </c>
      <c r="E35" s="118">
        <v>1.2201751657267903</v>
      </c>
      <c r="F35" s="84" t="s">
        <v>2623</v>
      </c>
      <c r="G35" s="84" t="b">
        <v>0</v>
      </c>
      <c r="H35" s="84" t="b">
        <v>0</v>
      </c>
      <c r="I35" s="84" t="b">
        <v>0</v>
      </c>
      <c r="J35" s="84" t="b">
        <v>0</v>
      </c>
      <c r="K35" s="84" t="b">
        <v>0</v>
      </c>
      <c r="L35" s="84" t="b">
        <v>0</v>
      </c>
    </row>
    <row r="36" spans="1:12" ht="15">
      <c r="A36" s="84" t="s">
        <v>2152</v>
      </c>
      <c r="B36" s="84" t="s">
        <v>2507</v>
      </c>
      <c r="C36" s="84">
        <v>5</v>
      </c>
      <c r="D36" s="118">
        <v>0.0038241645828015493</v>
      </c>
      <c r="E36" s="118">
        <v>1.5180351146012647</v>
      </c>
      <c r="F36" s="84" t="s">
        <v>2623</v>
      </c>
      <c r="G36" s="84" t="b">
        <v>0</v>
      </c>
      <c r="H36" s="84" t="b">
        <v>0</v>
      </c>
      <c r="I36" s="84" t="b">
        <v>0</v>
      </c>
      <c r="J36" s="84" t="b">
        <v>0</v>
      </c>
      <c r="K36" s="84" t="b">
        <v>0</v>
      </c>
      <c r="L36" s="84" t="b">
        <v>0</v>
      </c>
    </row>
    <row r="37" spans="1:12" ht="15">
      <c r="A37" s="84" t="s">
        <v>2507</v>
      </c>
      <c r="B37" s="84" t="s">
        <v>2508</v>
      </c>
      <c r="C37" s="84">
        <v>5</v>
      </c>
      <c r="D37" s="118">
        <v>0.0038241645828015493</v>
      </c>
      <c r="E37" s="118">
        <v>2.5594277997594896</v>
      </c>
      <c r="F37" s="84" t="s">
        <v>2623</v>
      </c>
      <c r="G37" s="84" t="b">
        <v>0</v>
      </c>
      <c r="H37" s="84" t="b">
        <v>0</v>
      </c>
      <c r="I37" s="84" t="b">
        <v>0</v>
      </c>
      <c r="J37" s="84" t="b">
        <v>0</v>
      </c>
      <c r="K37" s="84" t="b">
        <v>0</v>
      </c>
      <c r="L37" s="84" t="b">
        <v>0</v>
      </c>
    </row>
    <row r="38" spans="1:12" ht="15">
      <c r="A38" s="84" t="s">
        <v>2508</v>
      </c>
      <c r="B38" s="84" t="s">
        <v>2509</v>
      </c>
      <c r="C38" s="84">
        <v>5</v>
      </c>
      <c r="D38" s="118">
        <v>0.0038241645828015493</v>
      </c>
      <c r="E38" s="118">
        <v>2.5594277997594896</v>
      </c>
      <c r="F38" s="84" t="s">
        <v>2623</v>
      </c>
      <c r="G38" s="84" t="b">
        <v>0</v>
      </c>
      <c r="H38" s="84" t="b">
        <v>0</v>
      </c>
      <c r="I38" s="84" t="b">
        <v>0</v>
      </c>
      <c r="J38" s="84" t="b">
        <v>0</v>
      </c>
      <c r="K38" s="84" t="b">
        <v>0</v>
      </c>
      <c r="L38" s="84" t="b">
        <v>0</v>
      </c>
    </row>
    <row r="39" spans="1:12" ht="15">
      <c r="A39" s="84" t="s">
        <v>2509</v>
      </c>
      <c r="B39" s="84" t="s">
        <v>2510</v>
      </c>
      <c r="C39" s="84">
        <v>5</v>
      </c>
      <c r="D39" s="118">
        <v>0.0038241645828015493</v>
      </c>
      <c r="E39" s="118">
        <v>2.5594277997594896</v>
      </c>
      <c r="F39" s="84" t="s">
        <v>2623</v>
      </c>
      <c r="G39" s="84" t="b">
        <v>0</v>
      </c>
      <c r="H39" s="84" t="b">
        <v>0</v>
      </c>
      <c r="I39" s="84" t="b">
        <v>0</v>
      </c>
      <c r="J39" s="84" t="b">
        <v>0</v>
      </c>
      <c r="K39" s="84" t="b">
        <v>0</v>
      </c>
      <c r="L39" s="84" t="b">
        <v>0</v>
      </c>
    </row>
    <row r="40" spans="1:12" ht="15">
      <c r="A40" s="84" t="s">
        <v>2511</v>
      </c>
      <c r="B40" s="84" t="s">
        <v>2512</v>
      </c>
      <c r="C40" s="84">
        <v>5</v>
      </c>
      <c r="D40" s="118">
        <v>0.0038241645828015493</v>
      </c>
      <c r="E40" s="118">
        <v>2.5594277997594896</v>
      </c>
      <c r="F40" s="84" t="s">
        <v>2623</v>
      </c>
      <c r="G40" s="84" t="b">
        <v>0</v>
      </c>
      <c r="H40" s="84" t="b">
        <v>0</v>
      </c>
      <c r="I40" s="84" t="b">
        <v>0</v>
      </c>
      <c r="J40" s="84" t="b">
        <v>0</v>
      </c>
      <c r="K40" s="84" t="b">
        <v>0</v>
      </c>
      <c r="L40" s="84" t="b">
        <v>0</v>
      </c>
    </row>
    <row r="41" spans="1:12" ht="15">
      <c r="A41" s="84" t="s">
        <v>2512</v>
      </c>
      <c r="B41" s="84" t="s">
        <v>2496</v>
      </c>
      <c r="C41" s="84">
        <v>5</v>
      </c>
      <c r="D41" s="118">
        <v>0.0038241645828015493</v>
      </c>
      <c r="E41" s="118">
        <v>2.258397804095509</v>
      </c>
      <c r="F41" s="84" t="s">
        <v>2623</v>
      </c>
      <c r="G41" s="84" t="b">
        <v>0</v>
      </c>
      <c r="H41" s="84" t="b">
        <v>0</v>
      </c>
      <c r="I41" s="84" t="b">
        <v>0</v>
      </c>
      <c r="J41" s="84" t="b">
        <v>0</v>
      </c>
      <c r="K41" s="84" t="b">
        <v>0</v>
      </c>
      <c r="L41" s="84" t="b">
        <v>0</v>
      </c>
    </row>
    <row r="42" spans="1:12" ht="15">
      <c r="A42" s="84" t="s">
        <v>2496</v>
      </c>
      <c r="B42" s="84" t="s">
        <v>2150</v>
      </c>
      <c r="C42" s="84">
        <v>5</v>
      </c>
      <c r="D42" s="118">
        <v>0.0038241645828015493</v>
      </c>
      <c r="E42" s="118">
        <v>1.5594277997594899</v>
      </c>
      <c r="F42" s="84" t="s">
        <v>2623</v>
      </c>
      <c r="G42" s="84" t="b">
        <v>0</v>
      </c>
      <c r="H42" s="84" t="b">
        <v>0</v>
      </c>
      <c r="I42" s="84" t="b">
        <v>0</v>
      </c>
      <c r="J42" s="84" t="b">
        <v>0</v>
      </c>
      <c r="K42" s="84" t="b">
        <v>0</v>
      </c>
      <c r="L42" s="84" t="b">
        <v>0</v>
      </c>
    </row>
    <row r="43" spans="1:12" ht="15">
      <c r="A43" s="84" t="s">
        <v>2154</v>
      </c>
      <c r="B43" s="84" t="s">
        <v>2157</v>
      </c>
      <c r="C43" s="84">
        <v>5</v>
      </c>
      <c r="D43" s="118">
        <v>0.0038241645828015493</v>
      </c>
      <c r="E43" s="118">
        <v>0.7148263801331431</v>
      </c>
      <c r="F43" s="84" t="s">
        <v>2623</v>
      </c>
      <c r="G43" s="84" t="b">
        <v>0</v>
      </c>
      <c r="H43" s="84" t="b">
        <v>0</v>
      </c>
      <c r="I43" s="84" t="b">
        <v>0</v>
      </c>
      <c r="J43" s="84" t="b">
        <v>0</v>
      </c>
      <c r="K43" s="84" t="b">
        <v>0</v>
      </c>
      <c r="L43" s="84" t="b">
        <v>0</v>
      </c>
    </row>
    <row r="44" spans="1:12" ht="15">
      <c r="A44" s="84" t="s">
        <v>2495</v>
      </c>
      <c r="B44" s="84" t="s">
        <v>2156</v>
      </c>
      <c r="C44" s="84">
        <v>5</v>
      </c>
      <c r="D44" s="118">
        <v>0.0038241645828015493</v>
      </c>
      <c r="E44" s="118">
        <v>1.1969453250083155</v>
      </c>
      <c r="F44" s="84" t="s">
        <v>2623</v>
      </c>
      <c r="G44" s="84" t="b">
        <v>0</v>
      </c>
      <c r="H44" s="84" t="b">
        <v>0</v>
      </c>
      <c r="I44" s="84" t="b">
        <v>0</v>
      </c>
      <c r="J44" s="84" t="b">
        <v>0</v>
      </c>
      <c r="K44" s="84" t="b">
        <v>0</v>
      </c>
      <c r="L44" s="84" t="b">
        <v>0</v>
      </c>
    </row>
    <row r="45" spans="1:12" ht="15">
      <c r="A45" s="84" t="s">
        <v>2517</v>
      </c>
      <c r="B45" s="84" t="s">
        <v>2496</v>
      </c>
      <c r="C45" s="84">
        <v>5</v>
      </c>
      <c r="D45" s="118">
        <v>0.0038241645828015493</v>
      </c>
      <c r="E45" s="118">
        <v>2.258397804095509</v>
      </c>
      <c r="F45" s="84" t="s">
        <v>2623</v>
      </c>
      <c r="G45" s="84" t="b">
        <v>0</v>
      </c>
      <c r="H45" s="84" t="b">
        <v>0</v>
      </c>
      <c r="I45" s="84" t="b">
        <v>0</v>
      </c>
      <c r="J45" s="84" t="b">
        <v>0</v>
      </c>
      <c r="K45" s="84" t="b">
        <v>0</v>
      </c>
      <c r="L45" s="84" t="b">
        <v>0</v>
      </c>
    </row>
    <row r="46" spans="1:12" ht="15">
      <c r="A46" s="84" t="s">
        <v>2496</v>
      </c>
      <c r="B46" s="84" t="s">
        <v>2144</v>
      </c>
      <c r="C46" s="84">
        <v>5</v>
      </c>
      <c r="D46" s="118">
        <v>0.0038241645828015493</v>
      </c>
      <c r="E46" s="118">
        <v>0.8639461232692924</v>
      </c>
      <c r="F46" s="84" t="s">
        <v>2623</v>
      </c>
      <c r="G46" s="84" t="b">
        <v>0</v>
      </c>
      <c r="H46" s="84" t="b">
        <v>0</v>
      </c>
      <c r="I46" s="84" t="b">
        <v>0</v>
      </c>
      <c r="J46" s="84" t="b">
        <v>0</v>
      </c>
      <c r="K46" s="84" t="b">
        <v>0</v>
      </c>
      <c r="L46" s="84" t="b">
        <v>0</v>
      </c>
    </row>
    <row r="47" spans="1:12" ht="15">
      <c r="A47" s="84" t="s">
        <v>2518</v>
      </c>
      <c r="B47" s="84" t="s">
        <v>2497</v>
      </c>
      <c r="C47" s="84">
        <v>4</v>
      </c>
      <c r="D47" s="118">
        <v>0.0032556051103081896</v>
      </c>
      <c r="E47" s="118">
        <v>2.3041552946561836</v>
      </c>
      <c r="F47" s="84" t="s">
        <v>2623</v>
      </c>
      <c r="G47" s="84" t="b">
        <v>1</v>
      </c>
      <c r="H47" s="84" t="b">
        <v>0</v>
      </c>
      <c r="I47" s="84" t="b">
        <v>0</v>
      </c>
      <c r="J47" s="84" t="b">
        <v>0</v>
      </c>
      <c r="K47" s="84" t="b">
        <v>0</v>
      </c>
      <c r="L47" s="84" t="b">
        <v>0</v>
      </c>
    </row>
    <row r="48" spans="1:12" ht="15">
      <c r="A48" s="84" t="s">
        <v>2497</v>
      </c>
      <c r="B48" s="84" t="s">
        <v>2498</v>
      </c>
      <c r="C48" s="84">
        <v>4</v>
      </c>
      <c r="D48" s="118">
        <v>0.0032556051103081896</v>
      </c>
      <c r="E48" s="118">
        <v>2.1122697684172707</v>
      </c>
      <c r="F48" s="84" t="s">
        <v>2623</v>
      </c>
      <c r="G48" s="84" t="b">
        <v>0</v>
      </c>
      <c r="H48" s="84" t="b">
        <v>0</v>
      </c>
      <c r="I48" s="84" t="b">
        <v>0</v>
      </c>
      <c r="J48" s="84" t="b">
        <v>0</v>
      </c>
      <c r="K48" s="84" t="b">
        <v>0</v>
      </c>
      <c r="L48" s="84" t="b">
        <v>0</v>
      </c>
    </row>
    <row r="49" spans="1:12" ht="15">
      <c r="A49" s="84" t="s">
        <v>2498</v>
      </c>
      <c r="B49" s="84" t="s">
        <v>2499</v>
      </c>
      <c r="C49" s="84">
        <v>4</v>
      </c>
      <c r="D49" s="118">
        <v>0.0032556051103081896</v>
      </c>
      <c r="E49" s="118">
        <v>2.054277821439584</v>
      </c>
      <c r="F49" s="84" t="s">
        <v>2623</v>
      </c>
      <c r="G49" s="84" t="b">
        <v>0</v>
      </c>
      <c r="H49" s="84" t="b">
        <v>0</v>
      </c>
      <c r="I49" s="84" t="b">
        <v>0</v>
      </c>
      <c r="J49" s="84" t="b">
        <v>0</v>
      </c>
      <c r="K49" s="84" t="b">
        <v>0</v>
      </c>
      <c r="L49" s="84" t="b">
        <v>0</v>
      </c>
    </row>
    <row r="50" spans="1:12" ht="15">
      <c r="A50" s="84" t="s">
        <v>2499</v>
      </c>
      <c r="B50" s="84" t="s">
        <v>2182</v>
      </c>
      <c r="C50" s="84">
        <v>4</v>
      </c>
      <c r="D50" s="118">
        <v>0.0032556051103081896</v>
      </c>
      <c r="E50" s="118">
        <v>1.8434244561246909</v>
      </c>
      <c r="F50" s="84" t="s">
        <v>2623</v>
      </c>
      <c r="G50" s="84" t="b">
        <v>0</v>
      </c>
      <c r="H50" s="84" t="b">
        <v>0</v>
      </c>
      <c r="I50" s="84" t="b">
        <v>0</v>
      </c>
      <c r="J50" s="84" t="b">
        <v>0</v>
      </c>
      <c r="K50" s="84" t="b">
        <v>0</v>
      </c>
      <c r="L50" s="84" t="b">
        <v>0</v>
      </c>
    </row>
    <row r="51" spans="1:12" ht="15">
      <c r="A51" s="84" t="s">
        <v>2182</v>
      </c>
      <c r="B51" s="84" t="s">
        <v>2519</v>
      </c>
      <c r="C51" s="84">
        <v>4</v>
      </c>
      <c r="D51" s="118">
        <v>0.0032556051103081896</v>
      </c>
      <c r="E51" s="118">
        <v>2.144454451788672</v>
      </c>
      <c r="F51" s="84" t="s">
        <v>2623</v>
      </c>
      <c r="G51" s="84" t="b">
        <v>0</v>
      </c>
      <c r="H51" s="84" t="b">
        <v>0</v>
      </c>
      <c r="I51" s="84" t="b">
        <v>0</v>
      </c>
      <c r="J51" s="84" t="b">
        <v>0</v>
      </c>
      <c r="K51" s="84" t="b">
        <v>0</v>
      </c>
      <c r="L51" s="84" t="b">
        <v>0</v>
      </c>
    </row>
    <row r="52" spans="1:12" ht="15">
      <c r="A52" s="84" t="s">
        <v>2519</v>
      </c>
      <c r="B52" s="84" t="s">
        <v>2498</v>
      </c>
      <c r="C52" s="84">
        <v>4</v>
      </c>
      <c r="D52" s="118">
        <v>0.0032556051103081896</v>
      </c>
      <c r="E52" s="118">
        <v>2.355307817103565</v>
      </c>
      <c r="F52" s="84" t="s">
        <v>2623</v>
      </c>
      <c r="G52" s="84" t="b">
        <v>0</v>
      </c>
      <c r="H52" s="84" t="b">
        <v>0</v>
      </c>
      <c r="I52" s="84" t="b">
        <v>0</v>
      </c>
      <c r="J52" s="84" t="b">
        <v>0</v>
      </c>
      <c r="K52" s="84" t="b">
        <v>0</v>
      </c>
      <c r="L52" s="84" t="b">
        <v>0</v>
      </c>
    </row>
    <row r="53" spans="1:12" ht="15">
      <c r="A53" s="84" t="s">
        <v>2498</v>
      </c>
      <c r="B53" s="84" t="s">
        <v>2520</v>
      </c>
      <c r="C53" s="84">
        <v>4</v>
      </c>
      <c r="D53" s="118">
        <v>0.0032556051103081896</v>
      </c>
      <c r="E53" s="118">
        <v>2.355307817103565</v>
      </c>
      <c r="F53" s="84" t="s">
        <v>2623</v>
      </c>
      <c r="G53" s="84" t="b">
        <v>0</v>
      </c>
      <c r="H53" s="84" t="b">
        <v>0</v>
      </c>
      <c r="I53" s="84" t="b">
        <v>0</v>
      </c>
      <c r="J53" s="84" t="b">
        <v>0</v>
      </c>
      <c r="K53" s="84" t="b">
        <v>1</v>
      </c>
      <c r="L53" s="84" t="b">
        <v>0</v>
      </c>
    </row>
    <row r="54" spans="1:12" ht="15">
      <c r="A54" s="84" t="s">
        <v>2520</v>
      </c>
      <c r="B54" s="84" t="s">
        <v>2505</v>
      </c>
      <c r="C54" s="84">
        <v>4</v>
      </c>
      <c r="D54" s="118">
        <v>0.0032556051103081896</v>
      </c>
      <c r="E54" s="118">
        <v>2.55942779975949</v>
      </c>
      <c r="F54" s="84" t="s">
        <v>2623</v>
      </c>
      <c r="G54" s="84" t="b">
        <v>0</v>
      </c>
      <c r="H54" s="84" t="b">
        <v>1</v>
      </c>
      <c r="I54" s="84" t="b">
        <v>0</v>
      </c>
      <c r="J54" s="84" t="b">
        <v>0</v>
      </c>
      <c r="K54" s="84" t="b">
        <v>0</v>
      </c>
      <c r="L54" s="84" t="b">
        <v>0</v>
      </c>
    </row>
    <row r="55" spans="1:12" ht="15">
      <c r="A55" s="84" t="s">
        <v>2505</v>
      </c>
      <c r="B55" s="84" t="s">
        <v>2500</v>
      </c>
      <c r="C55" s="84">
        <v>4</v>
      </c>
      <c r="D55" s="118">
        <v>0.0032556051103081896</v>
      </c>
      <c r="E55" s="118">
        <v>2.258397804095509</v>
      </c>
      <c r="F55" s="84" t="s">
        <v>2623</v>
      </c>
      <c r="G55" s="84" t="b">
        <v>0</v>
      </c>
      <c r="H55" s="84" t="b">
        <v>0</v>
      </c>
      <c r="I55" s="84" t="b">
        <v>0</v>
      </c>
      <c r="J55" s="84" t="b">
        <v>0</v>
      </c>
      <c r="K55" s="84" t="b">
        <v>0</v>
      </c>
      <c r="L55" s="84" t="b">
        <v>0</v>
      </c>
    </row>
    <row r="56" spans="1:12" ht="15">
      <c r="A56" s="84" t="s">
        <v>2500</v>
      </c>
      <c r="B56" s="84" t="s">
        <v>2521</v>
      </c>
      <c r="C56" s="84">
        <v>4</v>
      </c>
      <c r="D56" s="118">
        <v>0.0032556051103081896</v>
      </c>
      <c r="E56" s="118">
        <v>2.355307817103565</v>
      </c>
      <c r="F56" s="84" t="s">
        <v>2623</v>
      </c>
      <c r="G56" s="84" t="b">
        <v>0</v>
      </c>
      <c r="H56" s="84" t="b">
        <v>0</v>
      </c>
      <c r="I56" s="84" t="b">
        <v>0</v>
      </c>
      <c r="J56" s="84" t="b">
        <v>0</v>
      </c>
      <c r="K56" s="84" t="b">
        <v>0</v>
      </c>
      <c r="L56" s="84" t="b">
        <v>0</v>
      </c>
    </row>
    <row r="57" spans="1:12" ht="15">
      <c r="A57" s="84" t="s">
        <v>2521</v>
      </c>
      <c r="B57" s="84" t="s">
        <v>2182</v>
      </c>
      <c r="C57" s="84">
        <v>4</v>
      </c>
      <c r="D57" s="118">
        <v>0.0032556051103081896</v>
      </c>
      <c r="E57" s="118">
        <v>2.144454451788672</v>
      </c>
      <c r="F57" s="84" t="s">
        <v>2623</v>
      </c>
      <c r="G57" s="84" t="b">
        <v>0</v>
      </c>
      <c r="H57" s="84" t="b">
        <v>0</v>
      </c>
      <c r="I57" s="84" t="b">
        <v>0</v>
      </c>
      <c r="J57" s="84" t="b">
        <v>0</v>
      </c>
      <c r="K57" s="84" t="b">
        <v>0</v>
      </c>
      <c r="L57" s="84" t="b">
        <v>0</v>
      </c>
    </row>
    <row r="58" spans="1:12" ht="15">
      <c r="A58" s="84" t="s">
        <v>2152</v>
      </c>
      <c r="B58" s="84" t="s">
        <v>2163</v>
      </c>
      <c r="C58" s="84">
        <v>4</v>
      </c>
      <c r="D58" s="118">
        <v>0.0032556051103081896</v>
      </c>
      <c r="E58" s="118">
        <v>0.8648226008259212</v>
      </c>
      <c r="F58" s="84" t="s">
        <v>2623</v>
      </c>
      <c r="G58" s="84" t="b">
        <v>0</v>
      </c>
      <c r="H58" s="84" t="b">
        <v>0</v>
      </c>
      <c r="I58" s="84" t="b">
        <v>0</v>
      </c>
      <c r="J58" s="84" t="b">
        <v>0</v>
      </c>
      <c r="K58" s="84" t="b">
        <v>0</v>
      </c>
      <c r="L58" s="84" t="b">
        <v>0</v>
      </c>
    </row>
    <row r="59" spans="1:12" ht="15">
      <c r="A59" s="84" t="s">
        <v>2149</v>
      </c>
      <c r="B59" s="84" t="s">
        <v>2144</v>
      </c>
      <c r="C59" s="84">
        <v>4</v>
      </c>
      <c r="D59" s="118">
        <v>0.0032556051103081896</v>
      </c>
      <c r="E59" s="118">
        <v>0.011161254588744684</v>
      </c>
      <c r="F59" s="84" t="s">
        <v>2623</v>
      </c>
      <c r="G59" s="84" t="b">
        <v>0</v>
      </c>
      <c r="H59" s="84" t="b">
        <v>0</v>
      </c>
      <c r="I59" s="84" t="b">
        <v>0</v>
      </c>
      <c r="J59" s="84" t="b">
        <v>0</v>
      </c>
      <c r="K59" s="84" t="b">
        <v>0</v>
      </c>
      <c r="L59" s="84" t="b">
        <v>0</v>
      </c>
    </row>
    <row r="60" spans="1:12" ht="15">
      <c r="A60" s="84" t="s">
        <v>2145</v>
      </c>
      <c r="B60" s="84" t="s">
        <v>2524</v>
      </c>
      <c r="C60" s="84">
        <v>4</v>
      </c>
      <c r="D60" s="118">
        <v>0.0032556051103081896</v>
      </c>
      <c r="E60" s="118">
        <v>1.1312930057307011</v>
      </c>
      <c r="F60" s="84" t="s">
        <v>2623</v>
      </c>
      <c r="G60" s="84" t="b">
        <v>0</v>
      </c>
      <c r="H60" s="84" t="b">
        <v>0</v>
      </c>
      <c r="I60" s="84" t="b">
        <v>0</v>
      </c>
      <c r="J60" s="84" t="b">
        <v>0</v>
      </c>
      <c r="K60" s="84" t="b">
        <v>0</v>
      </c>
      <c r="L60" s="84" t="b">
        <v>0</v>
      </c>
    </row>
    <row r="61" spans="1:12" ht="15">
      <c r="A61" s="84" t="s">
        <v>2165</v>
      </c>
      <c r="B61" s="84" t="s">
        <v>2166</v>
      </c>
      <c r="C61" s="84">
        <v>4</v>
      </c>
      <c r="D61" s="118">
        <v>0.0032556051103081896</v>
      </c>
      <c r="E61" s="118">
        <v>2.6563378127675463</v>
      </c>
      <c r="F61" s="84" t="s">
        <v>2623</v>
      </c>
      <c r="G61" s="84" t="b">
        <v>0</v>
      </c>
      <c r="H61" s="84" t="b">
        <v>0</v>
      </c>
      <c r="I61" s="84" t="b">
        <v>0</v>
      </c>
      <c r="J61" s="84" t="b">
        <v>0</v>
      </c>
      <c r="K61" s="84" t="b">
        <v>0</v>
      </c>
      <c r="L61" s="84" t="b">
        <v>0</v>
      </c>
    </row>
    <row r="62" spans="1:12" ht="15">
      <c r="A62" s="84" t="s">
        <v>2166</v>
      </c>
      <c r="B62" s="84" t="s">
        <v>2167</v>
      </c>
      <c r="C62" s="84">
        <v>4</v>
      </c>
      <c r="D62" s="118">
        <v>0.0032556051103081896</v>
      </c>
      <c r="E62" s="118">
        <v>2.6563378127675463</v>
      </c>
      <c r="F62" s="84" t="s">
        <v>2623</v>
      </c>
      <c r="G62" s="84" t="b">
        <v>0</v>
      </c>
      <c r="H62" s="84" t="b">
        <v>0</v>
      </c>
      <c r="I62" s="84" t="b">
        <v>0</v>
      </c>
      <c r="J62" s="84" t="b">
        <v>0</v>
      </c>
      <c r="K62" s="84" t="b">
        <v>0</v>
      </c>
      <c r="L62" s="84" t="b">
        <v>0</v>
      </c>
    </row>
    <row r="63" spans="1:12" ht="15">
      <c r="A63" s="84" t="s">
        <v>2167</v>
      </c>
      <c r="B63" s="84" t="s">
        <v>2168</v>
      </c>
      <c r="C63" s="84">
        <v>4</v>
      </c>
      <c r="D63" s="118">
        <v>0.0032556051103081896</v>
      </c>
      <c r="E63" s="118">
        <v>2.6563378127675463</v>
      </c>
      <c r="F63" s="84" t="s">
        <v>2623</v>
      </c>
      <c r="G63" s="84" t="b">
        <v>0</v>
      </c>
      <c r="H63" s="84" t="b">
        <v>0</v>
      </c>
      <c r="I63" s="84" t="b">
        <v>0</v>
      </c>
      <c r="J63" s="84" t="b">
        <v>0</v>
      </c>
      <c r="K63" s="84" t="b">
        <v>0</v>
      </c>
      <c r="L63" s="84" t="b">
        <v>0</v>
      </c>
    </row>
    <row r="64" spans="1:12" ht="15">
      <c r="A64" s="84" t="s">
        <v>2168</v>
      </c>
      <c r="B64" s="84" t="s">
        <v>2169</v>
      </c>
      <c r="C64" s="84">
        <v>4</v>
      </c>
      <c r="D64" s="118">
        <v>0.0032556051103081896</v>
      </c>
      <c r="E64" s="118">
        <v>2.6563378127675463</v>
      </c>
      <c r="F64" s="84" t="s">
        <v>2623</v>
      </c>
      <c r="G64" s="84" t="b">
        <v>0</v>
      </c>
      <c r="H64" s="84" t="b">
        <v>0</v>
      </c>
      <c r="I64" s="84" t="b">
        <v>0</v>
      </c>
      <c r="J64" s="84" t="b">
        <v>0</v>
      </c>
      <c r="K64" s="84" t="b">
        <v>0</v>
      </c>
      <c r="L64" s="84" t="b">
        <v>0</v>
      </c>
    </row>
    <row r="65" spans="1:12" ht="15">
      <c r="A65" s="84" t="s">
        <v>2169</v>
      </c>
      <c r="B65" s="84" t="s">
        <v>2170</v>
      </c>
      <c r="C65" s="84">
        <v>4</v>
      </c>
      <c r="D65" s="118">
        <v>0.0032556051103081896</v>
      </c>
      <c r="E65" s="118">
        <v>2.6563378127675463</v>
      </c>
      <c r="F65" s="84" t="s">
        <v>2623</v>
      </c>
      <c r="G65" s="84" t="b">
        <v>0</v>
      </c>
      <c r="H65" s="84" t="b">
        <v>0</v>
      </c>
      <c r="I65" s="84" t="b">
        <v>0</v>
      </c>
      <c r="J65" s="84" t="b">
        <v>0</v>
      </c>
      <c r="K65" s="84" t="b">
        <v>0</v>
      </c>
      <c r="L65" s="84" t="b">
        <v>0</v>
      </c>
    </row>
    <row r="66" spans="1:12" ht="15">
      <c r="A66" s="84" t="s">
        <v>2170</v>
      </c>
      <c r="B66" s="84" t="s">
        <v>2171</v>
      </c>
      <c r="C66" s="84">
        <v>4</v>
      </c>
      <c r="D66" s="118">
        <v>0.0032556051103081896</v>
      </c>
      <c r="E66" s="118">
        <v>2.6563378127675463</v>
      </c>
      <c r="F66" s="84" t="s">
        <v>2623</v>
      </c>
      <c r="G66" s="84" t="b">
        <v>0</v>
      </c>
      <c r="H66" s="84" t="b">
        <v>0</v>
      </c>
      <c r="I66" s="84" t="b">
        <v>0</v>
      </c>
      <c r="J66" s="84" t="b">
        <v>0</v>
      </c>
      <c r="K66" s="84" t="b">
        <v>0</v>
      </c>
      <c r="L66" s="84" t="b">
        <v>0</v>
      </c>
    </row>
    <row r="67" spans="1:12" ht="15">
      <c r="A67" s="84" t="s">
        <v>2171</v>
      </c>
      <c r="B67" s="84" t="s">
        <v>2172</v>
      </c>
      <c r="C67" s="84">
        <v>4</v>
      </c>
      <c r="D67" s="118">
        <v>0.0032556051103081896</v>
      </c>
      <c r="E67" s="118">
        <v>2.6563378127675463</v>
      </c>
      <c r="F67" s="84" t="s">
        <v>2623</v>
      </c>
      <c r="G67" s="84" t="b">
        <v>0</v>
      </c>
      <c r="H67" s="84" t="b">
        <v>0</v>
      </c>
      <c r="I67" s="84" t="b">
        <v>0</v>
      </c>
      <c r="J67" s="84" t="b">
        <v>0</v>
      </c>
      <c r="K67" s="84" t="b">
        <v>0</v>
      </c>
      <c r="L67" s="84" t="b">
        <v>0</v>
      </c>
    </row>
    <row r="68" spans="1:12" ht="15">
      <c r="A68" s="84" t="s">
        <v>2172</v>
      </c>
      <c r="B68" s="84" t="s">
        <v>2173</v>
      </c>
      <c r="C68" s="84">
        <v>4</v>
      </c>
      <c r="D68" s="118">
        <v>0.0032556051103081896</v>
      </c>
      <c r="E68" s="118">
        <v>2.6563378127675463</v>
      </c>
      <c r="F68" s="84" t="s">
        <v>2623</v>
      </c>
      <c r="G68" s="84" t="b">
        <v>0</v>
      </c>
      <c r="H68" s="84" t="b">
        <v>0</v>
      </c>
      <c r="I68" s="84" t="b">
        <v>0</v>
      </c>
      <c r="J68" s="84" t="b">
        <v>0</v>
      </c>
      <c r="K68" s="84" t="b">
        <v>0</v>
      </c>
      <c r="L68" s="84" t="b">
        <v>0</v>
      </c>
    </row>
    <row r="69" spans="1:12" ht="15">
      <c r="A69" s="84" t="s">
        <v>2173</v>
      </c>
      <c r="B69" s="84" t="s">
        <v>2174</v>
      </c>
      <c r="C69" s="84">
        <v>4</v>
      </c>
      <c r="D69" s="118">
        <v>0.0032556051103081896</v>
      </c>
      <c r="E69" s="118">
        <v>2.6563378127675463</v>
      </c>
      <c r="F69" s="84" t="s">
        <v>2623</v>
      </c>
      <c r="G69" s="84" t="b">
        <v>0</v>
      </c>
      <c r="H69" s="84" t="b">
        <v>0</v>
      </c>
      <c r="I69" s="84" t="b">
        <v>0</v>
      </c>
      <c r="J69" s="84" t="b">
        <v>0</v>
      </c>
      <c r="K69" s="84" t="b">
        <v>0</v>
      </c>
      <c r="L69" s="84" t="b">
        <v>0</v>
      </c>
    </row>
    <row r="70" spans="1:12" ht="15">
      <c r="A70" s="84" t="s">
        <v>2174</v>
      </c>
      <c r="B70" s="84" t="s">
        <v>2525</v>
      </c>
      <c r="C70" s="84">
        <v>4</v>
      </c>
      <c r="D70" s="118">
        <v>0.0032556051103081896</v>
      </c>
      <c r="E70" s="118">
        <v>2.6563378127675463</v>
      </c>
      <c r="F70" s="84" t="s">
        <v>2623</v>
      </c>
      <c r="G70" s="84" t="b">
        <v>0</v>
      </c>
      <c r="H70" s="84" t="b">
        <v>0</v>
      </c>
      <c r="I70" s="84" t="b">
        <v>0</v>
      </c>
      <c r="J70" s="84" t="b">
        <v>0</v>
      </c>
      <c r="K70" s="84" t="b">
        <v>0</v>
      </c>
      <c r="L70" s="84" t="b">
        <v>0</v>
      </c>
    </row>
    <row r="71" spans="1:12" ht="15">
      <c r="A71" s="84" t="s">
        <v>2525</v>
      </c>
      <c r="B71" s="84" t="s">
        <v>2526</v>
      </c>
      <c r="C71" s="84">
        <v>4</v>
      </c>
      <c r="D71" s="118">
        <v>0.0032556051103081896</v>
      </c>
      <c r="E71" s="118">
        <v>2.6563378127675463</v>
      </c>
      <c r="F71" s="84" t="s">
        <v>2623</v>
      </c>
      <c r="G71" s="84" t="b">
        <v>0</v>
      </c>
      <c r="H71" s="84" t="b">
        <v>0</v>
      </c>
      <c r="I71" s="84" t="b">
        <v>0</v>
      </c>
      <c r="J71" s="84" t="b">
        <v>0</v>
      </c>
      <c r="K71" s="84" t="b">
        <v>0</v>
      </c>
      <c r="L71" s="84" t="b">
        <v>0</v>
      </c>
    </row>
    <row r="72" spans="1:12" ht="15">
      <c r="A72" s="84" t="s">
        <v>2526</v>
      </c>
      <c r="B72" s="84" t="s">
        <v>2143</v>
      </c>
      <c r="C72" s="84">
        <v>4</v>
      </c>
      <c r="D72" s="118">
        <v>0.0032556051103081896</v>
      </c>
      <c r="E72" s="118">
        <v>1.299356411774415</v>
      </c>
      <c r="F72" s="84" t="s">
        <v>2623</v>
      </c>
      <c r="G72" s="84" t="b">
        <v>0</v>
      </c>
      <c r="H72" s="84" t="b">
        <v>0</v>
      </c>
      <c r="I72" s="84" t="b">
        <v>0</v>
      </c>
      <c r="J72" s="84" t="b">
        <v>0</v>
      </c>
      <c r="K72" s="84" t="b">
        <v>0</v>
      </c>
      <c r="L72" s="84" t="b">
        <v>0</v>
      </c>
    </row>
    <row r="73" spans="1:12" ht="15">
      <c r="A73" s="84" t="s">
        <v>2527</v>
      </c>
      <c r="B73" s="84" t="s">
        <v>2528</v>
      </c>
      <c r="C73" s="84">
        <v>4</v>
      </c>
      <c r="D73" s="118">
        <v>0.0032556051103081896</v>
      </c>
      <c r="E73" s="118">
        <v>2.6563378127675463</v>
      </c>
      <c r="F73" s="84" t="s">
        <v>2623</v>
      </c>
      <c r="G73" s="84" t="b">
        <v>0</v>
      </c>
      <c r="H73" s="84" t="b">
        <v>0</v>
      </c>
      <c r="I73" s="84" t="b">
        <v>0</v>
      </c>
      <c r="J73" s="84" t="b">
        <v>0</v>
      </c>
      <c r="K73" s="84" t="b">
        <v>0</v>
      </c>
      <c r="L73" s="84" t="b">
        <v>0</v>
      </c>
    </row>
    <row r="74" spans="1:12" ht="15">
      <c r="A74" s="84" t="s">
        <v>2179</v>
      </c>
      <c r="B74" s="84" t="s">
        <v>2180</v>
      </c>
      <c r="C74" s="84">
        <v>4</v>
      </c>
      <c r="D74" s="118">
        <v>0.0032556051103081896</v>
      </c>
      <c r="E74" s="118">
        <v>2.1792165580478837</v>
      </c>
      <c r="F74" s="84" t="s">
        <v>2623</v>
      </c>
      <c r="G74" s="84" t="b">
        <v>0</v>
      </c>
      <c r="H74" s="84" t="b">
        <v>0</v>
      </c>
      <c r="I74" s="84" t="b">
        <v>0</v>
      </c>
      <c r="J74" s="84" t="b">
        <v>0</v>
      </c>
      <c r="K74" s="84" t="b">
        <v>0</v>
      </c>
      <c r="L74" s="84" t="b">
        <v>0</v>
      </c>
    </row>
    <row r="75" spans="1:12" ht="15">
      <c r="A75" s="84" t="s">
        <v>2145</v>
      </c>
      <c r="B75" s="84" t="s">
        <v>2103</v>
      </c>
      <c r="C75" s="84">
        <v>4</v>
      </c>
      <c r="D75" s="118">
        <v>0.0032556051103081896</v>
      </c>
      <c r="E75" s="118">
        <v>1.1312930057307011</v>
      </c>
      <c r="F75" s="84" t="s">
        <v>2623</v>
      </c>
      <c r="G75" s="84" t="b">
        <v>0</v>
      </c>
      <c r="H75" s="84" t="b">
        <v>0</v>
      </c>
      <c r="I75" s="84" t="b">
        <v>0</v>
      </c>
      <c r="J75" s="84" t="b">
        <v>0</v>
      </c>
      <c r="K75" s="84" t="b">
        <v>0</v>
      </c>
      <c r="L75" s="84" t="b">
        <v>0</v>
      </c>
    </row>
    <row r="76" spans="1:12" ht="15">
      <c r="A76" s="84" t="s">
        <v>2103</v>
      </c>
      <c r="B76" s="84" t="s">
        <v>212</v>
      </c>
      <c r="C76" s="84">
        <v>4</v>
      </c>
      <c r="D76" s="118">
        <v>0.0032556051103081896</v>
      </c>
      <c r="E76" s="118">
        <v>1.1865157967893831</v>
      </c>
      <c r="F76" s="84" t="s">
        <v>2623</v>
      </c>
      <c r="G76" s="84" t="b">
        <v>0</v>
      </c>
      <c r="H76" s="84" t="b">
        <v>0</v>
      </c>
      <c r="I76" s="84" t="b">
        <v>0</v>
      </c>
      <c r="J76" s="84" t="b">
        <v>0</v>
      </c>
      <c r="K76" s="84" t="b">
        <v>0</v>
      </c>
      <c r="L76" s="84" t="b">
        <v>0</v>
      </c>
    </row>
    <row r="77" spans="1:12" ht="15">
      <c r="A77" s="84" t="s">
        <v>212</v>
      </c>
      <c r="B77" s="84" t="s">
        <v>2529</v>
      </c>
      <c r="C77" s="84">
        <v>4</v>
      </c>
      <c r="D77" s="118">
        <v>0.0032556051103081896</v>
      </c>
      <c r="E77" s="118">
        <v>1.1649761189332737</v>
      </c>
      <c r="F77" s="84" t="s">
        <v>2623</v>
      </c>
      <c r="G77" s="84" t="b">
        <v>0</v>
      </c>
      <c r="H77" s="84" t="b">
        <v>0</v>
      </c>
      <c r="I77" s="84" t="b">
        <v>0</v>
      </c>
      <c r="J77" s="84" t="b">
        <v>0</v>
      </c>
      <c r="K77" s="84" t="b">
        <v>0</v>
      </c>
      <c r="L77" s="84" t="b">
        <v>0</v>
      </c>
    </row>
    <row r="78" spans="1:12" ht="15">
      <c r="A78" s="84" t="s">
        <v>2529</v>
      </c>
      <c r="B78" s="84" t="s">
        <v>2530</v>
      </c>
      <c r="C78" s="84">
        <v>4</v>
      </c>
      <c r="D78" s="118">
        <v>0.0032556051103081896</v>
      </c>
      <c r="E78" s="118">
        <v>2.6563378127675463</v>
      </c>
      <c r="F78" s="84" t="s">
        <v>2623</v>
      </c>
      <c r="G78" s="84" t="b">
        <v>0</v>
      </c>
      <c r="H78" s="84" t="b">
        <v>0</v>
      </c>
      <c r="I78" s="84" t="b">
        <v>0</v>
      </c>
      <c r="J78" s="84" t="b">
        <v>0</v>
      </c>
      <c r="K78" s="84" t="b">
        <v>0</v>
      </c>
      <c r="L78" s="84" t="b">
        <v>0</v>
      </c>
    </row>
    <row r="79" spans="1:12" ht="15">
      <c r="A79" s="84" t="s">
        <v>2530</v>
      </c>
      <c r="B79" s="84" t="s">
        <v>2156</v>
      </c>
      <c r="C79" s="84">
        <v>4</v>
      </c>
      <c r="D79" s="118">
        <v>0.0032556051103081896</v>
      </c>
      <c r="E79" s="118">
        <v>1.5771565667199214</v>
      </c>
      <c r="F79" s="84" t="s">
        <v>2623</v>
      </c>
      <c r="G79" s="84" t="b">
        <v>0</v>
      </c>
      <c r="H79" s="84" t="b">
        <v>0</v>
      </c>
      <c r="I79" s="84" t="b">
        <v>0</v>
      </c>
      <c r="J79" s="84" t="b">
        <v>0</v>
      </c>
      <c r="K79" s="84" t="b">
        <v>0</v>
      </c>
      <c r="L79" s="84" t="b">
        <v>0</v>
      </c>
    </row>
    <row r="80" spans="1:12" ht="15">
      <c r="A80" s="84" t="s">
        <v>2531</v>
      </c>
      <c r="B80" s="84" t="s">
        <v>2532</v>
      </c>
      <c r="C80" s="84">
        <v>4</v>
      </c>
      <c r="D80" s="118">
        <v>0.0032556051103081896</v>
      </c>
      <c r="E80" s="118">
        <v>2.6563378127675463</v>
      </c>
      <c r="F80" s="84" t="s">
        <v>2623</v>
      </c>
      <c r="G80" s="84" t="b">
        <v>0</v>
      </c>
      <c r="H80" s="84" t="b">
        <v>0</v>
      </c>
      <c r="I80" s="84" t="b">
        <v>0</v>
      </c>
      <c r="J80" s="84" t="b">
        <v>0</v>
      </c>
      <c r="K80" s="84" t="b">
        <v>1</v>
      </c>
      <c r="L80" s="84" t="b">
        <v>0</v>
      </c>
    </row>
    <row r="81" spans="1:12" ht="15">
      <c r="A81" s="84" t="s">
        <v>2532</v>
      </c>
      <c r="B81" s="84" t="s">
        <v>212</v>
      </c>
      <c r="C81" s="84">
        <v>4</v>
      </c>
      <c r="D81" s="118">
        <v>0.0032556051103081896</v>
      </c>
      <c r="E81" s="118">
        <v>1.1865157967893831</v>
      </c>
      <c r="F81" s="84" t="s">
        <v>2623</v>
      </c>
      <c r="G81" s="84" t="b">
        <v>0</v>
      </c>
      <c r="H81" s="84" t="b">
        <v>1</v>
      </c>
      <c r="I81" s="84" t="b">
        <v>0</v>
      </c>
      <c r="J81" s="84" t="b">
        <v>0</v>
      </c>
      <c r="K81" s="84" t="b">
        <v>0</v>
      </c>
      <c r="L81" s="84" t="b">
        <v>0</v>
      </c>
    </row>
    <row r="82" spans="1:12" ht="15">
      <c r="A82" s="84" t="s">
        <v>212</v>
      </c>
      <c r="B82" s="84" t="s">
        <v>2533</v>
      </c>
      <c r="C82" s="84">
        <v>4</v>
      </c>
      <c r="D82" s="118">
        <v>0.0032556051103081896</v>
      </c>
      <c r="E82" s="118">
        <v>1.1649761189332737</v>
      </c>
      <c r="F82" s="84" t="s">
        <v>2623</v>
      </c>
      <c r="G82" s="84" t="b">
        <v>0</v>
      </c>
      <c r="H82" s="84" t="b">
        <v>0</v>
      </c>
      <c r="I82" s="84" t="b">
        <v>0</v>
      </c>
      <c r="J82" s="84" t="b">
        <v>0</v>
      </c>
      <c r="K82" s="84" t="b">
        <v>0</v>
      </c>
      <c r="L82" s="84" t="b">
        <v>0</v>
      </c>
    </row>
    <row r="83" spans="1:12" ht="15">
      <c r="A83" s="84" t="s">
        <v>2535</v>
      </c>
      <c r="B83" s="84" t="s">
        <v>2536</v>
      </c>
      <c r="C83" s="84">
        <v>4</v>
      </c>
      <c r="D83" s="118">
        <v>0.0032556051103081896</v>
      </c>
      <c r="E83" s="118">
        <v>2.6563378127675463</v>
      </c>
      <c r="F83" s="84" t="s">
        <v>2623</v>
      </c>
      <c r="G83" s="84" t="b">
        <v>0</v>
      </c>
      <c r="H83" s="84" t="b">
        <v>0</v>
      </c>
      <c r="I83" s="84" t="b">
        <v>0</v>
      </c>
      <c r="J83" s="84" t="b">
        <v>0</v>
      </c>
      <c r="K83" s="84" t="b">
        <v>0</v>
      </c>
      <c r="L83" s="84" t="b">
        <v>0</v>
      </c>
    </row>
    <row r="84" spans="1:12" ht="15">
      <c r="A84" s="84" t="s">
        <v>2536</v>
      </c>
      <c r="B84" s="84" t="s">
        <v>2537</v>
      </c>
      <c r="C84" s="84">
        <v>4</v>
      </c>
      <c r="D84" s="118">
        <v>0.0032556051103081896</v>
      </c>
      <c r="E84" s="118">
        <v>2.6563378127675463</v>
      </c>
      <c r="F84" s="84" t="s">
        <v>2623</v>
      </c>
      <c r="G84" s="84" t="b">
        <v>0</v>
      </c>
      <c r="H84" s="84" t="b">
        <v>0</v>
      </c>
      <c r="I84" s="84" t="b">
        <v>0</v>
      </c>
      <c r="J84" s="84" t="b">
        <v>0</v>
      </c>
      <c r="K84" s="84" t="b">
        <v>0</v>
      </c>
      <c r="L84" s="84" t="b">
        <v>0</v>
      </c>
    </row>
    <row r="85" spans="1:12" ht="15">
      <c r="A85" s="84" t="s">
        <v>2180</v>
      </c>
      <c r="B85" s="84" t="s">
        <v>2539</v>
      </c>
      <c r="C85" s="84">
        <v>4</v>
      </c>
      <c r="D85" s="118">
        <v>0.0038652861141846074</v>
      </c>
      <c r="E85" s="118">
        <v>2.355307817103565</v>
      </c>
      <c r="F85" s="84" t="s">
        <v>2623</v>
      </c>
      <c r="G85" s="84" t="b">
        <v>0</v>
      </c>
      <c r="H85" s="84" t="b">
        <v>0</v>
      </c>
      <c r="I85" s="84" t="b">
        <v>0</v>
      </c>
      <c r="J85" s="84" t="b">
        <v>0</v>
      </c>
      <c r="K85" s="84" t="b">
        <v>0</v>
      </c>
      <c r="L85" s="84" t="b">
        <v>0</v>
      </c>
    </row>
    <row r="86" spans="1:12" ht="15">
      <c r="A86" s="84" t="s">
        <v>2539</v>
      </c>
      <c r="B86" s="84" t="s">
        <v>2145</v>
      </c>
      <c r="C86" s="84">
        <v>4</v>
      </c>
      <c r="D86" s="118">
        <v>0.0038652861141846074</v>
      </c>
      <c r="E86" s="118">
        <v>1.1280640356005025</v>
      </c>
      <c r="F86" s="84" t="s">
        <v>2623</v>
      </c>
      <c r="G86" s="84" t="b">
        <v>0</v>
      </c>
      <c r="H86" s="84" t="b">
        <v>0</v>
      </c>
      <c r="I86" s="84" t="b">
        <v>0</v>
      </c>
      <c r="J86" s="84" t="b">
        <v>0</v>
      </c>
      <c r="K86" s="84" t="b">
        <v>0</v>
      </c>
      <c r="L86" s="84" t="b">
        <v>0</v>
      </c>
    </row>
    <row r="87" spans="1:12" ht="15">
      <c r="A87" s="84" t="s">
        <v>2150</v>
      </c>
      <c r="B87" s="84" t="s">
        <v>2143</v>
      </c>
      <c r="C87" s="84">
        <v>4</v>
      </c>
      <c r="D87" s="118">
        <v>0.0032556051103081896</v>
      </c>
      <c r="E87" s="118">
        <v>0.5791971083684582</v>
      </c>
      <c r="F87" s="84" t="s">
        <v>2623</v>
      </c>
      <c r="G87" s="84" t="b">
        <v>0</v>
      </c>
      <c r="H87" s="84" t="b">
        <v>0</v>
      </c>
      <c r="I87" s="84" t="b">
        <v>0</v>
      </c>
      <c r="J87" s="84" t="b">
        <v>0</v>
      </c>
      <c r="K87" s="84" t="b">
        <v>0</v>
      </c>
      <c r="L87" s="84" t="b">
        <v>0</v>
      </c>
    </row>
    <row r="88" spans="1:12" ht="15">
      <c r="A88" s="84" t="s">
        <v>2143</v>
      </c>
      <c r="B88" s="84" t="s">
        <v>2154</v>
      </c>
      <c r="C88" s="84">
        <v>4</v>
      </c>
      <c r="D88" s="118">
        <v>0.0032556051103081896</v>
      </c>
      <c r="E88" s="118">
        <v>0.06471677455422717</v>
      </c>
      <c r="F88" s="84" t="s">
        <v>2623</v>
      </c>
      <c r="G88" s="84" t="b">
        <v>0</v>
      </c>
      <c r="H88" s="84" t="b">
        <v>0</v>
      </c>
      <c r="I88" s="84" t="b">
        <v>0</v>
      </c>
      <c r="J88" s="84" t="b">
        <v>0</v>
      </c>
      <c r="K88" s="84" t="b">
        <v>0</v>
      </c>
      <c r="L88" s="84" t="b">
        <v>0</v>
      </c>
    </row>
    <row r="89" spans="1:12" ht="15">
      <c r="A89" s="84" t="s">
        <v>212</v>
      </c>
      <c r="B89" s="84" t="s">
        <v>2518</v>
      </c>
      <c r="C89" s="84">
        <v>3</v>
      </c>
      <c r="D89" s="118">
        <v>0.002631484192136155</v>
      </c>
      <c r="E89" s="118">
        <v>1.1649761189332737</v>
      </c>
      <c r="F89" s="84" t="s">
        <v>2623</v>
      </c>
      <c r="G89" s="84" t="b">
        <v>0</v>
      </c>
      <c r="H89" s="84" t="b">
        <v>0</v>
      </c>
      <c r="I89" s="84" t="b">
        <v>0</v>
      </c>
      <c r="J89" s="84" t="b">
        <v>1</v>
      </c>
      <c r="K89" s="84" t="b">
        <v>0</v>
      </c>
      <c r="L89" s="84" t="b">
        <v>0</v>
      </c>
    </row>
    <row r="90" spans="1:12" ht="15">
      <c r="A90" s="84" t="s">
        <v>2182</v>
      </c>
      <c r="B90" s="84" t="s">
        <v>2267</v>
      </c>
      <c r="C90" s="84">
        <v>3</v>
      </c>
      <c r="D90" s="118">
        <v>0.002631484192136155</v>
      </c>
      <c r="E90" s="118">
        <v>2.144454451788672</v>
      </c>
      <c r="F90" s="84" t="s">
        <v>2623</v>
      </c>
      <c r="G90" s="84" t="b">
        <v>0</v>
      </c>
      <c r="H90" s="84" t="b">
        <v>0</v>
      </c>
      <c r="I90" s="84" t="b">
        <v>0</v>
      </c>
      <c r="J90" s="84" t="b">
        <v>0</v>
      </c>
      <c r="K90" s="84" t="b">
        <v>0</v>
      </c>
      <c r="L90" s="84" t="b">
        <v>0</v>
      </c>
    </row>
    <row r="91" spans="1:12" ht="15">
      <c r="A91" s="84" t="s">
        <v>2541</v>
      </c>
      <c r="B91" s="84" t="s">
        <v>212</v>
      </c>
      <c r="C91" s="84">
        <v>3</v>
      </c>
      <c r="D91" s="118">
        <v>0.002631484192136155</v>
      </c>
      <c r="E91" s="118">
        <v>1.1865157967893831</v>
      </c>
      <c r="F91" s="84" t="s">
        <v>2623</v>
      </c>
      <c r="G91" s="84" t="b">
        <v>0</v>
      </c>
      <c r="H91" s="84" t="b">
        <v>0</v>
      </c>
      <c r="I91" s="84" t="b">
        <v>0</v>
      </c>
      <c r="J91" s="84" t="b">
        <v>0</v>
      </c>
      <c r="K91" s="84" t="b">
        <v>0</v>
      </c>
      <c r="L91" s="84" t="b">
        <v>0</v>
      </c>
    </row>
    <row r="92" spans="1:12" ht="15">
      <c r="A92" s="84" t="s">
        <v>2154</v>
      </c>
      <c r="B92" s="84" t="s">
        <v>2148</v>
      </c>
      <c r="C92" s="84">
        <v>3</v>
      </c>
      <c r="D92" s="118">
        <v>0.002631484192136155</v>
      </c>
      <c r="E92" s="118">
        <v>0.21125279004819225</v>
      </c>
      <c r="F92" s="84" t="s">
        <v>2623</v>
      </c>
      <c r="G92" s="84" t="b">
        <v>0</v>
      </c>
      <c r="H92" s="84" t="b">
        <v>0</v>
      </c>
      <c r="I92" s="84" t="b">
        <v>0</v>
      </c>
      <c r="J92" s="84" t="b">
        <v>1</v>
      </c>
      <c r="K92" s="84" t="b">
        <v>0</v>
      </c>
      <c r="L92" s="84" t="b">
        <v>0</v>
      </c>
    </row>
    <row r="93" spans="1:12" ht="15">
      <c r="A93" s="84" t="s">
        <v>292</v>
      </c>
      <c r="B93" s="84" t="s">
        <v>2165</v>
      </c>
      <c r="C93" s="84">
        <v>3</v>
      </c>
      <c r="D93" s="118">
        <v>0.002631484192136155</v>
      </c>
      <c r="E93" s="118">
        <v>2.7812765493758462</v>
      </c>
      <c r="F93" s="84" t="s">
        <v>2623</v>
      </c>
      <c r="G93" s="84" t="b">
        <v>0</v>
      </c>
      <c r="H93" s="84" t="b">
        <v>0</v>
      </c>
      <c r="I93" s="84" t="b">
        <v>0</v>
      </c>
      <c r="J93" s="84" t="b">
        <v>0</v>
      </c>
      <c r="K93" s="84" t="b">
        <v>0</v>
      </c>
      <c r="L93" s="84" t="b">
        <v>0</v>
      </c>
    </row>
    <row r="94" spans="1:12" ht="15">
      <c r="A94" s="84" t="s">
        <v>2145</v>
      </c>
      <c r="B94" s="84" t="s">
        <v>2544</v>
      </c>
      <c r="C94" s="84">
        <v>3</v>
      </c>
      <c r="D94" s="118">
        <v>0.0028989645856384552</v>
      </c>
      <c r="E94" s="118">
        <v>1.1312930057307011</v>
      </c>
      <c r="F94" s="84" t="s">
        <v>2623</v>
      </c>
      <c r="G94" s="84" t="b">
        <v>0</v>
      </c>
      <c r="H94" s="84" t="b">
        <v>0</v>
      </c>
      <c r="I94" s="84" t="b">
        <v>0</v>
      </c>
      <c r="J94" s="84" t="b">
        <v>0</v>
      </c>
      <c r="K94" s="84" t="b">
        <v>0</v>
      </c>
      <c r="L94" s="84" t="b">
        <v>0</v>
      </c>
    </row>
    <row r="95" spans="1:12" ht="15">
      <c r="A95" s="84" t="s">
        <v>212</v>
      </c>
      <c r="B95" s="84" t="s">
        <v>2515</v>
      </c>
      <c r="C95" s="84">
        <v>3</v>
      </c>
      <c r="D95" s="118">
        <v>0.0028989645856384552</v>
      </c>
      <c r="E95" s="118">
        <v>0.9431273693169172</v>
      </c>
      <c r="F95" s="84" t="s">
        <v>2623</v>
      </c>
      <c r="G95" s="84" t="b">
        <v>0</v>
      </c>
      <c r="H95" s="84" t="b">
        <v>0</v>
      </c>
      <c r="I95" s="84" t="b">
        <v>0</v>
      </c>
      <c r="J95" s="84" t="b">
        <v>0</v>
      </c>
      <c r="K95" s="84" t="b">
        <v>0</v>
      </c>
      <c r="L95" s="84" t="b">
        <v>0</v>
      </c>
    </row>
    <row r="96" spans="1:12" ht="15">
      <c r="A96" s="84" t="s">
        <v>2545</v>
      </c>
      <c r="B96" s="84" t="s">
        <v>2546</v>
      </c>
      <c r="C96" s="84">
        <v>3</v>
      </c>
      <c r="D96" s="118">
        <v>0.002631484192136155</v>
      </c>
      <c r="E96" s="118">
        <v>2.7812765493758462</v>
      </c>
      <c r="F96" s="84" t="s">
        <v>2623</v>
      </c>
      <c r="G96" s="84" t="b">
        <v>0</v>
      </c>
      <c r="H96" s="84" t="b">
        <v>0</v>
      </c>
      <c r="I96" s="84" t="b">
        <v>0</v>
      </c>
      <c r="J96" s="84" t="b">
        <v>0</v>
      </c>
      <c r="K96" s="84" t="b">
        <v>0</v>
      </c>
      <c r="L96" s="84" t="b">
        <v>0</v>
      </c>
    </row>
    <row r="97" spans="1:12" ht="15">
      <c r="A97" s="84" t="s">
        <v>2546</v>
      </c>
      <c r="B97" s="84" t="s">
        <v>2547</v>
      </c>
      <c r="C97" s="84">
        <v>3</v>
      </c>
      <c r="D97" s="118">
        <v>0.002631484192136155</v>
      </c>
      <c r="E97" s="118">
        <v>2.7812765493758462</v>
      </c>
      <c r="F97" s="84" t="s">
        <v>2623</v>
      </c>
      <c r="G97" s="84" t="b">
        <v>0</v>
      </c>
      <c r="H97" s="84" t="b">
        <v>0</v>
      </c>
      <c r="I97" s="84" t="b">
        <v>0</v>
      </c>
      <c r="J97" s="84" t="b">
        <v>0</v>
      </c>
      <c r="K97" s="84" t="b">
        <v>0</v>
      </c>
      <c r="L97" s="84" t="b">
        <v>0</v>
      </c>
    </row>
    <row r="98" spans="1:12" ht="15">
      <c r="A98" s="84" t="s">
        <v>2547</v>
      </c>
      <c r="B98" s="84" t="s">
        <v>2143</v>
      </c>
      <c r="C98" s="84">
        <v>3</v>
      </c>
      <c r="D98" s="118">
        <v>0.002631484192136155</v>
      </c>
      <c r="E98" s="118">
        <v>1.299356411774415</v>
      </c>
      <c r="F98" s="84" t="s">
        <v>2623</v>
      </c>
      <c r="G98" s="84" t="b">
        <v>0</v>
      </c>
      <c r="H98" s="84" t="b">
        <v>0</v>
      </c>
      <c r="I98" s="84" t="b">
        <v>0</v>
      </c>
      <c r="J98" s="84" t="b">
        <v>0</v>
      </c>
      <c r="K98" s="84" t="b">
        <v>0</v>
      </c>
      <c r="L98" s="84" t="b">
        <v>0</v>
      </c>
    </row>
    <row r="99" spans="1:12" ht="15">
      <c r="A99" s="84" t="s">
        <v>2143</v>
      </c>
      <c r="B99" s="84" t="s">
        <v>2548</v>
      </c>
      <c r="C99" s="84">
        <v>3</v>
      </c>
      <c r="D99" s="118">
        <v>0.002631484192136155</v>
      </c>
      <c r="E99" s="118">
        <v>1.1061094597124521</v>
      </c>
      <c r="F99" s="84" t="s">
        <v>2623</v>
      </c>
      <c r="G99" s="84" t="b">
        <v>0</v>
      </c>
      <c r="H99" s="84" t="b">
        <v>0</v>
      </c>
      <c r="I99" s="84" t="b">
        <v>0</v>
      </c>
      <c r="J99" s="84" t="b">
        <v>0</v>
      </c>
      <c r="K99" s="84" t="b">
        <v>0</v>
      </c>
      <c r="L99" s="84" t="b">
        <v>0</v>
      </c>
    </row>
    <row r="100" spans="1:12" ht="15">
      <c r="A100" s="84" t="s">
        <v>2548</v>
      </c>
      <c r="B100" s="84" t="s">
        <v>2549</v>
      </c>
      <c r="C100" s="84">
        <v>3</v>
      </c>
      <c r="D100" s="118">
        <v>0.002631484192136155</v>
      </c>
      <c r="E100" s="118">
        <v>2.7812765493758462</v>
      </c>
      <c r="F100" s="84" t="s">
        <v>2623</v>
      </c>
      <c r="G100" s="84" t="b">
        <v>0</v>
      </c>
      <c r="H100" s="84" t="b">
        <v>0</v>
      </c>
      <c r="I100" s="84" t="b">
        <v>0</v>
      </c>
      <c r="J100" s="84" t="b">
        <v>0</v>
      </c>
      <c r="K100" s="84" t="b">
        <v>0</v>
      </c>
      <c r="L100" s="84" t="b">
        <v>0</v>
      </c>
    </row>
    <row r="101" spans="1:12" ht="15">
      <c r="A101" s="84" t="s">
        <v>2549</v>
      </c>
      <c r="B101" s="84" t="s">
        <v>2550</v>
      </c>
      <c r="C101" s="84">
        <v>3</v>
      </c>
      <c r="D101" s="118">
        <v>0.002631484192136155</v>
      </c>
      <c r="E101" s="118">
        <v>2.7812765493758462</v>
      </c>
      <c r="F101" s="84" t="s">
        <v>2623</v>
      </c>
      <c r="G101" s="84" t="b">
        <v>0</v>
      </c>
      <c r="H101" s="84" t="b">
        <v>0</v>
      </c>
      <c r="I101" s="84" t="b">
        <v>0</v>
      </c>
      <c r="J101" s="84" t="b">
        <v>0</v>
      </c>
      <c r="K101" s="84" t="b">
        <v>0</v>
      </c>
      <c r="L101" s="84" t="b">
        <v>0</v>
      </c>
    </row>
    <row r="102" spans="1:12" ht="15">
      <c r="A102" s="84" t="s">
        <v>2550</v>
      </c>
      <c r="B102" s="84" t="s">
        <v>2551</v>
      </c>
      <c r="C102" s="84">
        <v>3</v>
      </c>
      <c r="D102" s="118">
        <v>0.002631484192136155</v>
      </c>
      <c r="E102" s="118">
        <v>2.7812765493758462</v>
      </c>
      <c r="F102" s="84" t="s">
        <v>2623</v>
      </c>
      <c r="G102" s="84" t="b">
        <v>0</v>
      </c>
      <c r="H102" s="84" t="b">
        <v>0</v>
      </c>
      <c r="I102" s="84" t="b">
        <v>0</v>
      </c>
      <c r="J102" s="84" t="b">
        <v>0</v>
      </c>
      <c r="K102" s="84" t="b">
        <v>0</v>
      </c>
      <c r="L102" s="84" t="b">
        <v>0</v>
      </c>
    </row>
    <row r="103" spans="1:12" ht="15">
      <c r="A103" s="84" t="s">
        <v>2551</v>
      </c>
      <c r="B103" s="84" t="s">
        <v>2552</v>
      </c>
      <c r="C103" s="84">
        <v>3</v>
      </c>
      <c r="D103" s="118">
        <v>0.002631484192136155</v>
      </c>
      <c r="E103" s="118">
        <v>2.7812765493758462</v>
      </c>
      <c r="F103" s="84" t="s">
        <v>2623</v>
      </c>
      <c r="G103" s="84" t="b">
        <v>0</v>
      </c>
      <c r="H103" s="84" t="b">
        <v>0</v>
      </c>
      <c r="I103" s="84" t="b">
        <v>0</v>
      </c>
      <c r="J103" s="84" t="b">
        <v>0</v>
      </c>
      <c r="K103" s="84" t="b">
        <v>0</v>
      </c>
      <c r="L103" s="84" t="b">
        <v>0</v>
      </c>
    </row>
    <row r="104" spans="1:12" ht="15">
      <c r="A104" s="84" t="s">
        <v>2552</v>
      </c>
      <c r="B104" s="84" t="s">
        <v>2553</v>
      </c>
      <c r="C104" s="84">
        <v>3</v>
      </c>
      <c r="D104" s="118">
        <v>0.002631484192136155</v>
      </c>
      <c r="E104" s="118">
        <v>2.7812765493758462</v>
      </c>
      <c r="F104" s="84" t="s">
        <v>2623</v>
      </c>
      <c r="G104" s="84" t="b">
        <v>0</v>
      </c>
      <c r="H104" s="84" t="b">
        <v>0</v>
      </c>
      <c r="I104" s="84" t="b">
        <v>0</v>
      </c>
      <c r="J104" s="84" t="b">
        <v>0</v>
      </c>
      <c r="K104" s="84" t="b">
        <v>0</v>
      </c>
      <c r="L104" s="84" t="b">
        <v>0</v>
      </c>
    </row>
    <row r="105" spans="1:12" ht="15">
      <c r="A105" s="84" t="s">
        <v>2553</v>
      </c>
      <c r="B105" s="84" t="s">
        <v>2513</v>
      </c>
      <c r="C105" s="84">
        <v>3</v>
      </c>
      <c r="D105" s="118">
        <v>0.002631484192136155</v>
      </c>
      <c r="E105" s="118">
        <v>2.5594277997594896</v>
      </c>
      <c r="F105" s="84" t="s">
        <v>2623</v>
      </c>
      <c r="G105" s="84" t="b">
        <v>0</v>
      </c>
      <c r="H105" s="84" t="b">
        <v>0</v>
      </c>
      <c r="I105" s="84" t="b">
        <v>0</v>
      </c>
      <c r="J105" s="84" t="b">
        <v>0</v>
      </c>
      <c r="K105" s="84" t="b">
        <v>0</v>
      </c>
      <c r="L105" s="84" t="b">
        <v>0</v>
      </c>
    </row>
    <row r="106" spans="1:12" ht="15">
      <c r="A106" s="84" t="s">
        <v>2513</v>
      </c>
      <c r="B106" s="84" t="s">
        <v>2497</v>
      </c>
      <c r="C106" s="84">
        <v>3</v>
      </c>
      <c r="D106" s="118">
        <v>0.002631484192136155</v>
      </c>
      <c r="E106" s="118">
        <v>2.0823065450398275</v>
      </c>
      <c r="F106" s="84" t="s">
        <v>2623</v>
      </c>
      <c r="G106" s="84" t="b">
        <v>0</v>
      </c>
      <c r="H106" s="84" t="b">
        <v>0</v>
      </c>
      <c r="I106" s="84" t="b">
        <v>0</v>
      </c>
      <c r="J106" s="84" t="b">
        <v>0</v>
      </c>
      <c r="K106" s="84" t="b">
        <v>0</v>
      </c>
      <c r="L106" s="84" t="b">
        <v>0</v>
      </c>
    </row>
    <row r="107" spans="1:12" ht="15">
      <c r="A107" s="84" t="s">
        <v>2186</v>
      </c>
      <c r="B107" s="84" t="s">
        <v>2144</v>
      </c>
      <c r="C107" s="84">
        <v>3</v>
      </c>
      <c r="D107" s="118">
        <v>0.002631484192136155</v>
      </c>
      <c r="E107" s="118">
        <v>0.7390073866609924</v>
      </c>
      <c r="F107" s="84" t="s">
        <v>2623</v>
      </c>
      <c r="G107" s="84" t="b">
        <v>0</v>
      </c>
      <c r="H107" s="84" t="b">
        <v>0</v>
      </c>
      <c r="I107" s="84" t="b">
        <v>0</v>
      </c>
      <c r="J107" s="84" t="b">
        <v>0</v>
      </c>
      <c r="K107" s="84" t="b">
        <v>0</v>
      </c>
      <c r="L107" s="84" t="b">
        <v>0</v>
      </c>
    </row>
    <row r="108" spans="1:12" ht="15">
      <c r="A108" s="84" t="s">
        <v>2163</v>
      </c>
      <c r="B108" s="84" t="s">
        <v>2503</v>
      </c>
      <c r="C108" s="84">
        <v>3</v>
      </c>
      <c r="D108" s="118">
        <v>0.002631484192136155</v>
      </c>
      <c r="E108" s="118">
        <v>1.9873310318089705</v>
      </c>
      <c r="F108" s="84" t="s">
        <v>2623</v>
      </c>
      <c r="G108" s="84" t="b">
        <v>0</v>
      </c>
      <c r="H108" s="84" t="b">
        <v>0</v>
      </c>
      <c r="I108" s="84" t="b">
        <v>0</v>
      </c>
      <c r="J108" s="84" t="b">
        <v>0</v>
      </c>
      <c r="K108" s="84" t="b">
        <v>0</v>
      </c>
      <c r="L108" s="84" t="b">
        <v>0</v>
      </c>
    </row>
    <row r="109" spans="1:12" ht="15">
      <c r="A109" s="84" t="s">
        <v>2554</v>
      </c>
      <c r="B109" s="84" t="s">
        <v>2163</v>
      </c>
      <c r="C109" s="84">
        <v>2</v>
      </c>
      <c r="D109" s="118">
        <v>0.0019326430570923037</v>
      </c>
      <c r="E109" s="118">
        <v>2.0031252989922024</v>
      </c>
      <c r="F109" s="84" t="s">
        <v>2623</v>
      </c>
      <c r="G109" s="84" t="b">
        <v>1</v>
      </c>
      <c r="H109" s="84" t="b">
        <v>0</v>
      </c>
      <c r="I109" s="84" t="b">
        <v>0</v>
      </c>
      <c r="J109" s="84" t="b">
        <v>0</v>
      </c>
      <c r="K109" s="84" t="b">
        <v>0</v>
      </c>
      <c r="L109" s="84" t="b">
        <v>0</v>
      </c>
    </row>
    <row r="110" spans="1:12" ht="15">
      <c r="A110" s="84" t="s">
        <v>2163</v>
      </c>
      <c r="B110" s="84" t="s">
        <v>2513</v>
      </c>
      <c r="C110" s="84">
        <v>2</v>
      </c>
      <c r="D110" s="118">
        <v>0.0019326430570923037</v>
      </c>
      <c r="E110" s="118">
        <v>1.9573678084315276</v>
      </c>
      <c r="F110" s="84" t="s">
        <v>2623</v>
      </c>
      <c r="G110" s="84" t="b">
        <v>0</v>
      </c>
      <c r="H110" s="84" t="b">
        <v>0</v>
      </c>
      <c r="I110" s="84" t="b">
        <v>0</v>
      </c>
      <c r="J110" s="84" t="b">
        <v>0</v>
      </c>
      <c r="K110" s="84" t="b">
        <v>0</v>
      </c>
      <c r="L110" s="84" t="b">
        <v>0</v>
      </c>
    </row>
    <row r="111" spans="1:12" ht="15">
      <c r="A111" s="84" t="s">
        <v>2513</v>
      </c>
      <c r="B111" s="84" t="s">
        <v>2555</v>
      </c>
      <c r="C111" s="84">
        <v>2</v>
      </c>
      <c r="D111" s="118">
        <v>0.0019326430570923037</v>
      </c>
      <c r="E111" s="118">
        <v>2.55942779975949</v>
      </c>
      <c r="F111" s="84" t="s">
        <v>2623</v>
      </c>
      <c r="G111" s="84" t="b">
        <v>0</v>
      </c>
      <c r="H111" s="84" t="b">
        <v>0</v>
      </c>
      <c r="I111" s="84" t="b">
        <v>0</v>
      </c>
      <c r="J111" s="84" t="b">
        <v>0</v>
      </c>
      <c r="K111" s="84" t="b">
        <v>0</v>
      </c>
      <c r="L111" s="84" t="b">
        <v>0</v>
      </c>
    </row>
    <row r="112" spans="1:12" ht="15">
      <c r="A112" s="84" t="s">
        <v>2555</v>
      </c>
      <c r="B112" s="84" t="s">
        <v>2149</v>
      </c>
      <c r="C112" s="84">
        <v>2</v>
      </c>
      <c r="D112" s="118">
        <v>0.0019326430570923037</v>
      </c>
      <c r="E112" s="118">
        <v>1.3041552946561838</v>
      </c>
      <c r="F112" s="84" t="s">
        <v>2623</v>
      </c>
      <c r="G112" s="84" t="b">
        <v>0</v>
      </c>
      <c r="H112" s="84" t="b">
        <v>0</v>
      </c>
      <c r="I112" s="84" t="b">
        <v>0</v>
      </c>
      <c r="J112" s="84" t="b">
        <v>0</v>
      </c>
      <c r="K112" s="84" t="b">
        <v>0</v>
      </c>
      <c r="L112" s="84" t="b">
        <v>0</v>
      </c>
    </row>
    <row r="113" spans="1:12" ht="15">
      <c r="A113" s="84" t="s">
        <v>2149</v>
      </c>
      <c r="B113" s="84" t="s">
        <v>2514</v>
      </c>
      <c r="C113" s="84">
        <v>2</v>
      </c>
      <c r="D113" s="118">
        <v>0.0019326430570923037</v>
      </c>
      <c r="E113" s="118">
        <v>1.1045829397509797</v>
      </c>
      <c r="F113" s="84" t="s">
        <v>2623</v>
      </c>
      <c r="G113" s="84" t="b">
        <v>0</v>
      </c>
      <c r="H113" s="84" t="b">
        <v>0</v>
      </c>
      <c r="I113" s="84" t="b">
        <v>0</v>
      </c>
      <c r="J113" s="84" t="b">
        <v>0</v>
      </c>
      <c r="K113" s="84" t="b">
        <v>0</v>
      </c>
      <c r="L113" s="84" t="b">
        <v>0</v>
      </c>
    </row>
    <row r="114" spans="1:12" ht="15">
      <c r="A114" s="84" t="s">
        <v>2514</v>
      </c>
      <c r="B114" s="84" t="s">
        <v>2556</v>
      </c>
      <c r="C114" s="84">
        <v>2</v>
      </c>
      <c r="D114" s="118">
        <v>0.0019326430570923037</v>
      </c>
      <c r="E114" s="118">
        <v>2.55942779975949</v>
      </c>
      <c r="F114" s="84" t="s">
        <v>2623</v>
      </c>
      <c r="G114" s="84" t="b">
        <v>0</v>
      </c>
      <c r="H114" s="84" t="b">
        <v>0</v>
      </c>
      <c r="I114" s="84" t="b">
        <v>0</v>
      </c>
      <c r="J114" s="84" t="b">
        <v>0</v>
      </c>
      <c r="K114" s="84" t="b">
        <v>0</v>
      </c>
      <c r="L114" s="84" t="b">
        <v>0</v>
      </c>
    </row>
    <row r="115" spans="1:12" ht="15">
      <c r="A115" s="84" t="s">
        <v>2556</v>
      </c>
      <c r="B115" s="84" t="s">
        <v>2162</v>
      </c>
      <c r="C115" s="84">
        <v>2</v>
      </c>
      <c r="D115" s="118">
        <v>0.0019326430570923037</v>
      </c>
      <c r="E115" s="118">
        <v>1.8270340399365215</v>
      </c>
      <c r="F115" s="84" t="s">
        <v>2623</v>
      </c>
      <c r="G115" s="84" t="b">
        <v>0</v>
      </c>
      <c r="H115" s="84" t="b">
        <v>0</v>
      </c>
      <c r="I115" s="84" t="b">
        <v>0</v>
      </c>
      <c r="J115" s="84" t="b">
        <v>0</v>
      </c>
      <c r="K115" s="84" t="b">
        <v>0</v>
      </c>
      <c r="L115" s="84" t="b">
        <v>0</v>
      </c>
    </row>
    <row r="116" spans="1:12" ht="15">
      <c r="A116" s="84" t="s">
        <v>2162</v>
      </c>
      <c r="B116" s="84" t="s">
        <v>2557</v>
      </c>
      <c r="C116" s="84">
        <v>2</v>
      </c>
      <c r="D116" s="118">
        <v>0.0019326430570923037</v>
      </c>
      <c r="E116" s="118">
        <v>1.8434244561246909</v>
      </c>
      <c r="F116" s="84" t="s">
        <v>2623</v>
      </c>
      <c r="G116" s="84" t="b">
        <v>0</v>
      </c>
      <c r="H116" s="84" t="b">
        <v>0</v>
      </c>
      <c r="I116" s="84" t="b">
        <v>0</v>
      </c>
      <c r="J116" s="84" t="b">
        <v>0</v>
      </c>
      <c r="K116" s="84" t="b">
        <v>0</v>
      </c>
      <c r="L116" s="84" t="b">
        <v>0</v>
      </c>
    </row>
    <row r="117" spans="1:12" ht="15">
      <c r="A117" s="84" t="s">
        <v>2557</v>
      </c>
      <c r="B117" s="84" t="s">
        <v>2558</v>
      </c>
      <c r="C117" s="84">
        <v>2</v>
      </c>
      <c r="D117" s="118">
        <v>0.0019326430570923037</v>
      </c>
      <c r="E117" s="118">
        <v>2.9573678084315276</v>
      </c>
      <c r="F117" s="84" t="s">
        <v>2623</v>
      </c>
      <c r="G117" s="84" t="b">
        <v>0</v>
      </c>
      <c r="H117" s="84" t="b">
        <v>0</v>
      </c>
      <c r="I117" s="84" t="b">
        <v>0</v>
      </c>
      <c r="J117" s="84" t="b">
        <v>0</v>
      </c>
      <c r="K117" s="84" t="b">
        <v>0</v>
      </c>
      <c r="L117" s="84" t="b">
        <v>0</v>
      </c>
    </row>
    <row r="118" spans="1:12" ht="15">
      <c r="A118" s="84" t="s">
        <v>2558</v>
      </c>
      <c r="B118" s="84" t="s">
        <v>324</v>
      </c>
      <c r="C118" s="84">
        <v>2</v>
      </c>
      <c r="D118" s="118">
        <v>0.0019326430570923037</v>
      </c>
      <c r="E118" s="118">
        <v>2.0279488827172347</v>
      </c>
      <c r="F118" s="84" t="s">
        <v>2623</v>
      </c>
      <c r="G118" s="84" t="b">
        <v>0</v>
      </c>
      <c r="H118" s="84" t="b">
        <v>0</v>
      </c>
      <c r="I118" s="84" t="b">
        <v>0</v>
      </c>
      <c r="J118" s="84" t="b">
        <v>0</v>
      </c>
      <c r="K118" s="84" t="b">
        <v>0</v>
      </c>
      <c r="L118" s="84" t="b">
        <v>0</v>
      </c>
    </row>
    <row r="119" spans="1:12" ht="15">
      <c r="A119" s="84" t="s">
        <v>2146</v>
      </c>
      <c r="B119" s="84" t="s">
        <v>2559</v>
      </c>
      <c r="C119" s="84">
        <v>2</v>
      </c>
      <c r="D119" s="118">
        <v>0.0019326430570923037</v>
      </c>
      <c r="E119" s="118">
        <v>1.344583951711792</v>
      </c>
      <c r="F119" s="84" t="s">
        <v>2623</v>
      </c>
      <c r="G119" s="84" t="b">
        <v>0</v>
      </c>
      <c r="H119" s="84" t="b">
        <v>0</v>
      </c>
      <c r="I119" s="84" t="b">
        <v>0</v>
      </c>
      <c r="J119" s="84" t="b">
        <v>0</v>
      </c>
      <c r="K119" s="84" t="b">
        <v>0</v>
      </c>
      <c r="L119" s="84" t="b">
        <v>0</v>
      </c>
    </row>
    <row r="120" spans="1:12" ht="15">
      <c r="A120" s="84" t="s">
        <v>2559</v>
      </c>
      <c r="B120" s="84" t="s">
        <v>2120</v>
      </c>
      <c r="C120" s="84">
        <v>2</v>
      </c>
      <c r="D120" s="118">
        <v>0.0019326430570923037</v>
      </c>
      <c r="E120" s="118">
        <v>2.9573678084315276</v>
      </c>
      <c r="F120" s="84" t="s">
        <v>2623</v>
      </c>
      <c r="G120" s="84" t="b">
        <v>0</v>
      </c>
      <c r="H120" s="84" t="b">
        <v>0</v>
      </c>
      <c r="I120" s="84" t="b">
        <v>0</v>
      </c>
      <c r="J120" s="84" t="b">
        <v>0</v>
      </c>
      <c r="K120" s="84" t="b">
        <v>0</v>
      </c>
      <c r="L120" s="84" t="b">
        <v>0</v>
      </c>
    </row>
    <row r="121" spans="1:12" ht="15">
      <c r="A121" s="84" t="s">
        <v>2120</v>
      </c>
      <c r="B121" s="84" t="s">
        <v>2121</v>
      </c>
      <c r="C121" s="84">
        <v>2</v>
      </c>
      <c r="D121" s="118">
        <v>0.0019326430570923037</v>
      </c>
      <c r="E121" s="118">
        <v>2.9573678084315276</v>
      </c>
      <c r="F121" s="84" t="s">
        <v>2623</v>
      </c>
      <c r="G121" s="84" t="b">
        <v>0</v>
      </c>
      <c r="H121" s="84" t="b">
        <v>0</v>
      </c>
      <c r="I121" s="84" t="b">
        <v>0</v>
      </c>
      <c r="J121" s="84" t="b">
        <v>0</v>
      </c>
      <c r="K121" s="84" t="b">
        <v>0</v>
      </c>
      <c r="L121" s="84" t="b">
        <v>0</v>
      </c>
    </row>
    <row r="122" spans="1:12" ht="15">
      <c r="A122" s="84" t="s">
        <v>2121</v>
      </c>
      <c r="B122" s="84" t="s">
        <v>540</v>
      </c>
      <c r="C122" s="84">
        <v>2</v>
      </c>
      <c r="D122" s="118">
        <v>0.0019326430570923037</v>
      </c>
      <c r="E122" s="118">
        <v>2.6563378127675463</v>
      </c>
      <c r="F122" s="84" t="s">
        <v>2623</v>
      </c>
      <c r="G122" s="84" t="b">
        <v>0</v>
      </c>
      <c r="H122" s="84" t="b">
        <v>0</v>
      </c>
      <c r="I122" s="84" t="b">
        <v>0</v>
      </c>
      <c r="J122" s="84" t="b">
        <v>0</v>
      </c>
      <c r="K122" s="84" t="b">
        <v>0</v>
      </c>
      <c r="L122" s="84" t="b">
        <v>0</v>
      </c>
    </row>
    <row r="123" spans="1:12" ht="15">
      <c r="A123" s="84" t="s">
        <v>540</v>
      </c>
      <c r="B123" s="84" t="s">
        <v>2560</v>
      </c>
      <c r="C123" s="84">
        <v>2</v>
      </c>
      <c r="D123" s="118">
        <v>0.0019326430570923037</v>
      </c>
      <c r="E123" s="118">
        <v>2.6563378127675463</v>
      </c>
      <c r="F123" s="84" t="s">
        <v>2623</v>
      </c>
      <c r="G123" s="84" t="b">
        <v>0</v>
      </c>
      <c r="H123" s="84" t="b">
        <v>0</v>
      </c>
      <c r="I123" s="84" t="b">
        <v>0</v>
      </c>
      <c r="J123" s="84" t="b">
        <v>0</v>
      </c>
      <c r="K123" s="84" t="b">
        <v>0</v>
      </c>
      <c r="L123" s="84" t="b">
        <v>0</v>
      </c>
    </row>
    <row r="124" spans="1:12" ht="15">
      <c r="A124" s="84" t="s">
        <v>2560</v>
      </c>
      <c r="B124" s="84" t="s">
        <v>2150</v>
      </c>
      <c r="C124" s="84">
        <v>2</v>
      </c>
      <c r="D124" s="118">
        <v>0.0019326430570923037</v>
      </c>
      <c r="E124" s="118">
        <v>1.8604577954234711</v>
      </c>
      <c r="F124" s="84" t="s">
        <v>2623</v>
      </c>
      <c r="G124" s="84" t="b">
        <v>0</v>
      </c>
      <c r="H124" s="84" t="b">
        <v>0</v>
      </c>
      <c r="I124" s="84" t="b">
        <v>0</v>
      </c>
      <c r="J124" s="84" t="b">
        <v>0</v>
      </c>
      <c r="K124" s="84" t="b">
        <v>0</v>
      </c>
      <c r="L124" s="84" t="b">
        <v>0</v>
      </c>
    </row>
    <row r="125" spans="1:12" ht="15">
      <c r="A125" s="84" t="s">
        <v>2150</v>
      </c>
      <c r="B125" s="84" t="s">
        <v>2561</v>
      </c>
      <c r="C125" s="84">
        <v>2</v>
      </c>
      <c r="D125" s="118">
        <v>0.0019326430570923037</v>
      </c>
      <c r="E125" s="118">
        <v>1.9361785093615895</v>
      </c>
      <c r="F125" s="84" t="s">
        <v>2623</v>
      </c>
      <c r="G125" s="84" t="b">
        <v>0</v>
      </c>
      <c r="H125" s="84" t="b">
        <v>0</v>
      </c>
      <c r="I125" s="84" t="b">
        <v>0</v>
      </c>
      <c r="J125" s="84" t="b">
        <v>0</v>
      </c>
      <c r="K125" s="84" t="b">
        <v>0</v>
      </c>
      <c r="L125" s="84" t="b">
        <v>0</v>
      </c>
    </row>
    <row r="126" spans="1:12" ht="15">
      <c r="A126" s="84" t="s">
        <v>212</v>
      </c>
      <c r="B126" s="84" t="s">
        <v>2562</v>
      </c>
      <c r="C126" s="84">
        <v>2</v>
      </c>
      <c r="D126" s="118">
        <v>0.0019326430570923037</v>
      </c>
      <c r="E126" s="118">
        <v>1.1649761189332737</v>
      </c>
      <c r="F126" s="84" t="s">
        <v>2623</v>
      </c>
      <c r="G126" s="84" t="b">
        <v>0</v>
      </c>
      <c r="H126" s="84" t="b">
        <v>0</v>
      </c>
      <c r="I126" s="84" t="b">
        <v>0</v>
      </c>
      <c r="J126" s="84" t="b">
        <v>0</v>
      </c>
      <c r="K126" s="84" t="b">
        <v>0</v>
      </c>
      <c r="L126" s="84" t="b">
        <v>0</v>
      </c>
    </row>
    <row r="127" spans="1:12" ht="15">
      <c r="A127" s="84" t="s">
        <v>2562</v>
      </c>
      <c r="B127" s="84" t="s">
        <v>2563</v>
      </c>
      <c r="C127" s="84">
        <v>2</v>
      </c>
      <c r="D127" s="118">
        <v>0.0019326430570923037</v>
      </c>
      <c r="E127" s="118">
        <v>2.9573678084315276</v>
      </c>
      <c r="F127" s="84" t="s">
        <v>2623</v>
      </c>
      <c r="G127" s="84" t="b">
        <v>0</v>
      </c>
      <c r="H127" s="84" t="b">
        <v>0</v>
      </c>
      <c r="I127" s="84" t="b">
        <v>0</v>
      </c>
      <c r="J127" s="84" t="b">
        <v>0</v>
      </c>
      <c r="K127" s="84" t="b">
        <v>0</v>
      </c>
      <c r="L127" s="84" t="b">
        <v>0</v>
      </c>
    </row>
    <row r="128" spans="1:12" ht="15">
      <c r="A128" s="84" t="s">
        <v>2563</v>
      </c>
      <c r="B128" s="84" t="s">
        <v>2564</v>
      </c>
      <c r="C128" s="84">
        <v>2</v>
      </c>
      <c r="D128" s="118">
        <v>0.0019326430570923037</v>
      </c>
      <c r="E128" s="118">
        <v>2.9573678084315276</v>
      </c>
      <c r="F128" s="84" t="s">
        <v>2623</v>
      </c>
      <c r="G128" s="84" t="b">
        <v>0</v>
      </c>
      <c r="H128" s="84" t="b">
        <v>0</v>
      </c>
      <c r="I128" s="84" t="b">
        <v>0</v>
      </c>
      <c r="J128" s="84" t="b">
        <v>1</v>
      </c>
      <c r="K128" s="84" t="b">
        <v>0</v>
      </c>
      <c r="L128" s="84" t="b">
        <v>0</v>
      </c>
    </row>
    <row r="129" spans="1:12" ht="15">
      <c r="A129" s="84" t="s">
        <v>2564</v>
      </c>
      <c r="B129" s="84" t="s">
        <v>2565</v>
      </c>
      <c r="C129" s="84">
        <v>2</v>
      </c>
      <c r="D129" s="118">
        <v>0.0019326430570923037</v>
      </c>
      <c r="E129" s="118">
        <v>2.9573678084315276</v>
      </c>
      <c r="F129" s="84" t="s">
        <v>2623</v>
      </c>
      <c r="G129" s="84" t="b">
        <v>1</v>
      </c>
      <c r="H129" s="84" t="b">
        <v>0</v>
      </c>
      <c r="I129" s="84" t="b">
        <v>0</v>
      </c>
      <c r="J129" s="84" t="b">
        <v>0</v>
      </c>
      <c r="K129" s="84" t="b">
        <v>0</v>
      </c>
      <c r="L129" s="84" t="b">
        <v>0</v>
      </c>
    </row>
    <row r="130" spans="1:12" ht="15">
      <c r="A130" s="84" t="s">
        <v>2565</v>
      </c>
      <c r="B130" s="84" t="s">
        <v>2143</v>
      </c>
      <c r="C130" s="84">
        <v>2</v>
      </c>
      <c r="D130" s="118">
        <v>0.0019326430570923037</v>
      </c>
      <c r="E130" s="118">
        <v>1.299356411774415</v>
      </c>
      <c r="F130" s="84" t="s">
        <v>2623</v>
      </c>
      <c r="G130" s="84" t="b">
        <v>0</v>
      </c>
      <c r="H130" s="84" t="b">
        <v>0</v>
      </c>
      <c r="I130" s="84" t="b">
        <v>0</v>
      </c>
      <c r="J130" s="84" t="b">
        <v>0</v>
      </c>
      <c r="K130" s="84" t="b">
        <v>0</v>
      </c>
      <c r="L130" s="84" t="b">
        <v>0</v>
      </c>
    </row>
    <row r="131" spans="1:12" ht="15">
      <c r="A131" s="84" t="s">
        <v>2566</v>
      </c>
      <c r="B131" s="84" t="s">
        <v>2567</v>
      </c>
      <c r="C131" s="84">
        <v>2</v>
      </c>
      <c r="D131" s="118">
        <v>0.0019326430570923037</v>
      </c>
      <c r="E131" s="118">
        <v>2.9573678084315276</v>
      </c>
      <c r="F131" s="84" t="s">
        <v>2623</v>
      </c>
      <c r="G131" s="84" t="b">
        <v>0</v>
      </c>
      <c r="H131" s="84" t="b">
        <v>0</v>
      </c>
      <c r="I131" s="84" t="b">
        <v>0</v>
      </c>
      <c r="J131" s="84" t="b">
        <v>1</v>
      </c>
      <c r="K131" s="84" t="b">
        <v>0</v>
      </c>
      <c r="L131" s="84" t="b">
        <v>0</v>
      </c>
    </row>
    <row r="132" spans="1:12" ht="15">
      <c r="A132" s="84" t="s">
        <v>2567</v>
      </c>
      <c r="B132" s="84" t="s">
        <v>2568</v>
      </c>
      <c r="C132" s="84">
        <v>2</v>
      </c>
      <c r="D132" s="118">
        <v>0.0019326430570923037</v>
      </c>
      <c r="E132" s="118">
        <v>2.9573678084315276</v>
      </c>
      <c r="F132" s="84" t="s">
        <v>2623</v>
      </c>
      <c r="G132" s="84" t="b">
        <v>1</v>
      </c>
      <c r="H132" s="84" t="b">
        <v>0</v>
      </c>
      <c r="I132" s="84" t="b">
        <v>0</v>
      </c>
      <c r="J132" s="84" t="b">
        <v>0</v>
      </c>
      <c r="K132" s="84" t="b">
        <v>0</v>
      </c>
      <c r="L132" s="84" t="b">
        <v>0</v>
      </c>
    </row>
    <row r="133" spans="1:12" ht="15">
      <c r="A133" s="84" t="s">
        <v>2568</v>
      </c>
      <c r="B133" s="84" t="s">
        <v>2522</v>
      </c>
      <c r="C133" s="84">
        <v>2</v>
      </c>
      <c r="D133" s="118">
        <v>0.0019326430570923037</v>
      </c>
      <c r="E133" s="118">
        <v>2.6563378127675463</v>
      </c>
      <c r="F133" s="84" t="s">
        <v>2623</v>
      </c>
      <c r="G133" s="84" t="b">
        <v>0</v>
      </c>
      <c r="H133" s="84" t="b">
        <v>0</v>
      </c>
      <c r="I133" s="84" t="b">
        <v>0</v>
      </c>
      <c r="J133" s="84" t="b">
        <v>0</v>
      </c>
      <c r="K133" s="84" t="b">
        <v>0</v>
      </c>
      <c r="L133" s="84" t="b">
        <v>0</v>
      </c>
    </row>
    <row r="134" spans="1:12" ht="15">
      <c r="A134" s="84" t="s">
        <v>2522</v>
      </c>
      <c r="B134" s="84" t="s">
        <v>2523</v>
      </c>
      <c r="C134" s="84">
        <v>2</v>
      </c>
      <c r="D134" s="118">
        <v>0.0019326430570923037</v>
      </c>
      <c r="E134" s="118">
        <v>2.355307817103565</v>
      </c>
      <c r="F134" s="84" t="s">
        <v>2623</v>
      </c>
      <c r="G134" s="84" t="b">
        <v>0</v>
      </c>
      <c r="H134" s="84" t="b">
        <v>0</v>
      </c>
      <c r="I134" s="84" t="b">
        <v>0</v>
      </c>
      <c r="J134" s="84" t="b">
        <v>0</v>
      </c>
      <c r="K134" s="84" t="b">
        <v>0</v>
      </c>
      <c r="L134" s="84" t="b">
        <v>0</v>
      </c>
    </row>
    <row r="135" spans="1:12" ht="15">
      <c r="A135" s="84" t="s">
        <v>2523</v>
      </c>
      <c r="B135" s="84" t="s">
        <v>2569</v>
      </c>
      <c r="C135" s="84">
        <v>2</v>
      </c>
      <c r="D135" s="118">
        <v>0.0019326430570923037</v>
      </c>
      <c r="E135" s="118">
        <v>2.6563378127675463</v>
      </c>
      <c r="F135" s="84" t="s">
        <v>2623</v>
      </c>
      <c r="G135" s="84" t="b">
        <v>0</v>
      </c>
      <c r="H135" s="84" t="b">
        <v>0</v>
      </c>
      <c r="I135" s="84" t="b">
        <v>0</v>
      </c>
      <c r="J135" s="84" t="b">
        <v>0</v>
      </c>
      <c r="K135" s="84" t="b">
        <v>0</v>
      </c>
      <c r="L135" s="84" t="b">
        <v>0</v>
      </c>
    </row>
    <row r="136" spans="1:12" ht="15">
      <c r="A136" s="84" t="s">
        <v>2569</v>
      </c>
      <c r="B136" s="84" t="s">
        <v>2570</v>
      </c>
      <c r="C136" s="84">
        <v>2</v>
      </c>
      <c r="D136" s="118">
        <v>0.0019326430570923037</v>
      </c>
      <c r="E136" s="118">
        <v>2.9573678084315276</v>
      </c>
      <c r="F136" s="84" t="s">
        <v>2623</v>
      </c>
      <c r="G136" s="84" t="b">
        <v>0</v>
      </c>
      <c r="H136" s="84" t="b">
        <v>0</v>
      </c>
      <c r="I136" s="84" t="b">
        <v>0</v>
      </c>
      <c r="J136" s="84" t="b">
        <v>0</v>
      </c>
      <c r="K136" s="84" t="b">
        <v>0</v>
      </c>
      <c r="L136" s="84" t="b">
        <v>0</v>
      </c>
    </row>
    <row r="137" spans="1:12" ht="15">
      <c r="A137" s="84" t="s">
        <v>2570</v>
      </c>
      <c r="B137" s="84" t="s">
        <v>2155</v>
      </c>
      <c r="C137" s="84">
        <v>2</v>
      </c>
      <c r="D137" s="118">
        <v>0.0019326430570923037</v>
      </c>
      <c r="E137" s="118">
        <v>1.7812765493758462</v>
      </c>
      <c r="F137" s="84" t="s">
        <v>2623</v>
      </c>
      <c r="G137" s="84" t="b">
        <v>0</v>
      </c>
      <c r="H137" s="84" t="b">
        <v>0</v>
      </c>
      <c r="I137" s="84" t="b">
        <v>0</v>
      </c>
      <c r="J137" s="84" t="b">
        <v>0</v>
      </c>
      <c r="K137" s="84" t="b">
        <v>0</v>
      </c>
      <c r="L137" s="84" t="b">
        <v>0</v>
      </c>
    </row>
    <row r="138" spans="1:12" ht="15">
      <c r="A138" s="84" t="s">
        <v>2155</v>
      </c>
      <c r="B138" s="84" t="s">
        <v>2571</v>
      </c>
      <c r="C138" s="84">
        <v>2</v>
      </c>
      <c r="D138" s="118">
        <v>0.0019326430570923037</v>
      </c>
      <c r="E138" s="118">
        <v>1.7812765493758462</v>
      </c>
      <c r="F138" s="84" t="s">
        <v>2623</v>
      </c>
      <c r="G138" s="84" t="b">
        <v>0</v>
      </c>
      <c r="H138" s="84" t="b">
        <v>0</v>
      </c>
      <c r="I138" s="84" t="b">
        <v>0</v>
      </c>
      <c r="J138" s="84" t="b">
        <v>0</v>
      </c>
      <c r="K138" s="84" t="b">
        <v>0</v>
      </c>
      <c r="L138" s="84" t="b">
        <v>0</v>
      </c>
    </row>
    <row r="139" spans="1:12" ht="15">
      <c r="A139" s="84" t="s">
        <v>2571</v>
      </c>
      <c r="B139" s="84" t="s">
        <v>2572</v>
      </c>
      <c r="C139" s="84">
        <v>2</v>
      </c>
      <c r="D139" s="118">
        <v>0.0019326430570923037</v>
      </c>
      <c r="E139" s="118">
        <v>2.9573678084315276</v>
      </c>
      <c r="F139" s="84" t="s">
        <v>2623</v>
      </c>
      <c r="G139" s="84" t="b">
        <v>0</v>
      </c>
      <c r="H139" s="84" t="b">
        <v>0</v>
      </c>
      <c r="I139" s="84" t="b">
        <v>0</v>
      </c>
      <c r="J139" s="84" t="b">
        <v>0</v>
      </c>
      <c r="K139" s="84" t="b">
        <v>0</v>
      </c>
      <c r="L139" s="84" t="b">
        <v>0</v>
      </c>
    </row>
    <row r="140" spans="1:12" ht="15">
      <c r="A140" s="84" t="s">
        <v>2572</v>
      </c>
      <c r="B140" s="84" t="s">
        <v>341</v>
      </c>
      <c r="C140" s="84">
        <v>2</v>
      </c>
      <c r="D140" s="118">
        <v>0.0019326430570923037</v>
      </c>
      <c r="E140" s="118">
        <v>2.9573678084315276</v>
      </c>
      <c r="F140" s="84" t="s">
        <v>2623</v>
      </c>
      <c r="G140" s="84" t="b">
        <v>0</v>
      </c>
      <c r="H140" s="84" t="b">
        <v>0</v>
      </c>
      <c r="I140" s="84" t="b">
        <v>0</v>
      </c>
      <c r="J140" s="84" t="b">
        <v>0</v>
      </c>
      <c r="K140" s="84" t="b">
        <v>0</v>
      </c>
      <c r="L140" s="84" t="b">
        <v>0</v>
      </c>
    </row>
    <row r="141" spans="1:12" ht="15">
      <c r="A141" s="84" t="s">
        <v>341</v>
      </c>
      <c r="B141" s="84" t="s">
        <v>2143</v>
      </c>
      <c r="C141" s="84">
        <v>2</v>
      </c>
      <c r="D141" s="118">
        <v>0.0019326430570923037</v>
      </c>
      <c r="E141" s="118">
        <v>1.299356411774415</v>
      </c>
      <c r="F141" s="84" t="s">
        <v>2623</v>
      </c>
      <c r="G141" s="84" t="b">
        <v>0</v>
      </c>
      <c r="H141" s="84" t="b">
        <v>0</v>
      </c>
      <c r="I141" s="84" t="b">
        <v>0</v>
      </c>
      <c r="J141" s="84" t="b">
        <v>0</v>
      </c>
      <c r="K141" s="84" t="b">
        <v>0</v>
      </c>
      <c r="L141" s="84" t="b">
        <v>0</v>
      </c>
    </row>
    <row r="142" spans="1:12" ht="15">
      <c r="A142" s="84" t="s">
        <v>2149</v>
      </c>
      <c r="B142" s="84" t="s">
        <v>2573</v>
      </c>
      <c r="C142" s="84">
        <v>2</v>
      </c>
      <c r="D142" s="118">
        <v>0.0019326430570923037</v>
      </c>
      <c r="E142" s="118">
        <v>1.5025229484230174</v>
      </c>
      <c r="F142" s="84" t="s">
        <v>2623</v>
      </c>
      <c r="G142" s="84" t="b">
        <v>0</v>
      </c>
      <c r="H142" s="84" t="b">
        <v>0</v>
      </c>
      <c r="I142" s="84" t="b">
        <v>0</v>
      </c>
      <c r="J142" s="84" t="b">
        <v>0</v>
      </c>
      <c r="K142" s="84" t="b">
        <v>0</v>
      </c>
      <c r="L142" s="84" t="b">
        <v>0</v>
      </c>
    </row>
    <row r="143" spans="1:12" ht="15">
      <c r="A143" s="84" t="s">
        <v>2573</v>
      </c>
      <c r="B143" s="84" t="s">
        <v>324</v>
      </c>
      <c r="C143" s="84">
        <v>2</v>
      </c>
      <c r="D143" s="118">
        <v>0.0019326430570923037</v>
      </c>
      <c r="E143" s="118">
        <v>2.0279488827172347</v>
      </c>
      <c r="F143" s="84" t="s">
        <v>2623</v>
      </c>
      <c r="G143" s="84" t="b">
        <v>0</v>
      </c>
      <c r="H143" s="84" t="b">
        <v>0</v>
      </c>
      <c r="I143" s="84" t="b">
        <v>0</v>
      </c>
      <c r="J143" s="84" t="b">
        <v>0</v>
      </c>
      <c r="K143" s="84" t="b">
        <v>0</v>
      </c>
      <c r="L143" s="84" t="b">
        <v>0</v>
      </c>
    </row>
    <row r="144" spans="1:12" ht="15">
      <c r="A144" s="84" t="s">
        <v>2154</v>
      </c>
      <c r="B144" s="84" t="s">
        <v>2177</v>
      </c>
      <c r="C144" s="84">
        <v>2</v>
      </c>
      <c r="D144" s="118">
        <v>0.0019326430570923037</v>
      </c>
      <c r="E144" s="118">
        <v>1.3775842118147172</v>
      </c>
      <c r="F144" s="84" t="s">
        <v>2623</v>
      </c>
      <c r="G144" s="84" t="b">
        <v>0</v>
      </c>
      <c r="H144" s="84" t="b">
        <v>0</v>
      </c>
      <c r="I144" s="84" t="b">
        <v>0</v>
      </c>
      <c r="J144" s="84" t="b">
        <v>0</v>
      </c>
      <c r="K144" s="84" t="b">
        <v>0</v>
      </c>
      <c r="L144" s="84" t="b">
        <v>0</v>
      </c>
    </row>
    <row r="145" spans="1:12" ht="15">
      <c r="A145" s="84" t="s">
        <v>289</v>
      </c>
      <c r="B145" s="84" t="s">
        <v>2143</v>
      </c>
      <c r="C145" s="84">
        <v>2</v>
      </c>
      <c r="D145" s="118">
        <v>0.0019326430570923037</v>
      </c>
      <c r="E145" s="118">
        <v>1.299356411774415</v>
      </c>
      <c r="F145" s="84" t="s">
        <v>2623</v>
      </c>
      <c r="G145" s="84" t="b">
        <v>0</v>
      </c>
      <c r="H145" s="84" t="b">
        <v>0</v>
      </c>
      <c r="I145" s="84" t="b">
        <v>0</v>
      </c>
      <c r="J145" s="84" t="b">
        <v>0</v>
      </c>
      <c r="K145" s="84" t="b">
        <v>0</v>
      </c>
      <c r="L145" s="84" t="b">
        <v>0</v>
      </c>
    </row>
    <row r="146" spans="1:12" ht="15">
      <c r="A146" s="84" t="s">
        <v>2146</v>
      </c>
      <c r="B146" s="84" t="s">
        <v>2527</v>
      </c>
      <c r="C146" s="84">
        <v>2</v>
      </c>
      <c r="D146" s="118">
        <v>0.0019326430570923037</v>
      </c>
      <c r="E146" s="118">
        <v>1.0435539560478109</v>
      </c>
      <c r="F146" s="84" t="s">
        <v>2623</v>
      </c>
      <c r="G146" s="84" t="b">
        <v>0</v>
      </c>
      <c r="H146" s="84" t="b">
        <v>0</v>
      </c>
      <c r="I146" s="84" t="b">
        <v>0</v>
      </c>
      <c r="J146" s="84" t="b">
        <v>0</v>
      </c>
      <c r="K146" s="84" t="b">
        <v>0</v>
      </c>
      <c r="L146" s="84" t="b">
        <v>0</v>
      </c>
    </row>
    <row r="147" spans="1:12" ht="15">
      <c r="A147" s="84" t="s">
        <v>2528</v>
      </c>
      <c r="B147" s="84" t="s">
        <v>2144</v>
      </c>
      <c r="C147" s="84">
        <v>2</v>
      </c>
      <c r="D147" s="118">
        <v>0.0019326430570923037</v>
      </c>
      <c r="E147" s="118">
        <v>0.8639461232692924</v>
      </c>
      <c r="F147" s="84" t="s">
        <v>2623</v>
      </c>
      <c r="G147" s="84" t="b">
        <v>0</v>
      </c>
      <c r="H147" s="84" t="b">
        <v>0</v>
      </c>
      <c r="I147" s="84" t="b">
        <v>0</v>
      </c>
      <c r="J147" s="84" t="b">
        <v>0</v>
      </c>
      <c r="K147" s="84" t="b">
        <v>0</v>
      </c>
      <c r="L147" s="84" t="b">
        <v>0</v>
      </c>
    </row>
    <row r="148" spans="1:12" ht="15">
      <c r="A148" s="84" t="s">
        <v>2145</v>
      </c>
      <c r="B148" s="84" t="s">
        <v>2575</v>
      </c>
      <c r="C148" s="84">
        <v>2</v>
      </c>
      <c r="D148" s="118">
        <v>0.0019326430570923037</v>
      </c>
      <c r="E148" s="118">
        <v>1.1312930057307011</v>
      </c>
      <c r="F148" s="84" t="s">
        <v>2623</v>
      </c>
      <c r="G148" s="84" t="b">
        <v>0</v>
      </c>
      <c r="H148" s="84" t="b">
        <v>0</v>
      </c>
      <c r="I148" s="84" t="b">
        <v>0</v>
      </c>
      <c r="J148" s="84" t="b">
        <v>0</v>
      </c>
      <c r="K148" s="84" t="b">
        <v>1</v>
      </c>
      <c r="L148" s="84" t="b">
        <v>0</v>
      </c>
    </row>
    <row r="149" spans="1:12" ht="15">
      <c r="A149" s="84" t="s">
        <v>2575</v>
      </c>
      <c r="B149" s="84" t="s">
        <v>2514</v>
      </c>
      <c r="C149" s="84">
        <v>2</v>
      </c>
      <c r="D149" s="118">
        <v>0.0019326430570923037</v>
      </c>
      <c r="E149" s="118">
        <v>2.55942779975949</v>
      </c>
      <c r="F149" s="84" t="s">
        <v>2623</v>
      </c>
      <c r="G149" s="84" t="b">
        <v>0</v>
      </c>
      <c r="H149" s="84" t="b">
        <v>1</v>
      </c>
      <c r="I149" s="84" t="b">
        <v>0</v>
      </c>
      <c r="J149" s="84" t="b">
        <v>0</v>
      </c>
      <c r="K149" s="84" t="b">
        <v>0</v>
      </c>
      <c r="L149" s="84" t="b">
        <v>0</v>
      </c>
    </row>
    <row r="150" spans="1:12" ht="15">
      <c r="A150" s="84" t="s">
        <v>2514</v>
      </c>
      <c r="B150" s="84" t="s">
        <v>2576</v>
      </c>
      <c r="C150" s="84">
        <v>2</v>
      </c>
      <c r="D150" s="118">
        <v>0.0019326430570923037</v>
      </c>
      <c r="E150" s="118">
        <v>2.55942779975949</v>
      </c>
      <c r="F150" s="84" t="s">
        <v>2623</v>
      </c>
      <c r="G150" s="84" t="b">
        <v>0</v>
      </c>
      <c r="H150" s="84" t="b">
        <v>0</v>
      </c>
      <c r="I150" s="84" t="b">
        <v>0</v>
      </c>
      <c r="J150" s="84" t="b">
        <v>0</v>
      </c>
      <c r="K150" s="84" t="b">
        <v>0</v>
      </c>
      <c r="L150" s="84" t="b">
        <v>0</v>
      </c>
    </row>
    <row r="151" spans="1:12" ht="15">
      <c r="A151" s="84" t="s">
        <v>2576</v>
      </c>
      <c r="B151" s="84" t="s">
        <v>2577</v>
      </c>
      <c r="C151" s="84">
        <v>2</v>
      </c>
      <c r="D151" s="118">
        <v>0.0019326430570923037</v>
      </c>
      <c r="E151" s="118">
        <v>2.9573678084315276</v>
      </c>
      <c r="F151" s="84" t="s">
        <v>2623</v>
      </c>
      <c r="G151" s="84" t="b">
        <v>0</v>
      </c>
      <c r="H151" s="84" t="b">
        <v>0</v>
      </c>
      <c r="I151" s="84" t="b">
        <v>0</v>
      </c>
      <c r="J151" s="84" t="b">
        <v>0</v>
      </c>
      <c r="K151" s="84" t="b">
        <v>0</v>
      </c>
      <c r="L151" s="84" t="b">
        <v>0</v>
      </c>
    </row>
    <row r="152" spans="1:12" ht="15">
      <c r="A152" s="84" t="s">
        <v>2577</v>
      </c>
      <c r="B152" s="84" t="s">
        <v>2578</v>
      </c>
      <c r="C152" s="84">
        <v>2</v>
      </c>
      <c r="D152" s="118">
        <v>0.0019326430570923037</v>
      </c>
      <c r="E152" s="118">
        <v>2.9573678084315276</v>
      </c>
      <c r="F152" s="84" t="s">
        <v>2623</v>
      </c>
      <c r="G152" s="84" t="b">
        <v>0</v>
      </c>
      <c r="H152" s="84" t="b">
        <v>0</v>
      </c>
      <c r="I152" s="84" t="b">
        <v>0</v>
      </c>
      <c r="J152" s="84" t="b">
        <v>0</v>
      </c>
      <c r="K152" s="84" t="b">
        <v>0</v>
      </c>
      <c r="L152" s="84" t="b">
        <v>0</v>
      </c>
    </row>
    <row r="153" spans="1:12" ht="15">
      <c r="A153" s="84" t="s">
        <v>2146</v>
      </c>
      <c r="B153" s="84" t="s">
        <v>2579</v>
      </c>
      <c r="C153" s="84">
        <v>2</v>
      </c>
      <c r="D153" s="118">
        <v>0.0019326430570923037</v>
      </c>
      <c r="E153" s="118">
        <v>1.344583951711792</v>
      </c>
      <c r="F153" s="84" t="s">
        <v>2623</v>
      </c>
      <c r="G153" s="84" t="b">
        <v>0</v>
      </c>
      <c r="H153" s="84" t="b">
        <v>0</v>
      </c>
      <c r="I153" s="84" t="b">
        <v>0</v>
      </c>
      <c r="J153" s="84" t="b">
        <v>0</v>
      </c>
      <c r="K153" s="84" t="b">
        <v>0</v>
      </c>
      <c r="L153" s="84" t="b">
        <v>0</v>
      </c>
    </row>
    <row r="154" spans="1:12" ht="15">
      <c r="A154" s="84" t="s">
        <v>2579</v>
      </c>
      <c r="B154" s="84" t="s">
        <v>2527</v>
      </c>
      <c r="C154" s="84">
        <v>2</v>
      </c>
      <c r="D154" s="118">
        <v>0.0019326430570923037</v>
      </c>
      <c r="E154" s="118">
        <v>2.6563378127675463</v>
      </c>
      <c r="F154" s="84" t="s">
        <v>2623</v>
      </c>
      <c r="G154" s="84" t="b">
        <v>0</v>
      </c>
      <c r="H154" s="84" t="b">
        <v>0</v>
      </c>
      <c r="I154" s="84" t="b">
        <v>0</v>
      </c>
      <c r="J154" s="84" t="b">
        <v>0</v>
      </c>
      <c r="K154" s="84" t="b">
        <v>0</v>
      </c>
      <c r="L154" s="84" t="b">
        <v>0</v>
      </c>
    </row>
    <row r="155" spans="1:12" ht="15">
      <c r="A155" s="84" t="s">
        <v>2528</v>
      </c>
      <c r="B155" s="84" t="s">
        <v>2580</v>
      </c>
      <c r="C155" s="84">
        <v>2</v>
      </c>
      <c r="D155" s="118">
        <v>0.0019326430570923037</v>
      </c>
      <c r="E155" s="118">
        <v>2.6563378127675463</v>
      </c>
      <c r="F155" s="84" t="s">
        <v>2623</v>
      </c>
      <c r="G155" s="84" t="b">
        <v>0</v>
      </c>
      <c r="H155" s="84" t="b">
        <v>0</v>
      </c>
      <c r="I155" s="84" t="b">
        <v>0</v>
      </c>
      <c r="J155" s="84" t="b">
        <v>1</v>
      </c>
      <c r="K155" s="84" t="b">
        <v>0</v>
      </c>
      <c r="L155" s="84" t="b">
        <v>0</v>
      </c>
    </row>
    <row r="156" spans="1:12" ht="15">
      <c r="A156" s="84" t="s">
        <v>2580</v>
      </c>
      <c r="B156" s="84" t="s">
        <v>2144</v>
      </c>
      <c r="C156" s="84">
        <v>2</v>
      </c>
      <c r="D156" s="118">
        <v>0.0019326430570923037</v>
      </c>
      <c r="E156" s="118">
        <v>1.1649761189332737</v>
      </c>
      <c r="F156" s="84" t="s">
        <v>2623</v>
      </c>
      <c r="G156" s="84" t="b">
        <v>1</v>
      </c>
      <c r="H156" s="84" t="b">
        <v>0</v>
      </c>
      <c r="I156" s="84" t="b">
        <v>0</v>
      </c>
      <c r="J156" s="84" t="b">
        <v>0</v>
      </c>
      <c r="K156" s="84" t="b">
        <v>0</v>
      </c>
      <c r="L156" s="84" t="b">
        <v>0</v>
      </c>
    </row>
    <row r="157" spans="1:12" ht="15">
      <c r="A157" s="84" t="s">
        <v>2150</v>
      </c>
      <c r="B157" s="84" t="s">
        <v>2581</v>
      </c>
      <c r="C157" s="84">
        <v>2</v>
      </c>
      <c r="D157" s="118">
        <v>0.0019326430570923037</v>
      </c>
      <c r="E157" s="118">
        <v>1.9361785093615895</v>
      </c>
      <c r="F157" s="84" t="s">
        <v>2623</v>
      </c>
      <c r="G157" s="84" t="b">
        <v>0</v>
      </c>
      <c r="H157" s="84" t="b">
        <v>0</v>
      </c>
      <c r="I157" s="84" t="b">
        <v>0</v>
      </c>
      <c r="J157" s="84" t="b">
        <v>0</v>
      </c>
      <c r="K157" s="84" t="b">
        <v>0</v>
      </c>
      <c r="L157" s="84" t="b">
        <v>0</v>
      </c>
    </row>
    <row r="158" spans="1:12" ht="15">
      <c r="A158" s="84" t="s">
        <v>2583</v>
      </c>
      <c r="B158" s="84" t="s">
        <v>2584</v>
      </c>
      <c r="C158" s="84">
        <v>2</v>
      </c>
      <c r="D158" s="118">
        <v>0.0019326430570923037</v>
      </c>
      <c r="E158" s="118">
        <v>2.9573678084315276</v>
      </c>
      <c r="F158" s="84" t="s">
        <v>2623</v>
      </c>
      <c r="G158" s="84" t="b">
        <v>0</v>
      </c>
      <c r="H158" s="84" t="b">
        <v>0</v>
      </c>
      <c r="I158" s="84" t="b">
        <v>0</v>
      </c>
      <c r="J158" s="84" t="b">
        <v>0</v>
      </c>
      <c r="K158" s="84" t="b">
        <v>0</v>
      </c>
      <c r="L158" s="84" t="b">
        <v>0</v>
      </c>
    </row>
    <row r="159" spans="1:12" ht="15">
      <c r="A159" s="84" t="s">
        <v>2584</v>
      </c>
      <c r="B159" s="84" t="s">
        <v>2179</v>
      </c>
      <c r="C159" s="84">
        <v>2</v>
      </c>
      <c r="D159" s="118">
        <v>0.0019326430570923037</v>
      </c>
      <c r="E159" s="118">
        <v>2.480246553711865</v>
      </c>
      <c r="F159" s="84" t="s">
        <v>2623</v>
      </c>
      <c r="G159" s="84" t="b">
        <v>0</v>
      </c>
      <c r="H159" s="84" t="b">
        <v>0</v>
      </c>
      <c r="I159" s="84" t="b">
        <v>0</v>
      </c>
      <c r="J159" s="84" t="b">
        <v>0</v>
      </c>
      <c r="K159" s="84" t="b">
        <v>0</v>
      </c>
      <c r="L159" s="84" t="b">
        <v>0</v>
      </c>
    </row>
    <row r="160" spans="1:12" ht="15">
      <c r="A160" s="84" t="s">
        <v>2180</v>
      </c>
      <c r="B160" s="84" t="s">
        <v>2585</v>
      </c>
      <c r="C160" s="84">
        <v>2</v>
      </c>
      <c r="D160" s="118">
        <v>0.0019326430570923037</v>
      </c>
      <c r="E160" s="118">
        <v>2.355307817103565</v>
      </c>
      <c r="F160" s="84" t="s">
        <v>2623</v>
      </c>
      <c r="G160" s="84" t="b">
        <v>0</v>
      </c>
      <c r="H160" s="84" t="b">
        <v>0</v>
      </c>
      <c r="I160" s="84" t="b">
        <v>0</v>
      </c>
      <c r="J160" s="84" t="b">
        <v>0</v>
      </c>
      <c r="K160" s="84" t="b">
        <v>0</v>
      </c>
      <c r="L160" s="84" t="b">
        <v>0</v>
      </c>
    </row>
    <row r="161" spans="1:12" ht="15">
      <c r="A161" s="84" t="s">
        <v>2585</v>
      </c>
      <c r="B161" s="84" t="s">
        <v>2586</v>
      </c>
      <c r="C161" s="84">
        <v>2</v>
      </c>
      <c r="D161" s="118">
        <v>0.0019326430570923037</v>
      </c>
      <c r="E161" s="118">
        <v>2.9573678084315276</v>
      </c>
      <c r="F161" s="84" t="s">
        <v>2623</v>
      </c>
      <c r="G161" s="84" t="b">
        <v>0</v>
      </c>
      <c r="H161" s="84" t="b">
        <v>0</v>
      </c>
      <c r="I161" s="84" t="b">
        <v>0</v>
      </c>
      <c r="J161" s="84" t="b">
        <v>0</v>
      </c>
      <c r="K161" s="84" t="b">
        <v>0</v>
      </c>
      <c r="L161" s="84" t="b">
        <v>0</v>
      </c>
    </row>
    <row r="162" spans="1:12" ht="15">
      <c r="A162" s="84" t="s">
        <v>2586</v>
      </c>
      <c r="B162" s="84" t="s">
        <v>2587</v>
      </c>
      <c r="C162" s="84">
        <v>2</v>
      </c>
      <c r="D162" s="118">
        <v>0.0019326430570923037</v>
      </c>
      <c r="E162" s="118">
        <v>2.9573678084315276</v>
      </c>
      <c r="F162" s="84" t="s">
        <v>2623</v>
      </c>
      <c r="G162" s="84" t="b">
        <v>0</v>
      </c>
      <c r="H162" s="84" t="b">
        <v>0</v>
      </c>
      <c r="I162" s="84" t="b">
        <v>0</v>
      </c>
      <c r="J162" s="84" t="b">
        <v>1</v>
      </c>
      <c r="K162" s="84" t="b">
        <v>0</v>
      </c>
      <c r="L162" s="84" t="b">
        <v>0</v>
      </c>
    </row>
    <row r="163" spans="1:12" ht="15">
      <c r="A163" s="84" t="s">
        <v>2587</v>
      </c>
      <c r="B163" s="84" t="s">
        <v>2588</v>
      </c>
      <c r="C163" s="84">
        <v>2</v>
      </c>
      <c r="D163" s="118">
        <v>0.0019326430570923037</v>
      </c>
      <c r="E163" s="118">
        <v>2.9573678084315276</v>
      </c>
      <c r="F163" s="84" t="s">
        <v>2623</v>
      </c>
      <c r="G163" s="84" t="b">
        <v>1</v>
      </c>
      <c r="H163" s="84" t="b">
        <v>0</v>
      </c>
      <c r="I163" s="84" t="b">
        <v>0</v>
      </c>
      <c r="J163" s="84" t="b">
        <v>0</v>
      </c>
      <c r="K163" s="84" t="b">
        <v>0</v>
      </c>
      <c r="L163" s="84" t="b">
        <v>0</v>
      </c>
    </row>
    <row r="164" spans="1:12" ht="15">
      <c r="A164" s="84" t="s">
        <v>2588</v>
      </c>
      <c r="B164" s="84" t="s">
        <v>2179</v>
      </c>
      <c r="C164" s="84">
        <v>2</v>
      </c>
      <c r="D164" s="118">
        <v>0.0019326430570923037</v>
      </c>
      <c r="E164" s="118">
        <v>2.480246553711865</v>
      </c>
      <c r="F164" s="84" t="s">
        <v>2623</v>
      </c>
      <c r="G164" s="84" t="b">
        <v>0</v>
      </c>
      <c r="H164" s="84" t="b">
        <v>0</v>
      </c>
      <c r="I164" s="84" t="b">
        <v>0</v>
      </c>
      <c r="J164" s="84" t="b">
        <v>0</v>
      </c>
      <c r="K164" s="84" t="b">
        <v>0</v>
      </c>
      <c r="L164" s="84" t="b">
        <v>0</v>
      </c>
    </row>
    <row r="165" spans="1:12" ht="15">
      <c r="A165" s="84" t="s">
        <v>2145</v>
      </c>
      <c r="B165" s="84" t="s">
        <v>2523</v>
      </c>
      <c r="C165" s="84">
        <v>2</v>
      </c>
      <c r="D165" s="118">
        <v>0.0019326430570923037</v>
      </c>
      <c r="E165" s="118">
        <v>0.8302630100667199</v>
      </c>
      <c r="F165" s="84" t="s">
        <v>2623</v>
      </c>
      <c r="G165" s="84" t="b">
        <v>0</v>
      </c>
      <c r="H165" s="84" t="b">
        <v>0</v>
      </c>
      <c r="I165" s="84" t="b">
        <v>0</v>
      </c>
      <c r="J165" s="84" t="b">
        <v>0</v>
      </c>
      <c r="K165" s="84" t="b">
        <v>0</v>
      </c>
      <c r="L165" s="84" t="b">
        <v>0</v>
      </c>
    </row>
    <row r="166" spans="1:12" ht="15">
      <c r="A166" s="84" t="s">
        <v>2523</v>
      </c>
      <c r="B166" s="84" t="s">
        <v>2499</v>
      </c>
      <c r="C166" s="84">
        <v>2</v>
      </c>
      <c r="D166" s="118">
        <v>0.0019326430570923037</v>
      </c>
      <c r="E166" s="118">
        <v>2.054277821439584</v>
      </c>
      <c r="F166" s="84" t="s">
        <v>2623</v>
      </c>
      <c r="G166" s="84" t="b">
        <v>0</v>
      </c>
      <c r="H166" s="84" t="b">
        <v>0</v>
      </c>
      <c r="I166" s="84" t="b">
        <v>0</v>
      </c>
      <c r="J166" s="84" t="b">
        <v>0</v>
      </c>
      <c r="K166" s="84" t="b">
        <v>0</v>
      </c>
      <c r="L166" s="84" t="b">
        <v>0</v>
      </c>
    </row>
    <row r="167" spans="1:12" ht="15">
      <c r="A167" s="84" t="s">
        <v>2499</v>
      </c>
      <c r="B167" s="84" t="s">
        <v>2589</v>
      </c>
      <c r="C167" s="84">
        <v>2</v>
      </c>
      <c r="D167" s="118">
        <v>0.0019326430570923037</v>
      </c>
      <c r="E167" s="118">
        <v>2.355307817103565</v>
      </c>
      <c r="F167" s="84" t="s">
        <v>2623</v>
      </c>
      <c r="G167" s="84" t="b">
        <v>0</v>
      </c>
      <c r="H167" s="84" t="b">
        <v>0</v>
      </c>
      <c r="I167" s="84" t="b">
        <v>0</v>
      </c>
      <c r="J167" s="84" t="b">
        <v>0</v>
      </c>
      <c r="K167" s="84" t="b">
        <v>0</v>
      </c>
      <c r="L167" s="84" t="b">
        <v>0</v>
      </c>
    </row>
    <row r="168" spans="1:12" ht="15">
      <c r="A168" s="84" t="s">
        <v>2589</v>
      </c>
      <c r="B168" s="84" t="s">
        <v>2590</v>
      </c>
      <c r="C168" s="84">
        <v>2</v>
      </c>
      <c r="D168" s="118">
        <v>0.0019326430570923037</v>
      </c>
      <c r="E168" s="118">
        <v>2.9573678084315276</v>
      </c>
      <c r="F168" s="84" t="s">
        <v>2623</v>
      </c>
      <c r="G168" s="84" t="b">
        <v>0</v>
      </c>
      <c r="H168" s="84" t="b">
        <v>0</v>
      </c>
      <c r="I168" s="84" t="b">
        <v>0</v>
      </c>
      <c r="J168" s="84" t="b">
        <v>0</v>
      </c>
      <c r="K168" s="84" t="b">
        <v>0</v>
      </c>
      <c r="L168" s="84" t="b">
        <v>0</v>
      </c>
    </row>
    <row r="169" spans="1:12" ht="15">
      <c r="A169" s="84" t="s">
        <v>2590</v>
      </c>
      <c r="B169" s="84" t="s">
        <v>2500</v>
      </c>
      <c r="C169" s="84">
        <v>2</v>
      </c>
      <c r="D169" s="118">
        <v>0.0019326430570923037</v>
      </c>
      <c r="E169" s="118">
        <v>2.355307817103565</v>
      </c>
      <c r="F169" s="84" t="s">
        <v>2623</v>
      </c>
      <c r="G169" s="84" t="b">
        <v>0</v>
      </c>
      <c r="H169" s="84" t="b">
        <v>0</v>
      </c>
      <c r="I169" s="84" t="b">
        <v>0</v>
      </c>
      <c r="J169" s="84" t="b">
        <v>0</v>
      </c>
      <c r="K169" s="84" t="b">
        <v>0</v>
      </c>
      <c r="L169" s="84" t="b">
        <v>0</v>
      </c>
    </row>
    <row r="170" spans="1:12" ht="15">
      <c r="A170" s="84" t="s">
        <v>2500</v>
      </c>
      <c r="B170" s="84" t="s">
        <v>2591</v>
      </c>
      <c r="C170" s="84">
        <v>2</v>
      </c>
      <c r="D170" s="118">
        <v>0.0019326430570923037</v>
      </c>
      <c r="E170" s="118">
        <v>2.355307817103565</v>
      </c>
      <c r="F170" s="84" t="s">
        <v>2623</v>
      </c>
      <c r="G170" s="84" t="b">
        <v>0</v>
      </c>
      <c r="H170" s="84" t="b">
        <v>0</v>
      </c>
      <c r="I170" s="84" t="b">
        <v>0</v>
      </c>
      <c r="J170" s="84" t="b">
        <v>0</v>
      </c>
      <c r="K170" s="84" t="b">
        <v>0</v>
      </c>
      <c r="L170" s="84" t="b">
        <v>0</v>
      </c>
    </row>
    <row r="171" spans="1:12" ht="15">
      <c r="A171" s="84" t="s">
        <v>2591</v>
      </c>
      <c r="B171" s="84" t="s">
        <v>2592</v>
      </c>
      <c r="C171" s="84">
        <v>2</v>
      </c>
      <c r="D171" s="118">
        <v>0.0019326430570923037</v>
      </c>
      <c r="E171" s="118">
        <v>2.9573678084315276</v>
      </c>
      <c r="F171" s="84" t="s">
        <v>2623</v>
      </c>
      <c r="G171" s="84" t="b">
        <v>0</v>
      </c>
      <c r="H171" s="84" t="b">
        <v>0</v>
      </c>
      <c r="I171" s="84" t="b">
        <v>0</v>
      </c>
      <c r="J171" s="84" t="b">
        <v>0</v>
      </c>
      <c r="K171" s="84" t="b">
        <v>0</v>
      </c>
      <c r="L171" s="84" t="b">
        <v>0</v>
      </c>
    </row>
    <row r="172" spans="1:12" ht="15">
      <c r="A172" s="84" t="s">
        <v>2592</v>
      </c>
      <c r="B172" s="84" t="s">
        <v>540</v>
      </c>
      <c r="C172" s="84">
        <v>2</v>
      </c>
      <c r="D172" s="118">
        <v>0.0019326430570923037</v>
      </c>
      <c r="E172" s="118">
        <v>2.6563378127675463</v>
      </c>
      <c r="F172" s="84" t="s">
        <v>2623</v>
      </c>
      <c r="G172" s="84" t="b">
        <v>0</v>
      </c>
      <c r="H172" s="84" t="b">
        <v>0</v>
      </c>
      <c r="I172" s="84" t="b">
        <v>0</v>
      </c>
      <c r="J172" s="84" t="b">
        <v>0</v>
      </c>
      <c r="K172" s="84" t="b">
        <v>0</v>
      </c>
      <c r="L172" s="84" t="b">
        <v>0</v>
      </c>
    </row>
    <row r="173" spans="1:12" ht="15">
      <c r="A173" s="84" t="s">
        <v>540</v>
      </c>
      <c r="B173" s="84" t="s">
        <v>2502</v>
      </c>
      <c r="C173" s="84">
        <v>2</v>
      </c>
      <c r="D173" s="118">
        <v>0.0019326430570923037</v>
      </c>
      <c r="E173" s="118">
        <v>2.1122697684172707</v>
      </c>
      <c r="F173" s="84" t="s">
        <v>2623</v>
      </c>
      <c r="G173" s="84" t="b">
        <v>0</v>
      </c>
      <c r="H173" s="84" t="b">
        <v>0</v>
      </c>
      <c r="I173" s="84" t="b">
        <v>0</v>
      </c>
      <c r="J173" s="84" t="b">
        <v>0</v>
      </c>
      <c r="K173" s="84" t="b">
        <v>0</v>
      </c>
      <c r="L173" s="84" t="b">
        <v>0</v>
      </c>
    </row>
    <row r="174" spans="1:12" ht="15">
      <c r="A174" s="84" t="s">
        <v>2502</v>
      </c>
      <c r="B174" s="84" t="s">
        <v>2593</v>
      </c>
      <c r="C174" s="84">
        <v>2</v>
      </c>
      <c r="D174" s="118">
        <v>0.0019326430570923037</v>
      </c>
      <c r="E174" s="118">
        <v>2.413299764081252</v>
      </c>
      <c r="F174" s="84" t="s">
        <v>2623</v>
      </c>
      <c r="G174" s="84" t="b">
        <v>0</v>
      </c>
      <c r="H174" s="84" t="b">
        <v>0</v>
      </c>
      <c r="I174" s="84" t="b">
        <v>0</v>
      </c>
      <c r="J174" s="84" t="b">
        <v>0</v>
      </c>
      <c r="K174" s="84" t="b">
        <v>0</v>
      </c>
      <c r="L174" s="84" t="b">
        <v>0</v>
      </c>
    </row>
    <row r="175" spans="1:12" ht="15">
      <c r="A175" s="84" t="s">
        <v>2593</v>
      </c>
      <c r="B175" s="84" t="s">
        <v>2144</v>
      </c>
      <c r="C175" s="84">
        <v>2</v>
      </c>
      <c r="D175" s="118">
        <v>0.0019326430570923037</v>
      </c>
      <c r="E175" s="118">
        <v>1.1649761189332737</v>
      </c>
      <c r="F175" s="84" t="s">
        <v>2623</v>
      </c>
      <c r="G175" s="84" t="b">
        <v>0</v>
      </c>
      <c r="H175" s="84" t="b">
        <v>0</v>
      </c>
      <c r="I175" s="84" t="b">
        <v>0</v>
      </c>
      <c r="J175" s="84" t="b">
        <v>0</v>
      </c>
      <c r="K175" s="84" t="b">
        <v>0</v>
      </c>
      <c r="L175" s="84" t="b">
        <v>0</v>
      </c>
    </row>
    <row r="176" spans="1:12" ht="15">
      <c r="A176" s="84" t="s">
        <v>2145</v>
      </c>
      <c r="B176" s="84" t="s">
        <v>2594</v>
      </c>
      <c r="C176" s="84">
        <v>2</v>
      </c>
      <c r="D176" s="118">
        <v>0.0019326430570923037</v>
      </c>
      <c r="E176" s="118">
        <v>1.1312930057307011</v>
      </c>
      <c r="F176" s="84" t="s">
        <v>2623</v>
      </c>
      <c r="G176" s="84" t="b">
        <v>0</v>
      </c>
      <c r="H176" s="84" t="b">
        <v>0</v>
      </c>
      <c r="I176" s="84" t="b">
        <v>0</v>
      </c>
      <c r="J176" s="84" t="b">
        <v>0</v>
      </c>
      <c r="K176" s="84" t="b">
        <v>0</v>
      </c>
      <c r="L176" s="84" t="b">
        <v>0</v>
      </c>
    </row>
    <row r="177" spans="1:12" ht="15">
      <c r="A177" s="84" t="s">
        <v>2595</v>
      </c>
      <c r="B177" s="84" t="s">
        <v>2596</v>
      </c>
      <c r="C177" s="84">
        <v>2</v>
      </c>
      <c r="D177" s="118">
        <v>0.0019326430570923037</v>
      </c>
      <c r="E177" s="118">
        <v>2.9573678084315276</v>
      </c>
      <c r="F177" s="84" t="s">
        <v>2623</v>
      </c>
      <c r="G177" s="84" t="b">
        <v>0</v>
      </c>
      <c r="H177" s="84" t="b">
        <v>0</v>
      </c>
      <c r="I177" s="84" t="b">
        <v>0</v>
      </c>
      <c r="J177" s="84" t="b">
        <v>0</v>
      </c>
      <c r="K177" s="84" t="b">
        <v>0</v>
      </c>
      <c r="L177" s="84" t="b">
        <v>0</v>
      </c>
    </row>
    <row r="178" spans="1:12" ht="15">
      <c r="A178" s="84" t="s">
        <v>2596</v>
      </c>
      <c r="B178" s="84" t="s">
        <v>2515</v>
      </c>
      <c r="C178" s="84">
        <v>2</v>
      </c>
      <c r="D178" s="118">
        <v>0.0019326430570923037</v>
      </c>
      <c r="E178" s="118">
        <v>2.55942779975949</v>
      </c>
      <c r="F178" s="84" t="s">
        <v>2623</v>
      </c>
      <c r="G178" s="84" t="b">
        <v>0</v>
      </c>
      <c r="H178" s="84" t="b">
        <v>0</v>
      </c>
      <c r="I178" s="84" t="b">
        <v>0</v>
      </c>
      <c r="J178" s="84" t="b">
        <v>0</v>
      </c>
      <c r="K178" s="84" t="b">
        <v>0</v>
      </c>
      <c r="L178" s="84" t="b">
        <v>0</v>
      </c>
    </row>
    <row r="179" spans="1:12" ht="15">
      <c r="A179" s="84" t="s">
        <v>2515</v>
      </c>
      <c r="B179" s="84" t="s">
        <v>2181</v>
      </c>
      <c r="C179" s="84">
        <v>2</v>
      </c>
      <c r="D179" s="118">
        <v>0.0019326430570923037</v>
      </c>
      <c r="E179" s="118">
        <v>2.3833365407038087</v>
      </c>
      <c r="F179" s="84" t="s">
        <v>2623</v>
      </c>
      <c r="G179" s="84" t="b">
        <v>0</v>
      </c>
      <c r="H179" s="84" t="b">
        <v>0</v>
      </c>
      <c r="I179" s="84" t="b">
        <v>0</v>
      </c>
      <c r="J179" s="84" t="b">
        <v>0</v>
      </c>
      <c r="K179" s="84" t="b">
        <v>0</v>
      </c>
      <c r="L179" s="84" t="b">
        <v>0</v>
      </c>
    </row>
    <row r="180" spans="1:12" ht="15">
      <c r="A180" s="84" t="s">
        <v>2181</v>
      </c>
      <c r="B180" s="84" t="s">
        <v>2144</v>
      </c>
      <c r="C180" s="84">
        <v>2</v>
      </c>
      <c r="D180" s="118">
        <v>0.0019326430570923037</v>
      </c>
      <c r="E180" s="118">
        <v>0.9888848598775924</v>
      </c>
      <c r="F180" s="84" t="s">
        <v>2623</v>
      </c>
      <c r="G180" s="84" t="b">
        <v>0</v>
      </c>
      <c r="H180" s="84" t="b">
        <v>0</v>
      </c>
      <c r="I180" s="84" t="b">
        <v>0</v>
      </c>
      <c r="J180" s="84" t="b">
        <v>0</v>
      </c>
      <c r="K180" s="84" t="b">
        <v>0</v>
      </c>
      <c r="L180" s="84" t="b">
        <v>0</v>
      </c>
    </row>
    <row r="181" spans="1:12" ht="15">
      <c r="A181" s="84" t="s">
        <v>2145</v>
      </c>
      <c r="B181" s="84" t="s">
        <v>2542</v>
      </c>
      <c r="C181" s="84">
        <v>2</v>
      </c>
      <c r="D181" s="118">
        <v>0.0019326430570923037</v>
      </c>
      <c r="E181" s="118">
        <v>0.9552017466750199</v>
      </c>
      <c r="F181" s="84" t="s">
        <v>2623</v>
      </c>
      <c r="G181" s="84" t="b">
        <v>0</v>
      </c>
      <c r="H181" s="84" t="b">
        <v>0</v>
      </c>
      <c r="I181" s="84" t="b">
        <v>0</v>
      </c>
      <c r="J181" s="84" t="b">
        <v>0</v>
      </c>
      <c r="K181" s="84" t="b">
        <v>0</v>
      </c>
      <c r="L181" s="84" t="b">
        <v>0</v>
      </c>
    </row>
    <row r="182" spans="1:12" ht="15">
      <c r="A182" s="84" t="s">
        <v>2542</v>
      </c>
      <c r="B182" s="84" t="s">
        <v>2179</v>
      </c>
      <c r="C182" s="84">
        <v>2</v>
      </c>
      <c r="D182" s="118">
        <v>0.0019326430570923037</v>
      </c>
      <c r="E182" s="118">
        <v>2.304155294656184</v>
      </c>
      <c r="F182" s="84" t="s">
        <v>2623</v>
      </c>
      <c r="G182" s="84" t="b">
        <v>0</v>
      </c>
      <c r="H182" s="84" t="b">
        <v>0</v>
      </c>
      <c r="I182" s="84" t="b">
        <v>0</v>
      </c>
      <c r="J182" s="84" t="b">
        <v>0</v>
      </c>
      <c r="K182" s="84" t="b">
        <v>0</v>
      </c>
      <c r="L182" s="84" t="b">
        <v>0</v>
      </c>
    </row>
    <row r="183" spans="1:12" ht="15">
      <c r="A183" s="84" t="s">
        <v>2180</v>
      </c>
      <c r="B183" s="84" t="s">
        <v>2182</v>
      </c>
      <c r="C183" s="84">
        <v>2</v>
      </c>
      <c r="D183" s="118">
        <v>0.0019326430570923037</v>
      </c>
      <c r="E183" s="118">
        <v>1.5423944604607096</v>
      </c>
      <c r="F183" s="84" t="s">
        <v>2623</v>
      </c>
      <c r="G183" s="84" t="b">
        <v>0</v>
      </c>
      <c r="H183" s="84" t="b">
        <v>0</v>
      </c>
      <c r="I183" s="84" t="b">
        <v>0</v>
      </c>
      <c r="J183" s="84" t="b">
        <v>0</v>
      </c>
      <c r="K183" s="84" t="b">
        <v>0</v>
      </c>
      <c r="L183" s="84" t="b">
        <v>0</v>
      </c>
    </row>
    <row r="184" spans="1:12" ht="15">
      <c r="A184" s="84" t="s">
        <v>2182</v>
      </c>
      <c r="B184" s="84" t="s">
        <v>2597</v>
      </c>
      <c r="C184" s="84">
        <v>2</v>
      </c>
      <c r="D184" s="118">
        <v>0.0019326430570923037</v>
      </c>
      <c r="E184" s="118">
        <v>2.144454451788672</v>
      </c>
      <c r="F184" s="84" t="s">
        <v>2623</v>
      </c>
      <c r="G184" s="84" t="b">
        <v>0</v>
      </c>
      <c r="H184" s="84" t="b">
        <v>0</v>
      </c>
      <c r="I184" s="84" t="b">
        <v>0</v>
      </c>
      <c r="J184" s="84" t="b">
        <v>1</v>
      </c>
      <c r="K184" s="84" t="b">
        <v>0</v>
      </c>
      <c r="L184" s="84" t="b">
        <v>0</v>
      </c>
    </row>
    <row r="185" spans="1:12" ht="15">
      <c r="A185" s="84" t="s">
        <v>2597</v>
      </c>
      <c r="B185" s="84" t="s">
        <v>2516</v>
      </c>
      <c r="C185" s="84">
        <v>2</v>
      </c>
      <c r="D185" s="118">
        <v>0.0019326430570923037</v>
      </c>
      <c r="E185" s="118">
        <v>2.55942779975949</v>
      </c>
      <c r="F185" s="84" t="s">
        <v>2623</v>
      </c>
      <c r="G185" s="84" t="b">
        <v>1</v>
      </c>
      <c r="H185" s="84" t="b">
        <v>0</v>
      </c>
      <c r="I185" s="84" t="b">
        <v>0</v>
      </c>
      <c r="J185" s="84" t="b">
        <v>0</v>
      </c>
      <c r="K185" s="84" t="b">
        <v>0</v>
      </c>
      <c r="L185" s="84" t="b">
        <v>0</v>
      </c>
    </row>
    <row r="186" spans="1:12" ht="15">
      <c r="A186" s="84" t="s">
        <v>2183</v>
      </c>
      <c r="B186" s="84" t="s">
        <v>2143</v>
      </c>
      <c r="C186" s="84">
        <v>2</v>
      </c>
      <c r="D186" s="118">
        <v>0.0019326430570923037</v>
      </c>
      <c r="E186" s="118">
        <v>1.1232651527187338</v>
      </c>
      <c r="F186" s="84" t="s">
        <v>2623</v>
      </c>
      <c r="G186" s="84" t="b">
        <v>0</v>
      </c>
      <c r="H186" s="84" t="b">
        <v>0</v>
      </c>
      <c r="I186" s="84" t="b">
        <v>0</v>
      </c>
      <c r="J186" s="84" t="b">
        <v>0</v>
      </c>
      <c r="K186" s="84" t="b">
        <v>0</v>
      </c>
      <c r="L186" s="84" t="b">
        <v>0</v>
      </c>
    </row>
    <row r="187" spans="1:12" ht="15">
      <c r="A187" s="84" t="s">
        <v>2143</v>
      </c>
      <c r="B187" s="84" t="s">
        <v>2184</v>
      </c>
      <c r="C187" s="84">
        <v>2</v>
      </c>
      <c r="D187" s="118">
        <v>0.0019326430570923037</v>
      </c>
      <c r="E187" s="118">
        <v>0.930018200656771</v>
      </c>
      <c r="F187" s="84" t="s">
        <v>2623</v>
      </c>
      <c r="G187" s="84" t="b">
        <v>0</v>
      </c>
      <c r="H187" s="84" t="b">
        <v>0</v>
      </c>
      <c r="I187" s="84" t="b">
        <v>0</v>
      </c>
      <c r="J187" s="84" t="b">
        <v>0</v>
      </c>
      <c r="K187" s="84" t="b">
        <v>0</v>
      </c>
      <c r="L187" s="84" t="b">
        <v>0</v>
      </c>
    </row>
    <row r="188" spans="1:12" ht="15">
      <c r="A188" s="84" t="s">
        <v>324</v>
      </c>
      <c r="B188" s="84" t="s">
        <v>2598</v>
      </c>
      <c r="C188" s="84">
        <v>2</v>
      </c>
      <c r="D188" s="118">
        <v>0.0019326430570923037</v>
      </c>
      <c r="E188" s="118">
        <v>1.714329759745233</v>
      </c>
      <c r="F188" s="84" t="s">
        <v>2623</v>
      </c>
      <c r="G188" s="84" t="b">
        <v>0</v>
      </c>
      <c r="H188" s="84" t="b">
        <v>0</v>
      </c>
      <c r="I188" s="84" t="b">
        <v>0</v>
      </c>
      <c r="J188" s="84" t="b">
        <v>0</v>
      </c>
      <c r="K188" s="84" t="b">
        <v>0</v>
      </c>
      <c r="L188" s="84" t="b">
        <v>0</v>
      </c>
    </row>
    <row r="189" spans="1:12" ht="15">
      <c r="A189" s="84" t="s">
        <v>2598</v>
      </c>
      <c r="B189" s="84" t="s">
        <v>2154</v>
      </c>
      <c r="C189" s="84">
        <v>2</v>
      </c>
      <c r="D189" s="118">
        <v>0.0019326430570923037</v>
      </c>
      <c r="E189" s="118">
        <v>1.6149451276093212</v>
      </c>
      <c r="F189" s="84" t="s">
        <v>2623</v>
      </c>
      <c r="G189" s="84" t="b">
        <v>0</v>
      </c>
      <c r="H189" s="84" t="b">
        <v>0</v>
      </c>
      <c r="I189" s="84" t="b">
        <v>0</v>
      </c>
      <c r="J189" s="84" t="b">
        <v>0</v>
      </c>
      <c r="K189" s="84" t="b">
        <v>0</v>
      </c>
      <c r="L189" s="84" t="b">
        <v>0</v>
      </c>
    </row>
    <row r="190" spans="1:12" ht="15">
      <c r="A190" s="84" t="s">
        <v>2149</v>
      </c>
      <c r="B190" s="84" t="s">
        <v>2163</v>
      </c>
      <c r="C190" s="84">
        <v>2</v>
      </c>
      <c r="D190" s="118">
        <v>0.0019326430570923037</v>
      </c>
      <c r="E190" s="118">
        <v>0.5482804389836925</v>
      </c>
      <c r="F190" s="84" t="s">
        <v>2623</v>
      </c>
      <c r="G190" s="84" t="b">
        <v>0</v>
      </c>
      <c r="H190" s="84" t="b">
        <v>0</v>
      </c>
      <c r="I190" s="84" t="b">
        <v>0</v>
      </c>
      <c r="J190" s="84" t="b">
        <v>0</v>
      </c>
      <c r="K190" s="84" t="b">
        <v>0</v>
      </c>
      <c r="L190" s="84" t="b">
        <v>0</v>
      </c>
    </row>
    <row r="191" spans="1:12" ht="15">
      <c r="A191" s="84" t="s">
        <v>212</v>
      </c>
      <c r="B191" s="84" t="s">
        <v>2531</v>
      </c>
      <c r="C191" s="84">
        <v>2</v>
      </c>
      <c r="D191" s="118">
        <v>0.0019326430570923037</v>
      </c>
      <c r="E191" s="118">
        <v>1.1649761189332737</v>
      </c>
      <c r="F191" s="84" t="s">
        <v>2623</v>
      </c>
      <c r="G191" s="84" t="b">
        <v>0</v>
      </c>
      <c r="H191" s="84" t="b">
        <v>0</v>
      </c>
      <c r="I191" s="84" t="b">
        <v>0</v>
      </c>
      <c r="J191" s="84" t="b">
        <v>0</v>
      </c>
      <c r="K191" s="84" t="b">
        <v>0</v>
      </c>
      <c r="L191" s="84" t="b">
        <v>0</v>
      </c>
    </row>
    <row r="192" spans="1:12" ht="15">
      <c r="A192" s="84" t="s">
        <v>2533</v>
      </c>
      <c r="B192" s="84" t="s">
        <v>2599</v>
      </c>
      <c r="C192" s="84">
        <v>2</v>
      </c>
      <c r="D192" s="118">
        <v>0.0019326430570923037</v>
      </c>
      <c r="E192" s="118">
        <v>2.6563378127675463</v>
      </c>
      <c r="F192" s="84" t="s">
        <v>2623</v>
      </c>
      <c r="G192" s="84" t="b">
        <v>0</v>
      </c>
      <c r="H192" s="84" t="b">
        <v>0</v>
      </c>
      <c r="I192" s="84" t="b">
        <v>0</v>
      </c>
      <c r="J192" s="84" t="b">
        <v>0</v>
      </c>
      <c r="K192" s="84" t="b">
        <v>0</v>
      </c>
      <c r="L192" s="84" t="b">
        <v>0</v>
      </c>
    </row>
    <row r="193" spans="1:12" ht="15">
      <c r="A193" s="84" t="s">
        <v>2599</v>
      </c>
      <c r="B193" s="84" t="s">
        <v>2543</v>
      </c>
      <c r="C193" s="84">
        <v>2</v>
      </c>
      <c r="D193" s="118">
        <v>0.0019326430570923037</v>
      </c>
      <c r="E193" s="118">
        <v>2.7812765493758462</v>
      </c>
      <c r="F193" s="84" t="s">
        <v>2623</v>
      </c>
      <c r="G193" s="84" t="b">
        <v>0</v>
      </c>
      <c r="H193" s="84" t="b">
        <v>0</v>
      </c>
      <c r="I193" s="84" t="b">
        <v>0</v>
      </c>
      <c r="J193" s="84" t="b">
        <v>0</v>
      </c>
      <c r="K193" s="84" t="b">
        <v>0</v>
      </c>
      <c r="L193" s="84" t="b">
        <v>0</v>
      </c>
    </row>
    <row r="194" spans="1:12" ht="15">
      <c r="A194" s="84" t="s">
        <v>2543</v>
      </c>
      <c r="B194" s="84" t="s">
        <v>2600</v>
      </c>
      <c r="C194" s="84">
        <v>2</v>
      </c>
      <c r="D194" s="118">
        <v>0.0019326430570923037</v>
      </c>
      <c r="E194" s="118">
        <v>2.7812765493758462</v>
      </c>
      <c r="F194" s="84" t="s">
        <v>2623</v>
      </c>
      <c r="G194" s="84" t="b">
        <v>0</v>
      </c>
      <c r="H194" s="84" t="b">
        <v>0</v>
      </c>
      <c r="I194" s="84" t="b">
        <v>0</v>
      </c>
      <c r="J194" s="84" t="b">
        <v>0</v>
      </c>
      <c r="K194" s="84" t="b">
        <v>0</v>
      </c>
      <c r="L194" s="84" t="b">
        <v>0</v>
      </c>
    </row>
    <row r="195" spans="1:12" ht="15">
      <c r="A195" s="84" t="s">
        <v>2600</v>
      </c>
      <c r="B195" s="84" t="s">
        <v>2601</v>
      </c>
      <c r="C195" s="84">
        <v>2</v>
      </c>
      <c r="D195" s="118">
        <v>0.0019326430570923037</v>
      </c>
      <c r="E195" s="118">
        <v>2.9573678084315276</v>
      </c>
      <c r="F195" s="84" t="s">
        <v>2623</v>
      </c>
      <c r="G195" s="84" t="b">
        <v>0</v>
      </c>
      <c r="H195" s="84" t="b">
        <v>0</v>
      </c>
      <c r="I195" s="84" t="b">
        <v>0</v>
      </c>
      <c r="J195" s="84" t="b">
        <v>0</v>
      </c>
      <c r="K195" s="84" t="b">
        <v>0</v>
      </c>
      <c r="L195" s="84" t="b">
        <v>0</v>
      </c>
    </row>
    <row r="196" spans="1:12" ht="15">
      <c r="A196" s="84" t="s">
        <v>2601</v>
      </c>
      <c r="B196" s="84" t="s">
        <v>2516</v>
      </c>
      <c r="C196" s="84">
        <v>2</v>
      </c>
      <c r="D196" s="118">
        <v>0.0019326430570923037</v>
      </c>
      <c r="E196" s="118">
        <v>2.55942779975949</v>
      </c>
      <c r="F196" s="84" t="s">
        <v>2623</v>
      </c>
      <c r="G196" s="84" t="b">
        <v>0</v>
      </c>
      <c r="H196" s="84" t="b">
        <v>0</v>
      </c>
      <c r="I196" s="84" t="b">
        <v>0</v>
      </c>
      <c r="J196" s="84" t="b">
        <v>0</v>
      </c>
      <c r="K196" s="84" t="b">
        <v>0</v>
      </c>
      <c r="L196" s="84" t="b">
        <v>0</v>
      </c>
    </row>
    <row r="197" spans="1:12" ht="15">
      <c r="A197" s="84" t="s">
        <v>2516</v>
      </c>
      <c r="B197" s="84" t="s">
        <v>2602</v>
      </c>
      <c r="C197" s="84">
        <v>2</v>
      </c>
      <c r="D197" s="118">
        <v>0.0019326430570923037</v>
      </c>
      <c r="E197" s="118">
        <v>2.55942779975949</v>
      </c>
      <c r="F197" s="84" t="s">
        <v>2623</v>
      </c>
      <c r="G197" s="84" t="b">
        <v>0</v>
      </c>
      <c r="H197" s="84" t="b">
        <v>0</v>
      </c>
      <c r="I197" s="84" t="b">
        <v>0</v>
      </c>
      <c r="J197" s="84" t="b">
        <v>0</v>
      </c>
      <c r="K197" s="84" t="b">
        <v>0</v>
      </c>
      <c r="L197" s="84" t="b">
        <v>0</v>
      </c>
    </row>
    <row r="198" spans="1:12" ht="15">
      <c r="A198" s="84" t="s">
        <v>2602</v>
      </c>
      <c r="B198" s="84" t="s">
        <v>2603</v>
      </c>
      <c r="C198" s="84">
        <v>2</v>
      </c>
      <c r="D198" s="118">
        <v>0.0019326430570923037</v>
      </c>
      <c r="E198" s="118">
        <v>2.9573678084315276</v>
      </c>
      <c r="F198" s="84" t="s">
        <v>2623</v>
      </c>
      <c r="G198" s="84" t="b">
        <v>0</v>
      </c>
      <c r="H198" s="84" t="b">
        <v>0</v>
      </c>
      <c r="I198" s="84" t="b">
        <v>0</v>
      </c>
      <c r="J198" s="84" t="b">
        <v>0</v>
      </c>
      <c r="K198" s="84" t="b">
        <v>0</v>
      </c>
      <c r="L198" s="84" t="b">
        <v>0</v>
      </c>
    </row>
    <row r="199" spans="1:12" ht="15">
      <c r="A199" s="84" t="s">
        <v>2603</v>
      </c>
      <c r="B199" s="84" t="s">
        <v>2604</v>
      </c>
      <c r="C199" s="84">
        <v>2</v>
      </c>
      <c r="D199" s="118">
        <v>0.0019326430570923037</v>
      </c>
      <c r="E199" s="118">
        <v>2.9573678084315276</v>
      </c>
      <c r="F199" s="84" t="s">
        <v>2623</v>
      </c>
      <c r="G199" s="84" t="b">
        <v>0</v>
      </c>
      <c r="H199" s="84" t="b">
        <v>0</v>
      </c>
      <c r="I199" s="84" t="b">
        <v>0</v>
      </c>
      <c r="J199" s="84" t="b">
        <v>0</v>
      </c>
      <c r="K199" s="84" t="b">
        <v>0</v>
      </c>
      <c r="L199" s="84" t="b">
        <v>0</v>
      </c>
    </row>
    <row r="200" spans="1:12" ht="15">
      <c r="A200" s="84" t="s">
        <v>2604</v>
      </c>
      <c r="B200" s="84" t="s">
        <v>2605</v>
      </c>
      <c r="C200" s="84">
        <v>2</v>
      </c>
      <c r="D200" s="118">
        <v>0.0019326430570923037</v>
      </c>
      <c r="E200" s="118">
        <v>2.9573678084315276</v>
      </c>
      <c r="F200" s="84" t="s">
        <v>2623</v>
      </c>
      <c r="G200" s="84" t="b">
        <v>0</v>
      </c>
      <c r="H200" s="84" t="b">
        <v>0</v>
      </c>
      <c r="I200" s="84" t="b">
        <v>0</v>
      </c>
      <c r="J200" s="84" t="b">
        <v>0</v>
      </c>
      <c r="K200" s="84" t="b">
        <v>0</v>
      </c>
      <c r="L200" s="84" t="b">
        <v>0</v>
      </c>
    </row>
    <row r="201" spans="1:12" ht="15">
      <c r="A201" s="84" t="s">
        <v>2605</v>
      </c>
      <c r="B201" s="84" t="s">
        <v>2534</v>
      </c>
      <c r="C201" s="84">
        <v>2</v>
      </c>
      <c r="D201" s="118">
        <v>0.0019326430570923037</v>
      </c>
      <c r="E201" s="118">
        <v>2.6563378127675463</v>
      </c>
      <c r="F201" s="84" t="s">
        <v>2623</v>
      </c>
      <c r="G201" s="84" t="b">
        <v>0</v>
      </c>
      <c r="H201" s="84" t="b">
        <v>0</v>
      </c>
      <c r="I201" s="84" t="b">
        <v>0</v>
      </c>
      <c r="J201" s="84" t="b">
        <v>0</v>
      </c>
      <c r="K201" s="84" t="b">
        <v>0</v>
      </c>
      <c r="L201" s="84" t="b">
        <v>0</v>
      </c>
    </row>
    <row r="202" spans="1:12" ht="15">
      <c r="A202" s="84" t="s">
        <v>2534</v>
      </c>
      <c r="B202" s="84" t="s">
        <v>2535</v>
      </c>
      <c r="C202" s="84">
        <v>2</v>
      </c>
      <c r="D202" s="118">
        <v>0.0019326430570923037</v>
      </c>
      <c r="E202" s="118">
        <v>2.355307817103565</v>
      </c>
      <c r="F202" s="84" t="s">
        <v>2623</v>
      </c>
      <c r="G202" s="84" t="b">
        <v>0</v>
      </c>
      <c r="H202" s="84" t="b">
        <v>0</v>
      </c>
      <c r="I202" s="84" t="b">
        <v>0</v>
      </c>
      <c r="J202" s="84" t="b">
        <v>0</v>
      </c>
      <c r="K202" s="84" t="b">
        <v>0</v>
      </c>
      <c r="L202" s="84" t="b">
        <v>0</v>
      </c>
    </row>
    <row r="203" spans="1:12" ht="15">
      <c r="A203" s="84" t="s">
        <v>2533</v>
      </c>
      <c r="B203" s="84" t="s">
        <v>2606</v>
      </c>
      <c r="C203" s="84">
        <v>2</v>
      </c>
      <c r="D203" s="118">
        <v>0.0019326430570923037</v>
      </c>
      <c r="E203" s="118">
        <v>2.6563378127675463</v>
      </c>
      <c r="F203" s="84" t="s">
        <v>2623</v>
      </c>
      <c r="G203" s="84" t="b">
        <v>0</v>
      </c>
      <c r="H203" s="84" t="b">
        <v>0</v>
      </c>
      <c r="I203" s="84" t="b">
        <v>0</v>
      </c>
      <c r="J203" s="84" t="b">
        <v>0</v>
      </c>
      <c r="K203" s="84" t="b">
        <v>0</v>
      </c>
      <c r="L203" s="84" t="b">
        <v>0</v>
      </c>
    </row>
    <row r="204" spans="1:12" ht="15">
      <c r="A204" s="84" t="s">
        <v>2606</v>
      </c>
      <c r="B204" s="84" t="s">
        <v>2607</v>
      </c>
      <c r="C204" s="84">
        <v>2</v>
      </c>
      <c r="D204" s="118">
        <v>0.0019326430570923037</v>
      </c>
      <c r="E204" s="118">
        <v>2.9573678084315276</v>
      </c>
      <c r="F204" s="84" t="s">
        <v>2623</v>
      </c>
      <c r="G204" s="84" t="b">
        <v>0</v>
      </c>
      <c r="H204" s="84" t="b">
        <v>0</v>
      </c>
      <c r="I204" s="84" t="b">
        <v>0</v>
      </c>
      <c r="J204" s="84" t="b">
        <v>0</v>
      </c>
      <c r="K204" s="84" t="b">
        <v>0</v>
      </c>
      <c r="L204" s="84" t="b">
        <v>0</v>
      </c>
    </row>
    <row r="205" spans="1:12" ht="15">
      <c r="A205" s="84" t="s">
        <v>2607</v>
      </c>
      <c r="B205" s="84" t="s">
        <v>2538</v>
      </c>
      <c r="C205" s="84">
        <v>2</v>
      </c>
      <c r="D205" s="118">
        <v>0.0019326430570923037</v>
      </c>
      <c r="E205" s="118">
        <v>2.6563378127675463</v>
      </c>
      <c r="F205" s="84" t="s">
        <v>2623</v>
      </c>
      <c r="G205" s="84" t="b">
        <v>0</v>
      </c>
      <c r="H205" s="84" t="b">
        <v>0</v>
      </c>
      <c r="I205" s="84" t="b">
        <v>0</v>
      </c>
      <c r="J205" s="84" t="b">
        <v>0</v>
      </c>
      <c r="K205" s="84" t="b">
        <v>0</v>
      </c>
      <c r="L205" s="84" t="b">
        <v>0</v>
      </c>
    </row>
    <row r="206" spans="1:12" ht="15">
      <c r="A206" s="84" t="s">
        <v>2538</v>
      </c>
      <c r="B206" s="84" t="s">
        <v>2535</v>
      </c>
      <c r="C206" s="84">
        <v>2</v>
      </c>
      <c r="D206" s="118">
        <v>0.0019326430570923037</v>
      </c>
      <c r="E206" s="118">
        <v>2.355307817103565</v>
      </c>
      <c r="F206" s="84" t="s">
        <v>2623</v>
      </c>
      <c r="G206" s="84" t="b">
        <v>0</v>
      </c>
      <c r="H206" s="84" t="b">
        <v>0</v>
      </c>
      <c r="I206" s="84" t="b">
        <v>0</v>
      </c>
      <c r="J206" s="84" t="b">
        <v>0</v>
      </c>
      <c r="K206" s="84" t="b">
        <v>0</v>
      </c>
      <c r="L206" s="84" t="b">
        <v>0</v>
      </c>
    </row>
    <row r="207" spans="1:12" ht="15">
      <c r="A207" s="84" t="s">
        <v>2537</v>
      </c>
      <c r="B207" s="84" t="s">
        <v>2534</v>
      </c>
      <c r="C207" s="84">
        <v>2</v>
      </c>
      <c r="D207" s="118">
        <v>0.0019326430570923037</v>
      </c>
      <c r="E207" s="118">
        <v>2.480246553711865</v>
      </c>
      <c r="F207" s="84" t="s">
        <v>2623</v>
      </c>
      <c r="G207" s="84" t="b">
        <v>0</v>
      </c>
      <c r="H207" s="84" t="b">
        <v>0</v>
      </c>
      <c r="I207" s="84" t="b">
        <v>0</v>
      </c>
      <c r="J207" s="84" t="b">
        <v>0</v>
      </c>
      <c r="K207" s="84" t="b">
        <v>0</v>
      </c>
      <c r="L207" s="84" t="b">
        <v>0</v>
      </c>
    </row>
    <row r="208" spans="1:12" ht="15">
      <c r="A208" s="84" t="s">
        <v>2534</v>
      </c>
      <c r="B208" s="84" t="s">
        <v>2522</v>
      </c>
      <c r="C208" s="84">
        <v>2</v>
      </c>
      <c r="D208" s="118">
        <v>0.0019326430570923037</v>
      </c>
      <c r="E208" s="118">
        <v>2.355307817103565</v>
      </c>
      <c r="F208" s="84" t="s">
        <v>2623</v>
      </c>
      <c r="G208" s="84" t="b">
        <v>0</v>
      </c>
      <c r="H208" s="84" t="b">
        <v>0</v>
      </c>
      <c r="I208" s="84" t="b">
        <v>0</v>
      </c>
      <c r="J208" s="84" t="b">
        <v>0</v>
      </c>
      <c r="K208" s="84" t="b">
        <v>0</v>
      </c>
      <c r="L208" s="84" t="b">
        <v>0</v>
      </c>
    </row>
    <row r="209" spans="1:12" ht="15">
      <c r="A209" s="84" t="s">
        <v>2522</v>
      </c>
      <c r="B209" s="84" t="s">
        <v>2608</v>
      </c>
      <c r="C209" s="84">
        <v>2</v>
      </c>
      <c r="D209" s="118">
        <v>0.0019326430570923037</v>
      </c>
      <c r="E209" s="118">
        <v>2.6563378127675463</v>
      </c>
      <c r="F209" s="84" t="s">
        <v>2623</v>
      </c>
      <c r="G209" s="84" t="b">
        <v>0</v>
      </c>
      <c r="H209" s="84" t="b">
        <v>0</v>
      </c>
      <c r="I209" s="84" t="b">
        <v>0</v>
      </c>
      <c r="J209" s="84" t="b">
        <v>0</v>
      </c>
      <c r="K209" s="84" t="b">
        <v>0</v>
      </c>
      <c r="L209" s="84" t="b">
        <v>0</v>
      </c>
    </row>
    <row r="210" spans="1:12" ht="15">
      <c r="A210" s="84" t="s">
        <v>2608</v>
      </c>
      <c r="B210" s="84" t="s">
        <v>2609</v>
      </c>
      <c r="C210" s="84">
        <v>2</v>
      </c>
      <c r="D210" s="118">
        <v>0.0019326430570923037</v>
      </c>
      <c r="E210" s="118">
        <v>2.9573678084315276</v>
      </c>
      <c r="F210" s="84" t="s">
        <v>2623</v>
      </c>
      <c r="G210" s="84" t="b">
        <v>0</v>
      </c>
      <c r="H210" s="84" t="b">
        <v>0</v>
      </c>
      <c r="I210" s="84" t="b">
        <v>0</v>
      </c>
      <c r="J210" s="84" t="b">
        <v>0</v>
      </c>
      <c r="K210" s="84" t="b">
        <v>0</v>
      </c>
      <c r="L210" s="84" t="b">
        <v>0</v>
      </c>
    </row>
    <row r="211" spans="1:12" ht="15">
      <c r="A211" s="84" t="s">
        <v>2609</v>
      </c>
      <c r="B211" s="84" t="s">
        <v>2182</v>
      </c>
      <c r="C211" s="84">
        <v>2</v>
      </c>
      <c r="D211" s="118">
        <v>0.0019326430570923037</v>
      </c>
      <c r="E211" s="118">
        <v>2.144454451788672</v>
      </c>
      <c r="F211" s="84" t="s">
        <v>2623</v>
      </c>
      <c r="G211" s="84" t="b">
        <v>0</v>
      </c>
      <c r="H211" s="84" t="b">
        <v>0</v>
      </c>
      <c r="I211" s="84" t="b">
        <v>0</v>
      </c>
      <c r="J211" s="84" t="b">
        <v>0</v>
      </c>
      <c r="K211" s="84" t="b">
        <v>0</v>
      </c>
      <c r="L211" s="84" t="b">
        <v>0</v>
      </c>
    </row>
    <row r="212" spans="1:12" ht="15">
      <c r="A212" s="84" t="s">
        <v>2610</v>
      </c>
      <c r="B212" s="84" t="s">
        <v>2502</v>
      </c>
      <c r="C212" s="84">
        <v>2</v>
      </c>
      <c r="D212" s="118">
        <v>0.0019326430570923037</v>
      </c>
      <c r="E212" s="118">
        <v>2.413299764081252</v>
      </c>
      <c r="F212" s="84" t="s">
        <v>2623</v>
      </c>
      <c r="G212" s="84" t="b">
        <v>0</v>
      </c>
      <c r="H212" s="84" t="b">
        <v>0</v>
      </c>
      <c r="I212" s="84" t="b">
        <v>0</v>
      </c>
      <c r="J212" s="84" t="b">
        <v>0</v>
      </c>
      <c r="K212" s="84" t="b">
        <v>0</v>
      </c>
      <c r="L212" s="84" t="b">
        <v>0</v>
      </c>
    </row>
    <row r="213" spans="1:12" ht="15">
      <c r="A213" s="84" t="s">
        <v>2502</v>
      </c>
      <c r="B213" s="84" t="s">
        <v>2611</v>
      </c>
      <c r="C213" s="84">
        <v>2</v>
      </c>
      <c r="D213" s="118">
        <v>0.0019326430570923037</v>
      </c>
      <c r="E213" s="118">
        <v>2.413299764081252</v>
      </c>
      <c r="F213" s="84" t="s">
        <v>2623</v>
      </c>
      <c r="G213" s="84" t="b">
        <v>0</v>
      </c>
      <c r="H213" s="84" t="b">
        <v>0</v>
      </c>
      <c r="I213" s="84" t="b">
        <v>0</v>
      </c>
      <c r="J213" s="84" t="b">
        <v>0</v>
      </c>
      <c r="K213" s="84" t="b">
        <v>0</v>
      </c>
      <c r="L213" s="84" t="b">
        <v>0</v>
      </c>
    </row>
    <row r="214" spans="1:12" ht="15">
      <c r="A214" s="84" t="s">
        <v>2611</v>
      </c>
      <c r="B214" s="84" t="s">
        <v>212</v>
      </c>
      <c r="C214" s="84">
        <v>2</v>
      </c>
      <c r="D214" s="118">
        <v>0.0019326430570923037</v>
      </c>
      <c r="E214" s="118">
        <v>1.1865157967893831</v>
      </c>
      <c r="F214" s="84" t="s">
        <v>2623</v>
      </c>
      <c r="G214" s="84" t="b">
        <v>0</v>
      </c>
      <c r="H214" s="84" t="b">
        <v>0</v>
      </c>
      <c r="I214" s="84" t="b">
        <v>0</v>
      </c>
      <c r="J214" s="84" t="b">
        <v>0</v>
      </c>
      <c r="K214" s="84" t="b">
        <v>0</v>
      </c>
      <c r="L214" s="84" t="b">
        <v>0</v>
      </c>
    </row>
    <row r="215" spans="1:12" ht="15">
      <c r="A215" s="84" t="s">
        <v>212</v>
      </c>
      <c r="B215" s="84" t="s">
        <v>2612</v>
      </c>
      <c r="C215" s="84">
        <v>2</v>
      </c>
      <c r="D215" s="118">
        <v>0.0019326430570923037</v>
      </c>
      <c r="E215" s="118">
        <v>1.1649761189332737</v>
      </c>
      <c r="F215" s="84" t="s">
        <v>2623</v>
      </c>
      <c r="G215" s="84" t="b">
        <v>0</v>
      </c>
      <c r="H215" s="84" t="b">
        <v>0</v>
      </c>
      <c r="I215" s="84" t="b">
        <v>0</v>
      </c>
      <c r="J215" s="84" t="b">
        <v>0</v>
      </c>
      <c r="K215" s="84" t="b">
        <v>0</v>
      </c>
      <c r="L215" s="84" t="b">
        <v>0</v>
      </c>
    </row>
    <row r="216" spans="1:12" ht="15">
      <c r="A216" s="84" t="s">
        <v>2612</v>
      </c>
      <c r="B216" s="84" t="s">
        <v>2613</v>
      </c>
      <c r="C216" s="84">
        <v>2</v>
      </c>
      <c r="D216" s="118">
        <v>0.0019326430570923037</v>
      </c>
      <c r="E216" s="118">
        <v>2.9573678084315276</v>
      </c>
      <c r="F216" s="84" t="s">
        <v>2623</v>
      </c>
      <c r="G216" s="84" t="b">
        <v>0</v>
      </c>
      <c r="H216" s="84" t="b">
        <v>0</v>
      </c>
      <c r="I216" s="84" t="b">
        <v>0</v>
      </c>
      <c r="J216" s="84" t="b">
        <v>0</v>
      </c>
      <c r="K216" s="84" t="b">
        <v>0</v>
      </c>
      <c r="L216" s="84" t="b">
        <v>0</v>
      </c>
    </row>
    <row r="217" spans="1:12" ht="15">
      <c r="A217" s="84" t="s">
        <v>2613</v>
      </c>
      <c r="B217" s="84" t="s">
        <v>2538</v>
      </c>
      <c r="C217" s="84">
        <v>2</v>
      </c>
      <c r="D217" s="118">
        <v>0.0019326430570923037</v>
      </c>
      <c r="E217" s="118">
        <v>2.6563378127675463</v>
      </c>
      <c r="F217" s="84" t="s">
        <v>2623</v>
      </c>
      <c r="G217" s="84" t="b">
        <v>0</v>
      </c>
      <c r="H217" s="84" t="b">
        <v>0</v>
      </c>
      <c r="I217" s="84" t="b">
        <v>0</v>
      </c>
      <c r="J217" s="84" t="b">
        <v>0</v>
      </c>
      <c r="K217" s="84" t="b">
        <v>0</v>
      </c>
      <c r="L217" s="84" t="b">
        <v>0</v>
      </c>
    </row>
    <row r="218" spans="1:12" ht="15">
      <c r="A218" s="84" t="s">
        <v>2538</v>
      </c>
      <c r="B218" s="84" t="s">
        <v>2499</v>
      </c>
      <c r="C218" s="84">
        <v>2</v>
      </c>
      <c r="D218" s="118">
        <v>0.0019326430570923037</v>
      </c>
      <c r="E218" s="118">
        <v>2.054277821439584</v>
      </c>
      <c r="F218" s="84" t="s">
        <v>2623</v>
      </c>
      <c r="G218" s="84" t="b">
        <v>0</v>
      </c>
      <c r="H218" s="84" t="b">
        <v>0</v>
      </c>
      <c r="I218" s="84" t="b">
        <v>0</v>
      </c>
      <c r="J218" s="84" t="b">
        <v>0</v>
      </c>
      <c r="K218" s="84" t="b">
        <v>0</v>
      </c>
      <c r="L218" s="84" t="b">
        <v>0</v>
      </c>
    </row>
    <row r="219" spans="1:12" ht="15">
      <c r="A219" s="84" t="s">
        <v>2499</v>
      </c>
      <c r="B219" s="84" t="s">
        <v>2180</v>
      </c>
      <c r="C219" s="84">
        <v>2</v>
      </c>
      <c r="D219" s="118">
        <v>0.0019326430570923037</v>
      </c>
      <c r="E219" s="118">
        <v>1.7532478257756028</v>
      </c>
      <c r="F219" s="84" t="s">
        <v>2623</v>
      </c>
      <c r="G219" s="84" t="b">
        <v>0</v>
      </c>
      <c r="H219" s="84" t="b">
        <v>0</v>
      </c>
      <c r="I219" s="84" t="b">
        <v>0</v>
      </c>
      <c r="J219" s="84" t="b">
        <v>0</v>
      </c>
      <c r="K219" s="84" t="b">
        <v>0</v>
      </c>
      <c r="L219" s="84" t="b">
        <v>0</v>
      </c>
    </row>
    <row r="220" spans="1:12" ht="15">
      <c r="A220" s="84" t="s">
        <v>2544</v>
      </c>
      <c r="B220" s="84" t="s">
        <v>2614</v>
      </c>
      <c r="C220" s="84">
        <v>2</v>
      </c>
      <c r="D220" s="118">
        <v>0.0019326430570923037</v>
      </c>
      <c r="E220" s="118">
        <v>2.7812765493758462</v>
      </c>
      <c r="F220" s="84" t="s">
        <v>2623</v>
      </c>
      <c r="G220" s="84" t="b">
        <v>0</v>
      </c>
      <c r="H220" s="84" t="b">
        <v>0</v>
      </c>
      <c r="I220" s="84" t="b">
        <v>0</v>
      </c>
      <c r="J220" s="84" t="b">
        <v>0</v>
      </c>
      <c r="K220" s="84" t="b">
        <v>0</v>
      </c>
      <c r="L220" s="84" t="b">
        <v>0</v>
      </c>
    </row>
    <row r="221" spans="1:12" ht="15">
      <c r="A221" s="84" t="s">
        <v>2614</v>
      </c>
      <c r="B221" s="84" t="s">
        <v>2540</v>
      </c>
      <c r="C221" s="84">
        <v>2</v>
      </c>
      <c r="D221" s="118">
        <v>0.0019326430570923037</v>
      </c>
      <c r="E221" s="118">
        <v>2.6563378127675463</v>
      </c>
      <c r="F221" s="84" t="s">
        <v>2623</v>
      </c>
      <c r="G221" s="84" t="b">
        <v>0</v>
      </c>
      <c r="H221" s="84" t="b">
        <v>0</v>
      </c>
      <c r="I221" s="84" t="b">
        <v>0</v>
      </c>
      <c r="J221" s="84" t="b">
        <v>0</v>
      </c>
      <c r="K221" s="84" t="b">
        <v>0</v>
      </c>
      <c r="L221" s="84" t="b">
        <v>0</v>
      </c>
    </row>
    <row r="222" spans="1:12" ht="15">
      <c r="A222" s="84" t="s">
        <v>2540</v>
      </c>
      <c r="B222" s="84" t="s">
        <v>2500</v>
      </c>
      <c r="C222" s="84">
        <v>2</v>
      </c>
      <c r="D222" s="118">
        <v>0.0019326430570923037</v>
      </c>
      <c r="E222" s="118">
        <v>2.054277821439584</v>
      </c>
      <c r="F222" s="84" t="s">
        <v>2623</v>
      </c>
      <c r="G222" s="84" t="b">
        <v>0</v>
      </c>
      <c r="H222" s="84" t="b">
        <v>0</v>
      </c>
      <c r="I222" s="84" t="b">
        <v>0</v>
      </c>
      <c r="J222" s="84" t="b">
        <v>0</v>
      </c>
      <c r="K222" s="84" t="b">
        <v>0</v>
      </c>
      <c r="L222" s="84" t="b">
        <v>0</v>
      </c>
    </row>
    <row r="223" spans="1:12" ht="15">
      <c r="A223" s="84" t="s">
        <v>2500</v>
      </c>
      <c r="B223" s="84" t="s">
        <v>2180</v>
      </c>
      <c r="C223" s="84">
        <v>2</v>
      </c>
      <c r="D223" s="118">
        <v>0.0019326430570923037</v>
      </c>
      <c r="E223" s="118">
        <v>1.7532478257756028</v>
      </c>
      <c r="F223" s="84" t="s">
        <v>2623</v>
      </c>
      <c r="G223" s="84" t="b">
        <v>0</v>
      </c>
      <c r="H223" s="84" t="b">
        <v>0</v>
      </c>
      <c r="I223" s="84" t="b">
        <v>0</v>
      </c>
      <c r="J223" s="84" t="b">
        <v>0</v>
      </c>
      <c r="K223" s="84" t="b">
        <v>0</v>
      </c>
      <c r="L223" s="84" t="b">
        <v>0</v>
      </c>
    </row>
    <row r="224" spans="1:12" ht="15">
      <c r="A224" s="84" t="s">
        <v>2146</v>
      </c>
      <c r="B224" s="84" t="s">
        <v>2150</v>
      </c>
      <c r="C224" s="84">
        <v>2</v>
      </c>
      <c r="D224" s="118">
        <v>0.0019326430570923037</v>
      </c>
      <c r="E224" s="118">
        <v>0.24767393870373555</v>
      </c>
      <c r="F224" s="84" t="s">
        <v>2623</v>
      </c>
      <c r="G224" s="84" t="b">
        <v>0</v>
      </c>
      <c r="H224" s="84" t="b">
        <v>0</v>
      </c>
      <c r="I224" s="84" t="b">
        <v>0</v>
      </c>
      <c r="J224" s="84" t="b">
        <v>0</v>
      </c>
      <c r="K224" s="84" t="b">
        <v>0</v>
      </c>
      <c r="L224" s="84" t="b">
        <v>0</v>
      </c>
    </row>
    <row r="225" spans="1:12" ht="15">
      <c r="A225" s="84" t="s">
        <v>2615</v>
      </c>
      <c r="B225" s="84" t="s">
        <v>2144</v>
      </c>
      <c r="C225" s="84">
        <v>2</v>
      </c>
      <c r="D225" s="118">
        <v>0.0019326430570923037</v>
      </c>
      <c r="E225" s="118">
        <v>1.1649761189332737</v>
      </c>
      <c r="F225" s="84" t="s">
        <v>2623</v>
      </c>
      <c r="G225" s="84" t="b">
        <v>0</v>
      </c>
      <c r="H225" s="84" t="b">
        <v>0</v>
      </c>
      <c r="I225" s="84" t="b">
        <v>0</v>
      </c>
      <c r="J225" s="84" t="b">
        <v>0</v>
      </c>
      <c r="K225" s="84" t="b">
        <v>0</v>
      </c>
      <c r="L225" s="84" t="b">
        <v>0</v>
      </c>
    </row>
    <row r="226" spans="1:12" ht="15">
      <c r="A226" s="84" t="s">
        <v>2145</v>
      </c>
      <c r="B226" s="84" t="s">
        <v>2616</v>
      </c>
      <c r="C226" s="84">
        <v>2</v>
      </c>
      <c r="D226" s="118">
        <v>0.0019326430570923037</v>
      </c>
      <c r="E226" s="118">
        <v>1.1312930057307011</v>
      </c>
      <c r="F226" s="84" t="s">
        <v>2623</v>
      </c>
      <c r="G226" s="84" t="b">
        <v>0</v>
      </c>
      <c r="H226" s="84" t="b">
        <v>0</v>
      </c>
      <c r="I226" s="84" t="b">
        <v>0</v>
      </c>
      <c r="J226" s="84" t="b">
        <v>0</v>
      </c>
      <c r="K226" s="84" t="b">
        <v>0</v>
      </c>
      <c r="L226" s="84" t="b">
        <v>0</v>
      </c>
    </row>
    <row r="227" spans="1:12" ht="15">
      <c r="A227" s="84" t="s">
        <v>2616</v>
      </c>
      <c r="B227" s="84" t="s">
        <v>2146</v>
      </c>
      <c r="C227" s="84">
        <v>2</v>
      </c>
      <c r="D227" s="118">
        <v>0.0019326430570923037</v>
      </c>
      <c r="E227" s="118">
        <v>1.2946099767499535</v>
      </c>
      <c r="F227" s="84" t="s">
        <v>2623</v>
      </c>
      <c r="G227" s="84" t="b">
        <v>0</v>
      </c>
      <c r="H227" s="84" t="b">
        <v>0</v>
      </c>
      <c r="I227" s="84" t="b">
        <v>0</v>
      </c>
      <c r="J227" s="84" t="b">
        <v>0</v>
      </c>
      <c r="K227" s="84" t="b">
        <v>0</v>
      </c>
      <c r="L227" s="84" t="b">
        <v>0</v>
      </c>
    </row>
    <row r="228" spans="1:12" ht="15">
      <c r="A228" s="84" t="s">
        <v>2146</v>
      </c>
      <c r="B228" s="84" t="s">
        <v>2156</v>
      </c>
      <c r="C228" s="84">
        <v>2</v>
      </c>
      <c r="D228" s="118">
        <v>0.0019326430570923037</v>
      </c>
      <c r="E228" s="118">
        <v>-0.03562728999981399</v>
      </c>
      <c r="F228" s="84" t="s">
        <v>2623</v>
      </c>
      <c r="G228" s="84" t="b">
        <v>0</v>
      </c>
      <c r="H228" s="84" t="b">
        <v>0</v>
      </c>
      <c r="I228" s="84" t="b">
        <v>0</v>
      </c>
      <c r="J228" s="84" t="b">
        <v>0</v>
      </c>
      <c r="K228" s="84" t="b">
        <v>0</v>
      </c>
      <c r="L228" s="84" t="b">
        <v>0</v>
      </c>
    </row>
    <row r="229" spans="1:12" ht="15">
      <c r="A229" s="84" t="s">
        <v>2152</v>
      </c>
      <c r="B229" s="84" t="s">
        <v>2617</v>
      </c>
      <c r="C229" s="84">
        <v>2</v>
      </c>
      <c r="D229" s="118">
        <v>0.0019326430570923037</v>
      </c>
      <c r="E229" s="118">
        <v>1.5180351146012647</v>
      </c>
      <c r="F229" s="84" t="s">
        <v>2623</v>
      </c>
      <c r="G229" s="84" t="b">
        <v>0</v>
      </c>
      <c r="H229" s="84" t="b">
        <v>0</v>
      </c>
      <c r="I229" s="84" t="b">
        <v>0</v>
      </c>
      <c r="J229" s="84" t="b">
        <v>0</v>
      </c>
      <c r="K229" s="84" t="b">
        <v>0</v>
      </c>
      <c r="L229" s="84" t="b">
        <v>0</v>
      </c>
    </row>
    <row r="230" spans="1:12" ht="15">
      <c r="A230" s="84" t="s">
        <v>2617</v>
      </c>
      <c r="B230" s="84" t="s">
        <v>212</v>
      </c>
      <c r="C230" s="84">
        <v>2</v>
      </c>
      <c r="D230" s="118">
        <v>0.0019326430570923037</v>
      </c>
      <c r="E230" s="118">
        <v>1.1865157967893831</v>
      </c>
      <c r="F230" s="84" t="s">
        <v>2623</v>
      </c>
      <c r="G230" s="84" t="b">
        <v>0</v>
      </c>
      <c r="H230" s="84" t="b">
        <v>0</v>
      </c>
      <c r="I230" s="84" t="b">
        <v>0</v>
      </c>
      <c r="J230" s="84" t="b">
        <v>0</v>
      </c>
      <c r="K230" s="84" t="b">
        <v>0</v>
      </c>
      <c r="L230" s="84" t="b">
        <v>0</v>
      </c>
    </row>
    <row r="231" spans="1:12" ht="15">
      <c r="A231" s="84" t="s">
        <v>2515</v>
      </c>
      <c r="B231" s="84" t="s">
        <v>2618</v>
      </c>
      <c r="C231" s="84">
        <v>2</v>
      </c>
      <c r="D231" s="118">
        <v>0.0019326430570923037</v>
      </c>
      <c r="E231" s="118">
        <v>2.55942779975949</v>
      </c>
      <c r="F231" s="84" t="s">
        <v>2623</v>
      </c>
      <c r="G231" s="84" t="b">
        <v>0</v>
      </c>
      <c r="H231" s="84" t="b">
        <v>0</v>
      </c>
      <c r="I231" s="84" t="b">
        <v>0</v>
      </c>
      <c r="J231" s="84" t="b">
        <v>0</v>
      </c>
      <c r="K231" s="84" t="b">
        <v>0</v>
      </c>
      <c r="L231" s="84" t="b">
        <v>0</v>
      </c>
    </row>
    <row r="232" spans="1:12" ht="15">
      <c r="A232" s="84" t="s">
        <v>2618</v>
      </c>
      <c r="B232" s="84" t="s">
        <v>2144</v>
      </c>
      <c r="C232" s="84">
        <v>2</v>
      </c>
      <c r="D232" s="118">
        <v>0.0019326430570923037</v>
      </c>
      <c r="E232" s="118">
        <v>1.1649761189332737</v>
      </c>
      <c r="F232" s="84" t="s">
        <v>2623</v>
      </c>
      <c r="G232" s="84" t="b">
        <v>0</v>
      </c>
      <c r="H232" s="84" t="b">
        <v>0</v>
      </c>
      <c r="I232" s="84" t="b">
        <v>0</v>
      </c>
      <c r="J232" s="84" t="b">
        <v>0</v>
      </c>
      <c r="K232" s="84" t="b">
        <v>0</v>
      </c>
      <c r="L232" s="84" t="b">
        <v>0</v>
      </c>
    </row>
    <row r="233" spans="1:12" ht="15">
      <c r="A233" s="84" t="s">
        <v>2144</v>
      </c>
      <c r="B233" s="84" t="s">
        <v>2619</v>
      </c>
      <c r="C233" s="84">
        <v>2</v>
      </c>
      <c r="D233" s="118">
        <v>0.0019326430570923037</v>
      </c>
      <c r="E233" s="118">
        <v>1.1345461631284228</v>
      </c>
      <c r="F233" s="84" t="s">
        <v>2623</v>
      </c>
      <c r="G233" s="84" t="b">
        <v>0</v>
      </c>
      <c r="H233" s="84" t="b">
        <v>0</v>
      </c>
      <c r="I233" s="84" t="b">
        <v>0</v>
      </c>
      <c r="J233" s="84" t="b">
        <v>0</v>
      </c>
      <c r="K233" s="84" t="b">
        <v>0</v>
      </c>
      <c r="L233" s="84" t="b">
        <v>0</v>
      </c>
    </row>
    <row r="234" spans="1:12" ht="15">
      <c r="A234" s="84" t="s">
        <v>2619</v>
      </c>
      <c r="B234" s="84" t="s">
        <v>2620</v>
      </c>
      <c r="C234" s="84">
        <v>2</v>
      </c>
      <c r="D234" s="118">
        <v>0.0019326430570923037</v>
      </c>
      <c r="E234" s="118">
        <v>2.9573678084315276</v>
      </c>
      <c r="F234" s="84" t="s">
        <v>2623</v>
      </c>
      <c r="G234" s="84" t="b">
        <v>0</v>
      </c>
      <c r="H234" s="84" t="b">
        <v>0</v>
      </c>
      <c r="I234" s="84" t="b">
        <v>0</v>
      </c>
      <c r="J234" s="84" t="b">
        <v>0</v>
      </c>
      <c r="K234" s="84" t="b">
        <v>0</v>
      </c>
      <c r="L234" s="84" t="b">
        <v>0</v>
      </c>
    </row>
    <row r="235" spans="1:12" ht="15">
      <c r="A235" s="84" t="s">
        <v>2186</v>
      </c>
      <c r="B235" s="84" t="s">
        <v>2156</v>
      </c>
      <c r="C235" s="84">
        <v>2</v>
      </c>
      <c r="D235" s="118">
        <v>0.0019326430570923037</v>
      </c>
      <c r="E235" s="118">
        <v>0.975096575391959</v>
      </c>
      <c r="F235" s="84" t="s">
        <v>2623</v>
      </c>
      <c r="G235" s="84" t="b">
        <v>0</v>
      </c>
      <c r="H235" s="84" t="b">
        <v>0</v>
      </c>
      <c r="I235" s="84" t="b">
        <v>0</v>
      </c>
      <c r="J235" s="84" t="b">
        <v>0</v>
      </c>
      <c r="K235" s="84" t="b">
        <v>0</v>
      </c>
      <c r="L235" s="84" t="b">
        <v>0</v>
      </c>
    </row>
    <row r="236" spans="1:12" ht="15">
      <c r="A236" s="84" t="s">
        <v>2501</v>
      </c>
      <c r="B236" s="84" t="s">
        <v>2503</v>
      </c>
      <c r="C236" s="84">
        <v>2</v>
      </c>
      <c r="D236" s="118">
        <v>0.0019326430570923037</v>
      </c>
      <c r="E236" s="118">
        <v>2.2372085050255706</v>
      </c>
      <c r="F236" s="84" t="s">
        <v>2623</v>
      </c>
      <c r="G236" s="84" t="b">
        <v>0</v>
      </c>
      <c r="H236" s="84" t="b">
        <v>0</v>
      </c>
      <c r="I236" s="84" t="b">
        <v>0</v>
      </c>
      <c r="J236" s="84" t="b">
        <v>0</v>
      </c>
      <c r="K236" s="84" t="b">
        <v>0</v>
      </c>
      <c r="L236" s="84" t="b">
        <v>0</v>
      </c>
    </row>
    <row r="237" spans="1:12" ht="15">
      <c r="A237" s="84" t="s">
        <v>2149</v>
      </c>
      <c r="B237" s="84" t="s">
        <v>2517</v>
      </c>
      <c r="C237" s="84">
        <v>2</v>
      </c>
      <c r="D237" s="118">
        <v>0.0019326430570923037</v>
      </c>
      <c r="E237" s="118">
        <v>1.5025229484230174</v>
      </c>
      <c r="F237" s="84" t="s">
        <v>2623</v>
      </c>
      <c r="G237" s="84" t="b">
        <v>0</v>
      </c>
      <c r="H237" s="84" t="b">
        <v>0</v>
      </c>
      <c r="I237" s="84" t="b">
        <v>0</v>
      </c>
      <c r="J237" s="84" t="b">
        <v>0</v>
      </c>
      <c r="K237" s="84" t="b">
        <v>0</v>
      </c>
      <c r="L237" s="84" t="b">
        <v>0</v>
      </c>
    </row>
    <row r="238" spans="1:12" ht="15">
      <c r="A238" s="84" t="s">
        <v>2497</v>
      </c>
      <c r="B238" s="84" t="s">
        <v>2540</v>
      </c>
      <c r="C238" s="84">
        <v>2</v>
      </c>
      <c r="D238" s="118">
        <v>0.002237483559030512</v>
      </c>
      <c r="E238" s="118">
        <v>2.1122697684172707</v>
      </c>
      <c r="F238" s="84" t="s">
        <v>2623</v>
      </c>
      <c r="G238" s="84" t="b">
        <v>0</v>
      </c>
      <c r="H238" s="84" t="b">
        <v>0</v>
      </c>
      <c r="I238" s="84" t="b">
        <v>0</v>
      </c>
      <c r="J238" s="84" t="b">
        <v>0</v>
      </c>
      <c r="K238" s="84" t="b">
        <v>0</v>
      </c>
      <c r="L238" s="84" t="b">
        <v>0</v>
      </c>
    </row>
    <row r="239" spans="1:12" ht="15">
      <c r="A239" s="84" t="s">
        <v>2144</v>
      </c>
      <c r="B239" s="84" t="s">
        <v>2145</v>
      </c>
      <c r="C239" s="84">
        <v>68</v>
      </c>
      <c r="D239" s="118">
        <v>0.004509043269657527</v>
      </c>
      <c r="E239" s="118">
        <v>0.8974653729933192</v>
      </c>
      <c r="F239" s="84" t="s">
        <v>2011</v>
      </c>
      <c r="G239" s="84" t="b">
        <v>0</v>
      </c>
      <c r="H239" s="84" t="b">
        <v>0</v>
      </c>
      <c r="I239" s="84" t="b">
        <v>0</v>
      </c>
      <c r="J239" s="84" t="b">
        <v>0</v>
      </c>
      <c r="K239" s="84" t="b">
        <v>0</v>
      </c>
      <c r="L239" s="84" t="b">
        <v>0</v>
      </c>
    </row>
    <row r="240" spans="1:12" ht="15">
      <c r="A240" s="84" t="s">
        <v>2148</v>
      </c>
      <c r="B240" s="84" t="s">
        <v>2149</v>
      </c>
      <c r="C240" s="84">
        <v>57</v>
      </c>
      <c r="D240" s="118">
        <v>0.0072200681833445605</v>
      </c>
      <c r="E240" s="118">
        <v>0.9740994300270642</v>
      </c>
      <c r="F240" s="84" t="s">
        <v>2011</v>
      </c>
      <c r="G240" s="84" t="b">
        <v>1</v>
      </c>
      <c r="H240" s="84" t="b">
        <v>0</v>
      </c>
      <c r="I240" s="84" t="b">
        <v>0</v>
      </c>
      <c r="J240" s="84" t="b">
        <v>0</v>
      </c>
      <c r="K240" s="84" t="b">
        <v>0</v>
      </c>
      <c r="L240" s="84" t="b">
        <v>0</v>
      </c>
    </row>
    <row r="241" spans="1:12" ht="15">
      <c r="A241" s="84" t="s">
        <v>2143</v>
      </c>
      <c r="B241" s="84" t="s">
        <v>2146</v>
      </c>
      <c r="C241" s="84">
        <v>56</v>
      </c>
      <c r="D241" s="118">
        <v>0.007804908428433072</v>
      </c>
      <c r="E241" s="118">
        <v>0.9237943117156684</v>
      </c>
      <c r="F241" s="84" t="s">
        <v>2011</v>
      </c>
      <c r="G241" s="84" t="b">
        <v>0</v>
      </c>
      <c r="H241" s="84" t="b">
        <v>0</v>
      </c>
      <c r="I241" s="84" t="b">
        <v>0</v>
      </c>
      <c r="J241" s="84" t="b">
        <v>0</v>
      </c>
      <c r="K241" s="84" t="b">
        <v>0</v>
      </c>
      <c r="L241" s="84" t="b">
        <v>0</v>
      </c>
    </row>
    <row r="242" spans="1:12" ht="15">
      <c r="A242" s="84" t="s">
        <v>2145</v>
      </c>
      <c r="B242" s="84" t="s">
        <v>212</v>
      </c>
      <c r="C242" s="84">
        <v>55</v>
      </c>
      <c r="D242" s="118">
        <v>0.008376929382908406</v>
      </c>
      <c r="E242" s="118">
        <v>0.866976050845419</v>
      </c>
      <c r="F242" s="84" t="s">
        <v>2011</v>
      </c>
      <c r="G242" s="84" t="b">
        <v>0</v>
      </c>
      <c r="H242" s="84" t="b">
        <v>0</v>
      </c>
      <c r="I242" s="84" t="b">
        <v>0</v>
      </c>
      <c r="J242" s="84" t="b">
        <v>0</v>
      </c>
      <c r="K242" s="84" t="b">
        <v>0</v>
      </c>
      <c r="L242" s="84" t="b">
        <v>0</v>
      </c>
    </row>
    <row r="243" spans="1:12" ht="15">
      <c r="A243" s="84" t="s">
        <v>212</v>
      </c>
      <c r="B243" s="84" t="s">
        <v>2148</v>
      </c>
      <c r="C243" s="84">
        <v>55</v>
      </c>
      <c r="D243" s="118">
        <v>0.008376929382908406</v>
      </c>
      <c r="E243" s="118">
        <v>0.943610107879164</v>
      </c>
      <c r="F243" s="84" t="s">
        <v>2011</v>
      </c>
      <c r="G243" s="84" t="b">
        <v>0</v>
      </c>
      <c r="H243" s="84" t="b">
        <v>0</v>
      </c>
      <c r="I243" s="84" t="b">
        <v>0</v>
      </c>
      <c r="J243" s="84" t="b">
        <v>1</v>
      </c>
      <c r="K243" s="84" t="b">
        <v>0</v>
      </c>
      <c r="L243" s="84" t="b">
        <v>0</v>
      </c>
    </row>
    <row r="244" spans="1:12" ht="15">
      <c r="A244" s="84" t="s">
        <v>2146</v>
      </c>
      <c r="B244" s="84" t="s">
        <v>2144</v>
      </c>
      <c r="C244" s="84">
        <v>51</v>
      </c>
      <c r="D244" s="118">
        <v>0.010532025730617019</v>
      </c>
      <c r="E244" s="118">
        <v>0.8831764608074044</v>
      </c>
      <c r="F244" s="84" t="s">
        <v>2011</v>
      </c>
      <c r="G244" s="84" t="b">
        <v>0</v>
      </c>
      <c r="H244" s="84" t="b">
        <v>0</v>
      </c>
      <c r="I244" s="84" t="b">
        <v>0</v>
      </c>
      <c r="J244" s="84" t="b">
        <v>0</v>
      </c>
      <c r="K244" s="84" t="b">
        <v>0</v>
      </c>
      <c r="L244" s="84" t="b">
        <v>0</v>
      </c>
    </row>
    <row r="245" spans="1:12" ht="15">
      <c r="A245" s="84" t="s">
        <v>2149</v>
      </c>
      <c r="B245" s="84" t="s">
        <v>2150</v>
      </c>
      <c r="C245" s="84">
        <v>10</v>
      </c>
      <c r="D245" s="118">
        <v>0.013760477895970848</v>
      </c>
      <c r="E245" s="118">
        <v>1.110880955072813</v>
      </c>
      <c r="F245" s="84" t="s">
        <v>2011</v>
      </c>
      <c r="G245" s="84" t="b">
        <v>0</v>
      </c>
      <c r="H245" s="84" t="b">
        <v>0</v>
      </c>
      <c r="I245" s="84" t="b">
        <v>0</v>
      </c>
      <c r="J245" s="84" t="b">
        <v>0</v>
      </c>
      <c r="K245" s="84" t="b">
        <v>0</v>
      </c>
      <c r="L245" s="84" t="b">
        <v>0</v>
      </c>
    </row>
    <row r="246" spans="1:12" ht="15">
      <c r="A246" s="84" t="s">
        <v>2143</v>
      </c>
      <c r="B246" s="84" t="s">
        <v>2151</v>
      </c>
      <c r="C246" s="84">
        <v>8</v>
      </c>
      <c r="D246" s="118">
        <v>0.012289837034238582</v>
      </c>
      <c r="E246" s="118">
        <v>0.9237943117156684</v>
      </c>
      <c r="F246" s="84" t="s">
        <v>2011</v>
      </c>
      <c r="G246" s="84" t="b">
        <v>0</v>
      </c>
      <c r="H246" s="84" t="b">
        <v>0</v>
      </c>
      <c r="I246" s="84" t="b">
        <v>0</v>
      </c>
      <c r="J246" s="84" t="b">
        <v>0</v>
      </c>
      <c r="K246" s="84" t="b">
        <v>0</v>
      </c>
      <c r="L246" s="84" t="b">
        <v>0</v>
      </c>
    </row>
    <row r="247" spans="1:12" ht="15">
      <c r="A247" s="84" t="s">
        <v>2151</v>
      </c>
      <c r="B247" s="84" t="s">
        <v>2152</v>
      </c>
      <c r="C247" s="84">
        <v>8</v>
      </c>
      <c r="D247" s="118">
        <v>0.012289837034238582</v>
      </c>
      <c r="E247" s="118">
        <v>1.826884298707612</v>
      </c>
      <c r="F247" s="84" t="s">
        <v>2011</v>
      </c>
      <c r="G247" s="84" t="b">
        <v>0</v>
      </c>
      <c r="H247" s="84" t="b">
        <v>0</v>
      </c>
      <c r="I247" s="84" t="b">
        <v>0</v>
      </c>
      <c r="J247" s="84" t="b">
        <v>0</v>
      </c>
      <c r="K247" s="84" t="b">
        <v>0</v>
      </c>
      <c r="L247" s="84" t="b">
        <v>0</v>
      </c>
    </row>
    <row r="248" spans="1:12" ht="15">
      <c r="A248" s="84" t="s">
        <v>2156</v>
      </c>
      <c r="B248" s="84" t="s">
        <v>2143</v>
      </c>
      <c r="C248" s="84">
        <v>6</v>
      </c>
      <c r="D248" s="118">
        <v>0.010456439626339763</v>
      </c>
      <c r="E248" s="118">
        <v>1.525854303043631</v>
      </c>
      <c r="F248" s="84" t="s">
        <v>2011</v>
      </c>
      <c r="G248" s="84" t="b">
        <v>0</v>
      </c>
      <c r="H248" s="84" t="b">
        <v>0</v>
      </c>
      <c r="I248" s="84" t="b">
        <v>0</v>
      </c>
      <c r="J248" s="84" t="b">
        <v>0</v>
      </c>
      <c r="K248" s="84" t="b">
        <v>0</v>
      </c>
      <c r="L248" s="84" t="b">
        <v>0</v>
      </c>
    </row>
    <row r="249" spans="1:12" ht="15">
      <c r="A249" s="84" t="s">
        <v>2517</v>
      </c>
      <c r="B249" s="84" t="s">
        <v>2496</v>
      </c>
      <c r="C249" s="84">
        <v>5</v>
      </c>
      <c r="D249" s="118">
        <v>0.00936809015181998</v>
      </c>
      <c r="E249" s="118">
        <v>1.9518230353159118</v>
      </c>
      <c r="F249" s="84" t="s">
        <v>2011</v>
      </c>
      <c r="G249" s="84" t="b">
        <v>0</v>
      </c>
      <c r="H249" s="84" t="b">
        <v>0</v>
      </c>
      <c r="I249" s="84" t="b">
        <v>0</v>
      </c>
      <c r="J249" s="84" t="b">
        <v>0</v>
      </c>
      <c r="K249" s="84" t="b">
        <v>0</v>
      </c>
      <c r="L249" s="84" t="b">
        <v>0</v>
      </c>
    </row>
    <row r="250" spans="1:12" ht="15">
      <c r="A250" s="84" t="s">
        <v>2496</v>
      </c>
      <c r="B250" s="84" t="s">
        <v>2144</v>
      </c>
      <c r="C250" s="84">
        <v>5</v>
      </c>
      <c r="D250" s="118">
        <v>0.00936809015181998</v>
      </c>
      <c r="E250" s="118">
        <v>0.8446130656680436</v>
      </c>
      <c r="F250" s="84" t="s">
        <v>2011</v>
      </c>
      <c r="G250" s="84" t="b">
        <v>0</v>
      </c>
      <c r="H250" s="84" t="b">
        <v>0</v>
      </c>
      <c r="I250" s="84" t="b">
        <v>0</v>
      </c>
      <c r="J250" s="84" t="b">
        <v>0</v>
      </c>
      <c r="K250" s="84" t="b">
        <v>0</v>
      </c>
      <c r="L250" s="84" t="b">
        <v>0</v>
      </c>
    </row>
    <row r="251" spans="1:12" ht="15">
      <c r="A251" s="84" t="s">
        <v>2145</v>
      </c>
      <c r="B251" s="84" t="s">
        <v>2103</v>
      </c>
      <c r="C251" s="84">
        <v>4</v>
      </c>
      <c r="D251" s="118">
        <v>0.008135199480186935</v>
      </c>
      <c r="E251" s="118">
        <v>0.8974653729933193</v>
      </c>
      <c r="F251" s="84" t="s">
        <v>2011</v>
      </c>
      <c r="G251" s="84" t="b">
        <v>0</v>
      </c>
      <c r="H251" s="84" t="b">
        <v>0</v>
      </c>
      <c r="I251" s="84" t="b">
        <v>0</v>
      </c>
      <c r="J251" s="84" t="b">
        <v>0</v>
      </c>
      <c r="K251" s="84" t="b">
        <v>0</v>
      </c>
      <c r="L251" s="84" t="b">
        <v>0</v>
      </c>
    </row>
    <row r="252" spans="1:12" ht="15">
      <c r="A252" s="84" t="s">
        <v>2103</v>
      </c>
      <c r="B252" s="84" t="s">
        <v>212</v>
      </c>
      <c r="C252" s="84">
        <v>4</v>
      </c>
      <c r="D252" s="118">
        <v>0.008135199480186935</v>
      </c>
      <c r="E252" s="118">
        <v>0.9591222740574114</v>
      </c>
      <c r="F252" s="84" t="s">
        <v>2011</v>
      </c>
      <c r="G252" s="84" t="b">
        <v>0</v>
      </c>
      <c r="H252" s="84" t="b">
        <v>0</v>
      </c>
      <c r="I252" s="84" t="b">
        <v>0</v>
      </c>
      <c r="J252" s="84" t="b">
        <v>0</v>
      </c>
      <c r="K252" s="84" t="b">
        <v>0</v>
      </c>
      <c r="L252" s="84" t="b">
        <v>0</v>
      </c>
    </row>
    <row r="253" spans="1:12" ht="15">
      <c r="A253" s="84" t="s">
        <v>212</v>
      </c>
      <c r="B253" s="84" t="s">
        <v>2529</v>
      </c>
      <c r="C253" s="84">
        <v>4</v>
      </c>
      <c r="D253" s="118">
        <v>0.008135199480186935</v>
      </c>
      <c r="E253" s="118">
        <v>0.9591222740574114</v>
      </c>
      <c r="F253" s="84" t="s">
        <v>2011</v>
      </c>
      <c r="G253" s="84" t="b">
        <v>0</v>
      </c>
      <c r="H253" s="84" t="b">
        <v>0</v>
      </c>
      <c r="I253" s="84" t="b">
        <v>0</v>
      </c>
      <c r="J253" s="84" t="b">
        <v>0</v>
      </c>
      <c r="K253" s="84" t="b">
        <v>0</v>
      </c>
      <c r="L253" s="84" t="b">
        <v>0</v>
      </c>
    </row>
    <row r="254" spans="1:12" ht="15">
      <c r="A254" s="84" t="s">
        <v>2529</v>
      </c>
      <c r="B254" s="84" t="s">
        <v>2530</v>
      </c>
      <c r="C254" s="84">
        <v>4</v>
      </c>
      <c r="D254" s="118">
        <v>0.008135199480186935</v>
      </c>
      <c r="E254" s="118">
        <v>2.1279142943715934</v>
      </c>
      <c r="F254" s="84" t="s">
        <v>2011</v>
      </c>
      <c r="G254" s="84" t="b">
        <v>0</v>
      </c>
      <c r="H254" s="84" t="b">
        <v>0</v>
      </c>
      <c r="I254" s="84" t="b">
        <v>0</v>
      </c>
      <c r="J254" s="84" t="b">
        <v>0</v>
      </c>
      <c r="K254" s="84" t="b">
        <v>0</v>
      </c>
      <c r="L254" s="84" t="b">
        <v>0</v>
      </c>
    </row>
    <row r="255" spans="1:12" ht="15">
      <c r="A255" s="84" t="s">
        <v>2530</v>
      </c>
      <c r="B255" s="84" t="s">
        <v>2156</v>
      </c>
      <c r="C255" s="84">
        <v>4</v>
      </c>
      <c r="D255" s="118">
        <v>0.008135199480186935</v>
      </c>
      <c r="E255" s="118">
        <v>1.951823035315912</v>
      </c>
      <c r="F255" s="84" t="s">
        <v>2011</v>
      </c>
      <c r="G255" s="84" t="b">
        <v>0</v>
      </c>
      <c r="H255" s="84" t="b">
        <v>0</v>
      </c>
      <c r="I255" s="84" t="b">
        <v>0</v>
      </c>
      <c r="J255" s="84" t="b">
        <v>0</v>
      </c>
      <c r="K255" s="84" t="b">
        <v>0</v>
      </c>
      <c r="L255" s="84" t="b">
        <v>0</v>
      </c>
    </row>
    <row r="256" spans="1:12" ht="15">
      <c r="A256" s="84" t="s">
        <v>2150</v>
      </c>
      <c r="B256" s="84" t="s">
        <v>2143</v>
      </c>
      <c r="C256" s="84">
        <v>4</v>
      </c>
      <c r="D256" s="118">
        <v>0.008135199480186935</v>
      </c>
      <c r="E256" s="118">
        <v>1.0487330483239683</v>
      </c>
      <c r="F256" s="84" t="s">
        <v>2011</v>
      </c>
      <c r="G256" s="84" t="b">
        <v>0</v>
      </c>
      <c r="H256" s="84" t="b">
        <v>0</v>
      </c>
      <c r="I256" s="84" t="b">
        <v>0</v>
      </c>
      <c r="J256" s="84" t="b">
        <v>0</v>
      </c>
      <c r="K256" s="84" t="b">
        <v>0</v>
      </c>
      <c r="L256" s="84" t="b">
        <v>0</v>
      </c>
    </row>
    <row r="257" spans="1:12" ht="15">
      <c r="A257" s="84" t="s">
        <v>2149</v>
      </c>
      <c r="B257" s="84" t="s">
        <v>2144</v>
      </c>
      <c r="C257" s="84">
        <v>4</v>
      </c>
      <c r="D257" s="118">
        <v>0.008135199480186935</v>
      </c>
      <c r="E257" s="118">
        <v>0.11088095507281293</v>
      </c>
      <c r="F257" s="84" t="s">
        <v>2011</v>
      </c>
      <c r="G257" s="84" t="b">
        <v>0</v>
      </c>
      <c r="H257" s="84" t="b">
        <v>0</v>
      </c>
      <c r="I257" s="84" t="b">
        <v>0</v>
      </c>
      <c r="J257" s="84" t="b">
        <v>0</v>
      </c>
      <c r="K257" s="84" t="b">
        <v>0</v>
      </c>
      <c r="L257" s="84" t="b">
        <v>0</v>
      </c>
    </row>
    <row r="258" spans="1:12" ht="15">
      <c r="A258" s="84" t="s">
        <v>2145</v>
      </c>
      <c r="B258" s="84" t="s">
        <v>2524</v>
      </c>
      <c r="C258" s="84">
        <v>4</v>
      </c>
      <c r="D258" s="118">
        <v>0.008135199480186935</v>
      </c>
      <c r="E258" s="118">
        <v>0.8974653729933193</v>
      </c>
      <c r="F258" s="84" t="s">
        <v>2011</v>
      </c>
      <c r="G258" s="84" t="b">
        <v>0</v>
      </c>
      <c r="H258" s="84" t="b">
        <v>0</v>
      </c>
      <c r="I258" s="84" t="b">
        <v>0</v>
      </c>
      <c r="J258" s="84" t="b">
        <v>0</v>
      </c>
      <c r="K258" s="84" t="b">
        <v>0</v>
      </c>
      <c r="L258" s="84" t="b">
        <v>0</v>
      </c>
    </row>
    <row r="259" spans="1:12" ht="15">
      <c r="A259" s="84" t="s">
        <v>2527</v>
      </c>
      <c r="B259" s="84" t="s">
        <v>2528</v>
      </c>
      <c r="C259" s="84">
        <v>4</v>
      </c>
      <c r="D259" s="118">
        <v>0.008135199480186935</v>
      </c>
      <c r="E259" s="118">
        <v>2.1279142943715934</v>
      </c>
      <c r="F259" s="84" t="s">
        <v>2011</v>
      </c>
      <c r="G259" s="84" t="b">
        <v>0</v>
      </c>
      <c r="H259" s="84" t="b">
        <v>0</v>
      </c>
      <c r="I259" s="84" t="b">
        <v>0</v>
      </c>
      <c r="J259" s="84" t="b">
        <v>0</v>
      </c>
      <c r="K259" s="84" t="b">
        <v>0</v>
      </c>
      <c r="L259" s="84" t="b">
        <v>0</v>
      </c>
    </row>
    <row r="260" spans="1:12" ht="15">
      <c r="A260" s="84" t="s">
        <v>2149</v>
      </c>
      <c r="B260" s="84" t="s">
        <v>324</v>
      </c>
      <c r="C260" s="84">
        <v>3</v>
      </c>
      <c r="D260" s="118">
        <v>0.006720930535470616</v>
      </c>
      <c r="E260" s="118">
        <v>1.3150009377287377</v>
      </c>
      <c r="F260" s="84" t="s">
        <v>2011</v>
      </c>
      <c r="G260" s="84" t="b">
        <v>0</v>
      </c>
      <c r="H260" s="84" t="b">
        <v>0</v>
      </c>
      <c r="I260" s="84" t="b">
        <v>0</v>
      </c>
      <c r="J260" s="84" t="b">
        <v>0</v>
      </c>
      <c r="K260" s="84" t="b">
        <v>0</v>
      </c>
      <c r="L260" s="84" t="b">
        <v>0</v>
      </c>
    </row>
    <row r="261" spans="1:12" ht="15">
      <c r="A261" s="84" t="s">
        <v>2150</v>
      </c>
      <c r="B261" s="84" t="s">
        <v>2154</v>
      </c>
      <c r="C261" s="84">
        <v>3</v>
      </c>
      <c r="D261" s="118">
        <v>0.006720930535470616</v>
      </c>
      <c r="E261" s="118">
        <v>1.2828162543573363</v>
      </c>
      <c r="F261" s="84" t="s">
        <v>2011</v>
      </c>
      <c r="G261" s="84" t="b">
        <v>0</v>
      </c>
      <c r="H261" s="84" t="b">
        <v>0</v>
      </c>
      <c r="I261" s="84" t="b">
        <v>0</v>
      </c>
      <c r="J261" s="84" t="b">
        <v>0</v>
      </c>
      <c r="K261" s="84" t="b">
        <v>0</v>
      </c>
      <c r="L261" s="84" t="b">
        <v>0</v>
      </c>
    </row>
    <row r="262" spans="1:12" ht="15">
      <c r="A262" s="84" t="s">
        <v>2149</v>
      </c>
      <c r="B262" s="84" t="s">
        <v>2517</v>
      </c>
      <c r="C262" s="84">
        <v>2</v>
      </c>
      <c r="D262" s="118">
        <v>0.00506274022162729</v>
      </c>
      <c r="E262" s="118">
        <v>1.3150009377287377</v>
      </c>
      <c r="F262" s="84" t="s">
        <v>2011</v>
      </c>
      <c r="G262" s="84" t="b">
        <v>0</v>
      </c>
      <c r="H262" s="84" t="b">
        <v>0</v>
      </c>
      <c r="I262" s="84" t="b">
        <v>0</v>
      </c>
      <c r="J262" s="84" t="b">
        <v>0</v>
      </c>
      <c r="K262" s="84" t="b">
        <v>0</v>
      </c>
      <c r="L262" s="84" t="b">
        <v>0</v>
      </c>
    </row>
    <row r="263" spans="1:12" ht="15">
      <c r="A263" s="84" t="s">
        <v>2149</v>
      </c>
      <c r="B263" s="84" t="s">
        <v>2163</v>
      </c>
      <c r="C263" s="84">
        <v>2</v>
      </c>
      <c r="D263" s="118">
        <v>0.00506274022162729</v>
      </c>
      <c r="E263" s="118">
        <v>0.9170609290567</v>
      </c>
      <c r="F263" s="84" t="s">
        <v>2011</v>
      </c>
      <c r="G263" s="84" t="b">
        <v>0</v>
      </c>
      <c r="H263" s="84" t="b">
        <v>0</v>
      </c>
      <c r="I263" s="84" t="b">
        <v>0</v>
      </c>
      <c r="J263" s="84" t="b">
        <v>0</v>
      </c>
      <c r="K263" s="84" t="b">
        <v>0</v>
      </c>
      <c r="L263" s="84" t="b">
        <v>0</v>
      </c>
    </row>
    <row r="264" spans="1:12" ht="15">
      <c r="A264" s="84" t="s">
        <v>2154</v>
      </c>
      <c r="B264" s="84" t="s">
        <v>2148</v>
      </c>
      <c r="C264" s="84">
        <v>2</v>
      </c>
      <c r="D264" s="118">
        <v>0.00506274022162729</v>
      </c>
      <c r="E264" s="118">
        <v>0.4969781753074018</v>
      </c>
      <c r="F264" s="84" t="s">
        <v>2011</v>
      </c>
      <c r="G264" s="84" t="b">
        <v>0</v>
      </c>
      <c r="H264" s="84" t="b">
        <v>0</v>
      </c>
      <c r="I264" s="84" t="b">
        <v>0</v>
      </c>
      <c r="J264" s="84" t="b">
        <v>1</v>
      </c>
      <c r="K264" s="84" t="b">
        <v>0</v>
      </c>
      <c r="L264" s="84" t="b">
        <v>0</v>
      </c>
    </row>
    <row r="265" spans="1:12" ht="15">
      <c r="A265" s="84" t="s">
        <v>2150</v>
      </c>
      <c r="B265" s="84" t="s">
        <v>2581</v>
      </c>
      <c r="C265" s="84">
        <v>2</v>
      </c>
      <c r="D265" s="118">
        <v>0.00506274022162729</v>
      </c>
      <c r="E265" s="118">
        <v>1.6507930396519308</v>
      </c>
      <c r="F265" s="84" t="s">
        <v>2011</v>
      </c>
      <c r="G265" s="84" t="b">
        <v>0</v>
      </c>
      <c r="H265" s="84" t="b">
        <v>0</v>
      </c>
      <c r="I265" s="84" t="b">
        <v>0</v>
      </c>
      <c r="J265" s="84" t="b">
        <v>0</v>
      </c>
      <c r="K265" s="84" t="b">
        <v>0</v>
      </c>
      <c r="L265" s="84" t="b">
        <v>0</v>
      </c>
    </row>
    <row r="266" spans="1:12" ht="15">
      <c r="A266" s="84" t="s">
        <v>289</v>
      </c>
      <c r="B266" s="84" t="s">
        <v>2143</v>
      </c>
      <c r="C266" s="84">
        <v>2</v>
      </c>
      <c r="D266" s="118">
        <v>0.00506274022162729</v>
      </c>
      <c r="E266" s="118">
        <v>1.525854303043631</v>
      </c>
      <c r="F266" s="84" t="s">
        <v>2011</v>
      </c>
      <c r="G266" s="84" t="b">
        <v>0</v>
      </c>
      <c r="H266" s="84" t="b">
        <v>0</v>
      </c>
      <c r="I266" s="84" t="b">
        <v>0</v>
      </c>
      <c r="J266" s="84" t="b">
        <v>0</v>
      </c>
      <c r="K266" s="84" t="b">
        <v>0</v>
      </c>
      <c r="L266" s="84" t="b">
        <v>0</v>
      </c>
    </row>
    <row r="267" spans="1:12" ht="15">
      <c r="A267" s="84" t="s">
        <v>2146</v>
      </c>
      <c r="B267" s="84" t="s">
        <v>2527</v>
      </c>
      <c r="C267" s="84">
        <v>2</v>
      </c>
      <c r="D267" s="118">
        <v>0.00506274022162729</v>
      </c>
      <c r="E267" s="118">
        <v>0.6807562630293741</v>
      </c>
      <c r="F267" s="84" t="s">
        <v>2011</v>
      </c>
      <c r="G267" s="84" t="b">
        <v>0</v>
      </c>
      <c r="H267" s="84" t="b">
        <v>0</v>
      </c>
      <c r="I267" s="84" t="b">
        <v>0</v>
      </c>
      <c r="J267" s="84" t="b">
        <v>0</v>
      </c>
      <c r="K267" s="84" t="b">
        <v>0</v>
      </c>
      <c r="L267" s="84" t="b">
        <v>0</v>
      </c>
    </row>
    <row r="268" spans="1:12" ht="15">
      <c r="A268" s="84" t="s">
        <v>2528</v>
      </c>
      <c r="B268" s="84" t="s">
        <v>2144</v>
      </c>
      <c r="C268" s="84">
        <v>2</v>
      </c>
      <c r="D268" s="118">
        <v>0.00506274022162729</v>
      </c>
      <c r="E268" s="118">
        <v>0.6227643160516873</v>
      </c>
      <c r="F268" s="84" t="s">
        <v>2011</v>
      </c>
      <c r="G268" s="84" t="b">
        <v>0</v>
      </c>
      <c r="H268" s="84" t="b">
        <v>0</v>
      </c>
      <c r="I268" s="84" t="b">
        <v>0</v>
      </c>
      <c r="J268" s="84" t="b">
        <v>0</v>
      </c>
      <c r="K268" s="84" t="b">
        <v>0</v>
      </c>
      <c r="L268" s="84" t="b">
        <v>0</v>
      </c>
    </row>
    <row r="269" spans="1:12" ht="15">
      <c r="A269" s="84" t="s">
        <v>2145</v>
      </c>
      <c r="B269" s="84" t="s">
        <v>2575</v>
      </c>
      <c r="C269" s="84">
        <v>2</v>
      </c>
      <c r="D269" s="118">
        <v>0.00506274022162729</v>
      </c>
      <c r="E269" s="118">
        <v>0.8974653729933193</v>
      </c>
      <c r="F269" s="84" t="s">
        <v>2011</v>
      </c>
      <c r="G269" s="84" t="b">
        <v>0</v>
      </c>
      <c r="H269" s="84" t="b">
        <v>0</v>
      </c>
      <c r="I269" s="84" t="b">
        <v>0</v>
      </c>
      <c r="J269" s="84" t="b">
        <v>0</v>
      </c>
      <c r="K269" s="84" t="b">
        <v>1</v>
      </c>
      <c r="L269" s="84" t="b">
        <v>0</v>
      </c>
    </row>
    <row r="270" spans="1:12" ht="15">
      <c r="A270" s="84" t="s">
        <v>2575</v>
      </c>
      <c r="B270" s="84" t="s">
        <v>2514</v>
      </c>
      <c r="C270" s="84">
        <v>2</v>
      </c>
      <c r="D270" s="118">
        <v>0.00506274022162729</v>
      </c>
      <c r="E270" s="118">
        <v>2.428944290035574</v>
      </c>
      <c r="F270" s="84" t="s">
        <v>2011</v>
      </c>
      <c r="G270" s="84" t="b">
        <v>0</v>
      </c>
      <c r="H270" s="84" t="b">
        <v>1</v>
      </c>
      <c r="I270" s="84" t="b">
        <v>0</v>
      </c>
      <c r="J270" s="84" t="b">
        <v>0</v>
      </c>
      <c r="K270" s="84" t="b">
        <v>0</v>
      </c>
      <c r="L270" s="84" t="b">
        <v>0</v>
      </c>
    </row>
    <row r="271" spans="1:12" ht="15">
      <c r="A271" s="84" t="s">
        <v>2514</v>
      </c>
      <c r="B271" s="84" t="s">
        <v>2576</v>
      </c>
      <c r="C271" s="84">
        <v>2</v>
      </c>
      <c r="D271" s="118">
        <v>0.00506274022162729</v>
      </c>
      <c r="E271" s="118">
        <v>2.428944290035574</v>
      </c>
      <c r="F271" s="84" t="s">
        <v>2011</v>
      </c>
      <c r="G271" s="84" t="b">
        <v>0</v>
      </c>
      <c r="H271" s="84" t="b">
        <v>0</v>
      </c>
      <c r="I271" s="84" t="b">
        <v>0</v>
      </c>
      <c r="J271" s="84" t="b">
        <v>0</v>
      </c>
      <c r="K271" s="84" t="b">
        <v>0</v>
      </c>
      <c r="L271" s="84" t="b">
        <v>0</v>
      </c>
    </row>
    <row r="272" spans="1:12" ht="15">
      <c r="A272" s="84" t="s">
        <v>2576</v>
      </c>
      <c r="B272" s="84" t="s">
        <v>2577</v>
      </c>
      <c r="C272" s="84">
        <v>2</v>
      </c>
      <c r="D272" s="118">
        <v>0.00506274022162729</v>
      </c>
      <c r="E272" s="118">
        <v>2.428944290035574</v>
      </c>
      <c r="F272" s="84" t="s">
        <v>2011</v>
      </c>
      <c r="G272" s="84" t="b">
        <v>0</v>
      </c>
      <c r="H272" s="84" t="b">
        <v>0</v>
      </c>
      <c r="I272" s="84" t="b">
        <v>0</v>
      </c>
      <c r="J272" s="84" t="b">
        <v>0</v>
      </c>
      <c r="K272" s="84" t="b">
        <v>0</v>
      </c>
      <c r="L272" s="84" t="b">
        <v>0</v>
      </c>
    </row>
    <row r="273" spans="1:12" ht="15">
      <c r="A273" s="84" t="s">
        <v>2577</v>
      </c>
      <c r="B273" s="84" t="s">
        <v>2578</v>
      </c>
      <c r="C273" s="84">
        <v>2</v>
      </c>
      <c r="D273" s="118">
        <v>0.00506274022162729</v>
      </c>
      <c r="E273" s="118">
        <v>2.428944290035574</v>
      </c>
      <c r="F273" s="84" t="s">
        <v>2011</v>
      </c>
      <c r="G273" s="84" t="b">
        <v>0</v>
      </c>
      <c r="H273" s="84" t="b">
        <v>0</v>
      </c>
      <c r="I273" s="84" t="b">
        <v>0</v>
      </c>
      <c r="J273" s="84" t="b">
        <v>0</v>
      </c>
      <c r="K273" s="84" t="b">
        <v>0</v>
      </c>
      <c r="L273" s="84" t="b">
        <v>0</v>
      </c>
    </row>
    <row r="274" spans="1:12" ht="15">
      <c r="A274" s="84" t="s">
        <v>2146</v>
      </c>
      <c r="B274" s="84" t="s">
        <v>2579</v>
      </c>
      <c r="C274" s="84">
        <v>2</v>
      </c>
      <c r="D274" s="118">
        <v>0.00506274022162729</v>
      </c>
      <c r="E274" s="118">
        <v>0.9817862586933552</v>
      </c>
      <c r="F274" s="84" t="s">
        <v>2011</v>
      </c>
      <c r="G274" s="84" t="b">
        <v>0</v>
      </c>
      <c r="H274" s="84" t="b">
        <v>0</v>
      </c>
      <c r="I274" s="84" t="b">
        <v>0</v>
      </c>
      <c r="J274" s="84" t="b">
        <v>0</v>
      </c>
      <c r="K274" s="84" t="b">
        <v>0</v>
      </c>
      <c r="L274" s="84" t="b">
        <v>0</v>
      </c>
    </row>
    <row r="275" spans="1:12" ht="15">
      <c r="A275" s="84" t="s">
        <v>2579</v>
      </c>
      <c r="B275" s="84" t="s">
        <v>2527</v>
      </c>
      <c r="C275" s="84">
        <v>2</v>
      </c>
      <c r="D275" s="118">
        <v>0.00506274022162729</v>
      </c>
      <c r="E275" s="118">
        <v>2.1279142943715934</v>
      </c>
      <c r="F275" s="84" t="s">
        <v>2011</v>
      </c>
      <c r="G275" s="84" t="b">
        <v>0</v>
      </c>
      <c r="H275" s="84" t="b">
        <v>0</v>
      </c>
      <c r="I275" s="84" t="b">
        <v>0</v>
      </c>
      <c r="J275" s="84" t="b">
        <v>0</v>
      </c>
      <c r="K275" s="84" t="b">
        <v>0</v>
      </c>
      <c r="L275" s="84" t="b">
        <v>0</v>
      </c>
    </row>
    <row r="276" spans="1:12" ht="15">
      <c r="A276" s="84" t="s">
        <v>2528</v>
      </c>
      <c r="B276" s="84" t="s">
        <v>2580</v>
      </c>
      <c r="C276" s="84">
        <v>2</v>
      </c>
      <c r="D276" s="118">
        <v>0.00506274022162729</v>
      </c>
      <c r="E276" s="118">
        <v>2.1279142943715934</v>
      </c>
      <c r="F276" s="84" t="s">
        <v>2011</v>
      </c>
      <c r="G276" s="84" t="b">
        <v>0</v>
      </c>
      <c r="H276" s="84" t="b">
        <v>0</v>
      </c>
      <c r="I276" s="84" t="b">
        <v>0</v>
      </c>
      <c r="J276" s="84" t="b">
        <v>1</v>
      </c>
      <c r="K276" s="84" t="b">
        <v>0</v>
      </c>
      <c r="L276" s="84" t="b">
        <v>0</v>
      </c>
    </row>
    <row r="277" spans="1:12" ht="15">
      <c r="A277" s="84" t="s">
        <v>2580</v>
      </c>
      <c r="B277" s="84" t="s">
        <v>2144</v>
      </c>
      <c r="C277" s="84">
        <v>2</v>
      </c>
      <c r="D277" s="118">
        <v>0.00506274022162729</v>
      </c>
      <c r="E277" s="118">
        <v>0.9237943117156684</v>
      </c>
      <c r="F277" s="84" t="s">
        <v>2011</v>
      </c>
      <c r="G277" s="84" t="b">
        <v>1</v>
      </c>
      <c r="H277" s="84" t="b">
        <v>0</v>
      </c>
      <c r="I277" s="84" t="b">
        <v>0</v>
      </c>
      <c r="J277" s="84" t="b">
        <v>0</v>
      </c>
      <c r="K277" s="84" t="b">
        <v>0</v>
      </c>
      <c r="L277" s="84" t="b">
        <v>0</v>
      </c>
    </row>
    <row r="278" spans="1:12" ht="15">
      <c r="A278" s="84" t="s">
        <v>2157</v>
      </c>
      <c r="B278" s="84" t="s">
        <v>2155</v>
      </c>
      <c r="C278" s="84">
        <v>2</v>
      </c>
      <c r="D278" s="118">
        <v>0.00506274022162729</v>
      </c>
      <c r="E278" s="118">
        <v>2.428944290035574</v>
      </c>
      <c r="F278" s="84" t="s">
        <v>2011</v>
      </c>
      <c r="G278" s="84" t="b">
        <v>0</v>
      </c>
      <c r="H278" s="84" t="b">
        <v>0</v>
      </c>
      <c r="I278" s="84" t="b">
        <v>0</v>
      </c>
      <c r="J278" s="84" t="b">
        <v>0</v>
      </c>
      <c r="K278" s="84" t="b">
        <v>0</v>
      </c>
      <c r="L278" s="84" t="b">
        <v>0</v>
      </c>
    </row>
    <row r="279" spans="1:12" ht="15">
      <c r="A279" s="84" t="s">
        <v>2155</v>
      </c>
      <c r="B279" s="84" t="s">
        <v>2495</v>
      </c>
      <c r="C279" s="84">
        <v>2</v>
      </c>
      <c r="D279" s="118">
        <v>0.00506274022162729</v>
      </c>
      <c r="E279" s="118">
        <v>2.428944290035574</v>
      </c>
      <c r="F279" s="84" t="s">
        <v>2011</v>
      </c>
      <c r="G279" s="84" t="b">
        <v>0</v>
      </c>
      <c r="H279" s="84" t="b">
        <v>0</v>
      </c>
      <c r="I279" s="84" t="b">
        <v>0</v>
      </c>
      <c r="J279" s="84" t="b">
        <v>0</v>
      </c>
      <c r="K279" s="84" t="b">
        <v>0</v>
      </c>
      <c r="L279" s="84" t="b">
        <v>0</v>
      </c>
    </row>
    <row r="280" spans="1:12" ht="15">
      <c r="A280" s="84" t="s">
        <v>2506</v>
      </c>
      <c r="B280" s="84" t="s">
        <v>2504</v>
      </c>
      <c r="C280" s="84">
        <v>2</v>
      </c>
      <c r="D280" s="118">
        <v>0.00506274022162729</v>
      </c>
      <c r="E280" s="118">
        <v>2.428944290035574</v>
      </c>
      <c r="F280" s="84" t="s">
        <v>2011</v>
      </c>
      <c r="G280" s="84" t="b">
        <v>0</v>
      </c>
      <c r="H280" s="84" t="b">
        <v>1</v>
      </c>
      <c r="I280" s="84" t="b">
        <v>0</v>
      </c>
      <c r="J280" s="84" t="b">
        <v>0</v>
      </c>
      <c r="K280" s="84" t="b">
        <v>0</v>
      </c>
      <c r="L280" s="84" t="b">
        <v>0</v>
      </c>
    </row>
    <row r="281" spans="1:12" ht="15">
      <c r="A281" s="84" t="s">
        <v>2504</v>
      </c>
      <c r="B281" s="84" t="s">
        <v>2143</v>
      </c>
      <c r="C281" s="84">
        <v>2</v>
      </c>
      <c r="D281" s="118">
        <v>0.00506274022162729</v>
      </c>
      <c r="E281" s="118">
        <v>1.525854303043631</v>
      </c>
      <c r="F281" s="84" t="s">
        <v>2011</v>
      </c>
      <c r="G281" s="84" t="b">
        <v>0</v>
      </c>
      <c r="H281" s="84" t="b">
        <v>0</v>
      </c>
      <c r="I281" s="84" t="b">
        <v>0</v>
      </c>
      <c r="J281" s="84" t="b">
        <v>0</v>
      </c>
      <c r="K281" s="84" t="b">
        <v>0</v>
      </c>
      <c r="L281" s="84" t="b">
        <v>0</v>
      </c>
    </row>
    <row r="282" spans="1:12" ht="15">
      <c r="A282" s="84" t="s">
        <v>2152</v>
      </c>
      <c r="B282" s="84" t="s">
        <v>2507</v>
      </c>
      <c r="C282" s="84">
        <v>2</v>
      </c>
      <c r="D282" s="118">
        <v>0.00506274022162729</v>
      </c>
      <c r="E282" s="118">
        <v>1.951823035315912</v>
      </c>
      <c r="F282" s="84" t="s">
        <v>2011</v>
      </c>
      <c r="G282" s="84" t="b">
        <v>0</v>
      </c>
      <c r="H282" s="84" t="b">
        <v>0</v>
      </c>
      <c r="I282" s="84" t="b">
        <v>0</v>
      </c>
      <c r="J282" s="84" t="b">
        <v>0</v>
      </c>
      <c r="K282" s="84" t="b">
        <v>0</v>
      </c>
      <c r="L282" s="84" t="b">
        <v>0</v>
      </c>
    </row>
    <row r="283" spans="1:12" ht="15">
      <c r="A283" s="84" t="s">
        <v>2507</v>
      </c>
      <c r="B283" s="84" t="s">
        <v>2508</v>
      </c>
      <c r="C283" s="84">
        <v>2</v>
      </c>
      <c r="D283" s="118">
        <v>0.00506274022162729</v>
      </c>
      <c r="E283" s="118">
        <v>2.428944290035574</v>
      </c>
      <c r="F283" s="84" t="s">
        <v>2011</v>
      </c>
      <c r="G283" s="84" t="b">
        <v>0</v>
      </c>
      <c r="H283" s="84" t="b">
        <v>0</v>
      </c>
      <c r="I283" s="84" t="b">
        <v>0</v>
      </c>
      <c r="J283" s="84" t="b">
        <v>0</v>
      </c>
      <c r="K283" s="84" t="b">
        <v>0</v>
      </c>
      <c r="L283" s="84" t="b">
        <v>0</v>
      </c>
    </row>
    <row r="284" spans="1:12" ht="15">
      <c r="A284" s="84" t="s">
        <v>2508</v>
      </c>
      <c r="B284" s="84" t="s">
        <v>2509</v>
      </c>
      <c r="C284" s="84">
        <v>2</v>
      </c>
      <c r="D284" s="118">
        <v>0.00506274022162729</v>
      </c>
      <c r="E284" s="118">
        <v>2.428944290035574</v>
      </c>
      <c r="F284" s="84" t="s">
        <v>2011</v>
      </c>
      <c r="G284" s="84" t="b">
        <v>0</v>
      </c>
      <c r="H284" s="84" t="b">
        <v>0</v>
      </c>
      <c r="I284" s="84" t="b">
        <v>0</v>
      </c>
      <c r="J284" s="84" t="b">
        <v>0</v>
      </c>
      <c r="K284" s="84" t="b">
        <v>0</v>
      </c>
      <c r="L284" s="84" t="b">
        <v>0</v>
      </c>
    </row>
    <row r="285" spans="1:12" ht="15">
      <c r="A285" s="84" t="s">
        <v>2509</v>
      </c>
      <c r="B285" s="84" t="s">
        <v>2510</v>
      </c>
      <c r="C285" s="84">
        <v>2</v>
      </c>
      <c r="D285" s="118">
        <v>0.00506274022162729</v>
      </c>
      <c r="E285" s="118">
        <v>2.428944290035574</v>
      </c>
      <c r="F285" s="84" t="s">
        <v>2011</v>
      </c>
      <c r="G285" s="84" t="b">
        <v>0</v>
      </c>
      <c r="H285" s="84" t="b">
        <v>0</v>
      </c>
      <c r="I285" s="84" t="b">
        <v>0</v>
      </c>
      <c r="J285" s="84" t="b">
        <v>0</v>
      </c>
      <c r="K285" s="84" t="b">
        <v>0</v>
      </c>
      <c r="L285" s="84" t="b">
        <v>0</v>
      </c>
    </row>
    <row r="286" spans="1:12" ht="15">
      <c r="A286" s="84" t="s">
        <v>2144</v>
      </c>
      <c r="B286" s="84" t="s">
        <v>2145</v>
      </c>
      <c r="C286" s="84">
        <v>23</v>
      </c>
      <c r="D286" s="118">
        <v>0.006719110456069873</v>
      </c>
      <c r="E286" s="118">
        <v>1.2005650284388818</v>
      </c>
      <c r="F286" s="84" t="s">
        <v>2012</v>
      </c>
      <c r="G286" s="84" t="b">
        <v>0</v>
      </c>
      <c r="H286" s="84" t="b">
        <v>0</v>
      </c>
      <c r="I286" s="84" t="b">
        <v>0</v>
      </c>
      <c r="J286" s="84" t="b">
        <v>0</v>
      </c>
      <c r="K286" s="84" t="b">
        <v>0</v>
      </c>
      <c r="L286" s="84" t="b">
        <v>0</v>
      </c>
    </row>
    <row r="287" spans="1:12" ht="15">
      <c r="A287" s="84" t="s">
        <v>2143</v>
      </c>
      <c r="B287" s="84" t="s">
        <v>2151</v>
      </c>
      <c r="C287" s="84">
        <v>20</v>
      </c>
      <c r="D287" s="118">
        <v>0.008916013116743353</v>
      </c>
      <c r="E287" s="118">
        <v>1.1151348331142554</v>
      </c>
      <c r="F287" s="84" t="s">
        <v>2012</v>
      </c>
      <c r="G287" s="84" t="b">
        <v>0</v>
      </c>
      <c r="H287" s="84" t="b">
        <v>0</v>
      </c>
      <c r="I287" s="84" t="b">
        <v>0</v>
      </c>
      <c r="J287" s="84" t="b">
        <v>0</v>
      </c>
      <c r="K287" s="84" t="b">
        <v>0</v>
      </c>
      <c r="L287" s="84" t="b">
        <v>0</v>
      </c>
    </row>
    <row r="288" spans="1:12" ht="15">
      <c r="A288" s="84" t="s">
        <v>2151</v>
      </c>
      <c r="B288" s="84" t="s">
        <v>2152</v>
      </c>
      <c r="C288" s="84">
        <v>20</v>
      </c>
      <c r="D288" s="118">
        <v>0.008916013116743353</v>
      </c>
      <c r="E288" s="118">
        <v>1.2612628687924936</v>
      </c>
      <c r="F288" s="84" t="s">
        <v>2012</v>
      </c>
      <c r="G288" s="84" t="b">
        <v>0</v>
      </c>
      <c r="H288" s="84" t="b">
        <v>0</v>
      </c>
      <c r="I288" s="84" t="b">
        <v>0</v>
      </c>
      <c r="J288" s="84" t="b">
        <v>0</v>
      </c>
      <c r="K288" s="84" t="b">
        <v>0</v>
      </c>
      <c r="L288" s="84" t="b">
        <v>0</v>
      </c>
    </row>
    <row r="289" spans="1:12" ht="15">
      <c r="A289" s="84" t="s">
        <v>2156</v>
      </c>
      <c r="B289" s="84" t="s">
        <v>2143</v>
      </c>
      <c r="C289" s="84">
        <v>19</v>
      </c>
      <c r="D289" s="118">
        <v>0.009541735244480598</v>
      </c>
      <c r="E289" s="118">
        <v>1.1643528557844371</v>
      </c>
      <c r="F289" s="84" t="s">
        <v>2012</v>
      </c>
      <c r="G289" s="84" t="b">
        <v>0</v>
      </c>
      <c r="H289" s="84" t="b">
        <v>0</v>
      </c>
      <c r="I289" s="84" t="b">
        <v>0</v>
      </c>
      <c r="J289" s="84" t="b">
        <v>0</v>
      </c>
      <c r="K289" s="84" t="b">
        <v>0</v>
      </c>
      <c r="L289" s="84" t="b">
        <v>0</v>
      </c>
    </row>
    <row r="290" spans="1:12" ht="15">
      <c r="A290" s="84" t="s">
        <v>2157</v>
      </c>
      <c r="B290" s="84" t="s">
        <v>2155</v>
      </c>
      <c r="C290" s="84">
        <v>17</v>
      </c>
      <c r="D290" s="118">
        <v>0.01061627763747748</v>
      </c>
      <c r="E290" s="118">
        <v>1.2352345839290908</v>
      </c>
      <c r="F290" s="84" t="s">
        <v>2012</v>
      </c>
      <c r="G290" s="84" t="b">
        <v>0</v>
      </c>
      <c r="H290" s="84" t="b">
        <v>0</v>
      </c>
      <c r="I290" s="84" t="b">
        <v>0</v>
      </c>
      <c r="J290" s="84" t="b">
        <v>0</v>
      </c>
      <c r="K290" s="84" t="b">
        <v>0</v>
      </c>
      <c r="L290" s="84" t="b">
        <v>0</v>
      </c>
    </row>
    <row r="291" spans="1:12" ht="15">
      <c r="A291" s="84" t="s">
        <v>2145</v>
      </c>
      <c r="B291" s="84" t="s">
        <v>2491</v>
      </c>
      <c r="C291" s="84">
        <v>15</v>
      </c>
      <c r="D291" s="118">
        <v>0.011431518822682831</v>
      </c>
      <c r="E291" s="118">
        <v>1.2005650284388818</v>
      </c>
      <c r="F291" s="84" t="s">
        <v>2012</v>
      </c>
      <c r="G291" s="84" t="b">
        <v>0</v>
      </c>
      <c r="H291" s="84" t="b">
        <v>0</v>
      </c>
      <c r="I291" s="84" t="b">
        <v>0</v>
      </c>
      <c r="J291" s="84" t="b">
        <v>0</v>
      </c>
      <c r="K291" s="84" t="b">
        <v>0</v>
      </c>
      <c r="L291" s="84" t="b">
        <v>0</v>
      </c>
    </row>
    <row r="292" spans="1:12" ht="15">
      <c r="A292" s="84" t="s">
        <v>2491</v>
      </c>
      <c r="B292" s="84" t="s">
        <v>2154</v>
      </c>
      <c r="C292" s="84">
        <v>15</v>
      </c>
      <c r="D292" s="118">
        <v>0.011431518822682831</v>
      </c>
      <c r="E292" s="118">
        <v>1.2612628687924936</v>
      </c>
      <c r="F292" s="84" t="s">
        <v>2012</v>
      </c>
      <c r="G292" s="84" t="b">
        <v>0</v>
      </c>
      <c r="H292" s="84" t="b">
        <v>0</v>
      </c>
      <c r="I292" s="84" t="b">
        <v>0</v>
      </c>
      <c r="J292" s="84" t="b">
        <v>0</v>
      </c>
      <c r="K292" s="84" t="b">
        <v>0</v>
      </c>
      <c r="L292" s="84" t="b">
        <v>0</v>
      </c>
    </row>
    <row r="293" spans="1:12" ht="15">
      <c r="A293" s="84" t="s">
        <v>2154</v>
      </c>
      <c r="B293" s="84" t="s">
        <v>2492</v>
      </c>
      <c r="C293" s="84">
        <v>15</v>
      </c>
      <c r="D293" s="118">
        <v>0.011431518822682831</v>
      </c>
      <c r="E293" s="118">
        <v>1.2835392635036458</v>
      </c>
      <c r="F293" s="84" t="s">
        <v>2012</v>
      </c>
      <c r="G293" s="84" t="b">
        <v>0</v>
      </c>
      <c r="H293" s="84" t="b">
        <v>0</v>
      </c>
      <c r="I293" s="84" t="b">
        <v>0</v>
      </c>
      <c r="J293" s="84" t="b">
        <v>0</v>
      </c>
      <c r="K293" s="84" t="b">
        <v>0</v>
      </c>
      <c r="L293" s="84" t="b">
        <v>0</v>
      </c>
    </row>
    <row r="294" spans="1:12" ht="15">
      <c r="A294" s="84" t="s">
        <v>2492</v>
      </c>
      <c r="B294" s="84" t="s">
        <v>2159</v>
      </c>
      <c r="C294" s="84">
        <v>15</v>
      </c>
      <c r="D294" s="118">
        <v>0.011431518822682831</v>
      </c>
      <c r="E294" s="118">
        <v>1.3318439430782008</v>
      </c>
      <c r="F294" s="84" t="s">
        <v>2012</v>
      </c>
      <c r="G294" s="84" t="b">
        <v>0</v>
      </c>
      <c r="H294" s="84" t="b">
        <v>0</v>
      </c>
      <c r="I294" s="84" t="b">
        <v>0</v>
      </c>
      <c r="J294" s="84" t="b">
        <v>0</v>
      </c>
      <c r="K294" s="84" t="b">
        <v>0</v>
      </c>
      <c r="L294" s="84" t="b">
        <v>0</v>
      </c>
    </row>
    <row r="295" spans="1:12" ht="15">
      <c r="A295" s="84" t="s">
        <v>2159</v>
      </c>
      <c r="B295" s="84" t="s">
        <v>2162</v>
      </c>
      <c r="C295" s="84">
        <v>15</v>
      </c>
      <c r="D295" s="118">
        <v>0.011431518822682831</v>
      </c>
      <c r="E295" s="118">
        <v>1.3318439430782008</v>
      </c>
      <c r="F295" s="84" t="s">
        <v>2012</v>
      </c>
      <c r="G295" s="84" t="b">
        <v>0</v>
      </c>
      <c r="H295" s="84" t="b">
        <v>0</v>
      </c>
      <c r="I295" s="84" t="b">
        <v>0</v>
      </c>
      <c r="J295" s="84" t="b">
        <v>0</v>
      </c>
      <c r="K295" s="84" t="b">
        <v>0</v>
      </c>
      <c r="L295" s="84" t="b">
        <v>0</v>
      </c>
    </row>
    <row r="296" spans="1:12" ht="15">
      <c r="A296" s="84" t="s">
        <v>2162</v>
      </c>
      <c r="B296" s="84" t="s">
        <v>2156</v>
      </c>
      <c r="C296" s="84">
        <v>15</v>
      </c>
      <c r="D296" s="118">
        <v>0.011431518822682831</v>
      </c>
      <c r="E296" s="118">
        <v>1.3318439430782008</v>
      </c>
      <c r="F296" s="84" t="s">
        <v>2012</v>
      </c>
      <c r="G296" s="84" t="b">
        <v>0</v>
      </c>
      <c r="H296" s="84" t="b">
        <v>0</v>
      </c>
      <c r="I296" s="84" t="b">
        <v>0</v>
      </c>
      <c r="J296" s="84" t="b">
        <v>0</v>
      </c>
      <c r="K296" s="84" t="b">
        <v>0</v>
      </c>
      <c r="L296" s="84" t="b">
        <v>0</v>
      </c>
    </row>
    <row r="297" spans="1:12" ht="15">
      <c r="A297" s="84" t="s">
        <v>2152</v>
      </c>
      <c r="B297" s="84" t="s">
        <v>2157</v>
      </c>
      <c r="C297" s="84">
        <v>15</v>
      </c>
      <c r="D297" s="118">
        <v>0.011431518822682831</v>
      </c>
      <c r="E297" s="118">
        <v>1.1586005268953459</v>
      </c>
      <c r="F297" s="84" t="s">
        <v>2012</v>
      </c>
      <c r="G297" s="84" t="b">
        <v>0</v>
      </c>
      <c r="H297" s="84" t="b">
        <v>0</v>
      </c>
      <c r="I297" s="84" t="b">
        <v>0</v>
      </c>
      <c r="J297" s="84" t="b">
        <v>0</v>
      </c>
      <c r="K297" s="84" t="b">
        <v>0</v>
      </c>
      <c r="L297" s="84" t="b">
        <v>0</v>
      </c>
    </row>
    <row r="298" spans="1:12" ht="15">
      <c r="A298" s="84" t="s">
        <v>324</v>
      </c>
      <c r="B298" s="84" t="s">
        <v>2144</v>
      </c>
      <c r="C298" s="84">
        <v>13</v>
      </c>
      <c r="D298" s="118">
        <v>0.011952690459156286</v>
      </c>
      <c r="E298" s="118">
        <v>1.098744416926086</v>
      </c>
      <c r="F298" s="84" t="s">
        <v>2012</v>
      </c>
      <c r="G298" s="84" t="b">
        <v>0</v>
      </c>
      <c r="H298" s="84" t="b">
        <v>0</v>
      </c>
      <c r="I298" s="84" t="b">
        <v>0</v>
      </c>
      <c r="J298" s="84" t="b">
        <v>0</v>
      </c>
      <c r="K298" s="84" t="b">
        <v>0</v>
      </c>
      <c r="L298" s="84" t="b">
        <v>0</v>
      </c>
    </row>
    <row r="299" spans="1:12" ht="15">
      <c r="A299" s="84" t="s">
        <v>2155</v>
      </c>
      <c r="B299" s="84" t="s">
        <v>2494</v>
      </c>
      <c r="C299" s="84">
        <v>13</v>
      </c>
      <c r="D299" s="118">
        <v>0.011952690459156286</v>
      </c>
      <c r="E299" s="118">
        <v>1.2835392635036458</v>
      </c>
      <c r="F299" s="84" t="s">
        <v>2012</v>
      </c>
      <c r="G299" s="84" t="b">
        <v>0</v>
      </c>
      <c r="H299" s="84" t="b">
        <v>0</v>
      </c>
      <c r="I299" s="84" t="b">
        <v>0</v>
      </c>
      <c r="J299" s="84" t="b">
        <v>0</v>
      </c>
      <c r="K299" s="84" t="b">
        <v>0</v>
      </c>
      <c r="L299" s="84" t="b">
        <v>0</v>
      </c>
    </row>
    <row r="300" spans="1:12" ht="15">
      <c r="A300" s="84" t="s">
        <v>2148</v>
      </c>
      <c r="B300" s="84" t="s">
        <v>2149</v>
      </c>
      <c r="C300" s="84">
        <v>9</v>
      </c>
      <c r="D300" s="118">
        <v>0.011913692930438072</v>
      </c>
      <c r="E300" s="118">
        <v>1.6080503550171499</v>
      </c>
      <c r="F300" s="84" t="s">
        <v>2012</v>
      </c>
      <c r="G300" s="84" t="b">
        <v>1</v>
      </c>
      <c r="H300" s="84" t="b">
        <v>0</v>
      </c>
      <c r="I300" s="84" t="b">
        <v>0</v>
      </c>
      <c r="J300" s="84" t="b">
        <v>0</v>
      </c>
      <c r="K300" s="84" t="b">
        <v>0</v>
      </c>
      <c r="L300" s="84" t="b">
        <v>0</v>
      </c>
    </row>
    <row r="301" spans="1:12" ht="15">
      <c r="A301" s="84" t="s">
        <v>2145</v>
      </c>
      <c r="B301" s="84" t="s">
        <v>212</v>
      </c>
      <c r="C301" s="84">
        <v>8</v>
      </c>
      <c r="D301" s="118">
        <v>0.011625949726131015</v>
      </c>
      <c r="E301" s="118">
        <v>1.1036550154308253</v>
      </c>
      <c r="F301" s="84" t="s">
        <v>2012</v>
      </c>
      <c r="G301" s="84" t="b">
        <v>0</v>
      </c>
      <c r="H301" s="84" t="b">
        <v>0</v>
      </c>
      <c r="I301" s="84" t="b">
        <v>0</v>
      </c>
      <c r="J301" s="84" t="b">
        <v>0</v>
      </c>
      <c r="K301" s="84" t="b">
        <v>0</v>
      </c>
      <c r="L301" s="84" t="b">
        <v>0</v>
      </c>
    </row>
    <row r="302" spans="1:12" ht="15">
      <c r="A302" s="84" t="s">
        <v>212</v>
      </c>
      <c r="B302" s="84" t="s">
        <v>2148</v>
      </c>
      <c r="C302" s="84">
        <v>8</v>
      </c>
      <c r="D302" s="118">
        <v>0.011625949726131015</v>
      </c>
      <c r="E302" s="118">
        <v>1.5111403420090934</v>
      </c>
      <c r="F302" s="84" t="s">
        <v>2012</v>
      </c>
      <c r="G302" s="84" t="b">
        <v>0</v>
      </c>
      <c r="H302" s="84" t="b">
        <v>0</v>
      </c>
      <c r="I302" s="84" t="b">
        <v>0</v>
      </c>
      <c r="J302" s="84" t="b">
        <v>1</v>
      </c>
      <c r="K302" s="84" t="b">
        <v>0</v>
      </c>
      <c r="L302" s="84" t="b">
        <v>0</v>
      </c>
    </row>
    <row r="303" spans="1:12" ht="15">
      <c r="A303" s="84" t="s">
        <v>2143</v>
      </c>
      <c r="B303" s="84" t="s">
        <v>2146</v>
      </c>
      <c r="C303" s="84">
        <v>7</v>
      </c>
      <c r="D303" s="118">
        <v>0.011200411399842632</v>
      </c>
      <c r="E303" s="118">
        <v>1.0059903636891874</v>
      </c>
      <c r="F303" s="84" t="s">
        <v>2012</v>
      </c>
      <c r="G303" s="84" t="b">
        <v>0</v>
      </c>
      <c r="H303" s="84" t="b">
        <v>0</v>
      </c>
      <c r="I303" s="84" t="b">
        <v>0</v>
      </c>
      <c r="J303" s="84" t="b">
        <v>0</v>
      </c>
      <c r="K303" s="84" t="b">
        <v>0</v>
      </c>
      <c r="L303" s="84" t="b">
        <v>0</v>
      </c>
    </row>
    <row r="304" spans="1:12" ht="15">
      <c r="A304" s="84" t="s">
        <v>2146</v>
      </c>
      <c r="B304" s="84" t="s">
        <v>2144</v>
      </c>
      <c r="C304" s="84">
        <v>6</v>
      </c>
      <c r="D304" s="118">
        <v>0.010617265888648387</v>
      </c>
      <c r="E304" s="118">
        <v>1.0639823106668742</v>
      </c>
      <c r="F304" s="84" t="s">
        <v>2012</v>
      </c>
      <c r="G304" s="84" t="b">
        <v>0</v>
      </c>
      <c r="H304" s="84" t="b">
        <v>0</v>
      </c>
      <c r="I304" s="84" t="b">
        <v>0</v>
      </c>
      <c r="J304" s="84" t="b">
        <v>0</v>
      </c>
      <c r="K304" s="84" t="b">
        <v>0</v>
      </c>
      <c r="L304" s="84" t="b">
        <v>0</v>
      </c>
    </row>
    <row r="305" spans="1:12" ht="15">
      <c r="A305" s="84" t="s">
        <v>2155</v>
      </c>
      <c r="B305" s="84" t="s">
        <v>2495</v>
      </c>
      <c r="C305" s="84">
        <v>4</v>
      </c>
      <c r="D305" s="118">
        <v>0.008861379882447597</v>
      </c>
      <c r="E305" s="118">
        <v>1.2835392635036458</v>
      </c>
      <c r="F305" s="84" t="s">
        <v>2012</v>
      </c>
      <c r="G305" s="84" t="b">
        <v>0</v>
      </c>
      <c r="H305" s="84" t="b">
        <v>0</v>
      </c>
      <c r="I305" s="84" t="b">
        <v>0</v>
      </c>
      <c r="J305" s="84" t="b">
        <v>0</v>
      </c>
      <c r="K305" s="84" t="b">
        <v>0</v>
      </c>
      <c r="L305" s="84" t="b">
        <v>0</v>
      </c>
    </row>
    <row r="306" spans="1:12" ht="15">
      <c r="A306" s="84" t="s">
        <v>2150</v>
      </c>
      <c r="B306" s="84" t="s">
        <v>2154</v>
      </c>
      <c r="C306" s="84">
        <v>3</v>
      </c>
      <c r="D306" s="118">
        <v>0.007594936708860759</v>
      </c>
      <c r="E306" s="118">
        <v>1.2612628687924936</v>
      </c>
      <c r="F306" s="84" t="s">
        <v>2012</v>
      </c>
      <c r="G306" s="84" t="b">
        <v>0</v>
      </c>
      <c r="H306" s="84" t="b">
        <v>0</v>
      </c>
      <c r="I306" s="84" t="b">
        <v>0</v>
      </c>
      <c r="J306" s="84" t="b">
        <v>0</v>
      </c>
      <c r="K306" s="84" t="b">
        <v>0</v>
      </c>
      <c r="L306" s="84" t="b">
        <v>0</v>
      </c>
    </row>
    <row r="307" spans="1:12" ht="15">
      <c r="A307" s="84" t="s">
        <v>2149</v>
      </c>
      <c r="B307" s="84" t="s">
        <v>324</v>
      </c>
      <c r="C307" s="84">
        <v>3</v>
      </c>
      <c r="D307" s="118">
        <v>0.007594936708860759</v>
      </c>
      <c r="E307" s="118">
        <v>1.2400735697225553</v>
      </c>
      <c r="F307" s="84" t="s">
        <v>2012</v>
      </c>
      <c r="G307" s="84" t="b">
        <v>0</v>
      </c>
      <c r="H307" s="84" t="b">
        <v>0</v>
      </c>
      <c r="I307" s="84" t="b">
        <v>0</v>
      </c>
      <c r="J307" s="84" t="b">
        <v>0</v>
      </c>
      <c r="K307" s="84" t="b">
        <v>0</v>
      </c>
      <c r="L307" s="84" t="b">
        <v>0</v>
      </c>
    </row>
    <row r="308" spans="1:12" ht="15">
      <c r="A308" s="84" t="s">
        <v>2566</v>
      </c>
      <c r="B308" s="84" t="s">
        <v>2567</v>
      </c>
      <c r="C308" s="84">
        <v>2</v>
      </c>
      <c r="D308" s="118">
        <v>0.005954892450914843</v>
      </c>
      <c r="E308" s="118">
        <v>2.2612628687924934</v>
      </c>
      <c r="F308" s="84" t="s">
        <v>2012</v>
      </c>
      <c r="G308" s="84" t="b">
        <v>0</v>
      </c>
      <c r="H308" s="84" t="b">
        <v>0</v>
      </c>
      <c r="I308" s="84" t="b">
        <v>0</v>
      </c>
      <c r="J308" s="84" t="b">
        <v>1</v>
      </c>
      <c r="K308" s="84" t="b">
        <v>0</v>
      </c>
      <c r="L308" s="84" t="b">
        <v>0</v>
      </c>
    </row>
    <row r="309" spans="1:12" ht="15">
      <c r="A309" s="84" t="s">
        <v>2567</v>
      </c>
      <c r="B309" s="84" t="s">
        <v>2568</v>
      </c>
      <c r="C309" s="84">
        <v>2</v>
      </c>
      <c r="D309" s="118">
        <v>0.005954892450914843</v>
      </c>
      <c r="E309" s="118">
        <v>2.2612628687924934</v>
      </c>
      <c r="F309" s="84" t="s">
        <v>2012</v>
      </c>
      <c r="G309" s="84" t="b">
        <v>1</v>
      </c>
      <c r="H309" s="84" t="b">
        <v>0</v>
      </c>
      <c r="I309" s="84" t="b">
        <v>0</v>
      </c>
      <c r="J309" s="84" t="b">
        <v>0</v>
      </c>
      <c r="K309" s="84" t="b">
        <v>0</v>
      </c>
      <c r="L309" s="84" t="b">
        <v>0</v>
      </c>
    </row>
    <row r="310" spans="1:12" ht="15">
      <c r="A310" s="84" t="s">
        <v>2568</v>
      </c>
      <c r="B310" s="84" t="s">
        <v>2522</v>
      </c>
      <c r="C310" s="84">
        <v>2</v>
      </c>
      <c r="D310" s="118">
        <v>0.005954892450914843</v>
      </c>
      <c r="E310" s="118">
        <v>2.2612628687924934</v>
      </c>
      <c r="F310" s="84" t="s">
        <v>2012</v>
      </c>
      <c r="G310" s="84" t="b">
        <v>0</v>
      </c>
      <c r="H310" s="84" t="b">
        <v>0</v>
      </c>
      <c r="I310" s="84" t="b">
        <v>0</v>
      </c>
      <c r="J310" s="84" t="b">
        <v>0</v>
      </c>
      <c r="K310" s="84" t="b">
        <v>0</v>
      </c>
      <c r="L310" s="84" t="b">
        <v>0</v>
      </c>
    </row>
    <row r="311" spans="1:12" ht="15">
      <c r="A311" s="84" t="s">
        <v>2522</v>
      </c>
      <c r="B311" s="84" t="s">
        <v>2523</v>
      </c>
      <c r="C311" s="84">
        <v>2</v>
      </c>
      <c r="D311" s="118">
        <v>0.005954892450914843</v>
      </c>
      <c r="E311" s="118">
        <v>2.2612628687924934</v>
      </c>
      <c r="F311" s="84" t="s">
        <v>2012</v>
      </c>
      <c r="G311" s="84" t="b">
        <v>0</v>
      </c>
      <c r="H311" s="84" t="b">
        <v>0</v>
      </c>
      <c r="I311" s="84" t="b">
        <v>0</v>
      </c>
      <c r="J311" s="84" t="b">
        <v>0</v>
      </c>
      <c r="K311" s="84" t="b">
        <v>0</v>
      </c>
      <c r="L311" s="84" t="b">
        <v>0</v>
      </c>
    </row>
    <row r="312" spans="1:12" ht="15">
      <c r="A312" s="84" t="s">
        <v>2523</v>
      </c>
      <c r="B312" s="84" t="s">
        <v>2569</v>
      </c>
      <c r="C312" s="84">
        <v>2</v>
      </c>
      <c r="D312" s="118">
        <v>0.005954892450914843</v>
      </c>
      <c r="E312" s="118">
        <v>2.2612628687924934</v>
      </c>
      <c r="F312" s="84" t="s">
        <v>2012</v>
      </c>
      <c r="G312" s="84" t="b">
        <v>0</v>
      </c>
      <c r="H312" s="84" t="b">
        <v>0</v>
      </c>
      <c r="I312" s="84" t="b">
        <v>0</v>
      </c>
      <c r="J312" s="84" t="b">
        <v>0</v>
      </c>
      <c r="K312" s="84" t="b">
        <v>0</v>
      </c>
      <c r="L312" s="84" t="b">
        <v>0</v>
      </c>
    </row>
    <row r="313" spans="1:12" ht="15">
      <c r="A313" s="84" t="s">
        <v>2569</v>
      </c>
      <c r="B313" s="84" t="s">
        <v>2570</v>
      </c>
      <c r="C313" s="84">
        <v>2</v>
      </c>
      <c r="D313" s="118">
        <v>0.005954892450914843</v>
      </c>
      <c r="E313" s="118">
        <v>2.2612628687924934</v>
      </c>
      <c r="F313" s="84" t="s">
        <v>2012</v>
      </c>
      <c r="G313" s="84" t="b">
        <v>0</v>
      </c>
      <c r="H313" s="84" t="b">
        <v>0</v>
      </c>
      <c r="I313" s="84" t="b">
        <v>0</v>
      </c>
      <c r="J313" s="84" t="b">
        <v>0</v>
      </c>
      <c r="K313" s="84" t="b">
        <v>0</v>
      </c>
      <c r="L313" s="84" t="b">
        <v>0</v>
      </c>
    </row>
    <row r="314" spans="1:12" ht="15">
      <c r="A314" s="84" t="s">
        <v>2570</v>
      </c>
      <c r="B314" s="84" t="s">
        <v>2155</v>
      </c>
      <c r="C314" s="84">
        <v>2</v>
      </c>
      <c r="D314" s="118">
        <v>0.005954892450914843</v>
      </c>
      <c r="E314" s="118">
        <v>1.2835392635036458</v>
      </c>
      <c r="F314" s="84" t="s">
        <v>2012</v>
      </c>
      <c r="G314" s="84" t="b">
        <v>0</v>
      </c>
      <c r="H314" s="84" t="b">
        <v>0</v>
      </c>
      <c r="I314" s="84" t="b">
        <v>0</v>
      </c>
      <c r="J314" s="84" t="b">
        <v>0</v>
      </c>
      <c r="K314" s="84" t="b">
        <v>0</v>
      </c>
      <c r="L314" s="84" t="b">
        <v>0</v>
      </c>
    </row>
    <row r="315" spans="1:12" ht="15">
      <c r="A315" s="84" t="s">
        <v>2155</v>
      </c>
      <c r="B315" s="84" t="s">
        <v>2571</v>
      </c>
      <c r="C315" s="84">
        <v>2</v>
      </c>
      <c r="D315" s="118">
        <v>0.005954892450914843</v>
      </c>
      <c r="E315" s="118">
        <v>1.2835392635036458</v>
      </c>
      <c r="F315" s="84" t="s">
        <v>2012</v>
      </c>
      <c r="G315" s="84" t="b">
        <v>0</v>
      </c>
      <c r="H315" s="84" t="b">
        <v>0</v>
      </c>
      <c r="I315" s="84" t="b">
        <v>0</v>
      </c>
      <c r="J315" s="84" t="b">
        <v>0</v>
      </c>
      <c r="K315" s="84" t="b">
        <v>0</v>
      </c>
      <c r="L315" s="84" t="b">
        <v>0</v>
      </c>
    </row>
    <row r="316" spans="1:12" ht="15">
      <c r="A316" s="84" t="s">
        <v>2571</v>
      </c>
      <c r="B316" s="84" t="s">
        <v>2572</v>
      </c>
      <c r="C316" s="84">
        <v>2</v>
      </c>
      <c r="D316" s="118">
        <v>0.005954892450914843</v>
      </c>
      <c r="E316" s="118">
        <v>2.2612628687924934</v>
      </c>
      <c r="F316" s="84" t="s">
        <v>2012</v>
      </c>
      <c r="G316" s="84" t="b">
        <v>0</v>
      </c>
      <c r="H316" s="84" t="b">
        <v>0</v>
      </c>
      <c r="I316" s="84" t="b">
        <v>0</v>
      </c>
      <c r="J316" s="84" t="b">
        <v>0</v>
      </c>
      <c r="K316" s="84" t="b">
        <v>0</v>
      </c>
      <c r="L316" s="84" t="b">
        <v>0</v>
      </c>
    </row>
    <row r="317" spans="1:12" ht="15">
      <c r="A317" s="84" t="s">
        <v>2572</v>
      </c>
      <c r="B317" s="84" t="s">
        <v>341</v>
      </c>
      <c r="C317" s="84">
        <v>2</v>
      </c>
      <c r="D317" s="118">
        <v>0.005954892450914843</v>
      </c>
      <c r="E317" s="118">
        <v>2.2612628687924934</v>
      </c>
      <c r="F317" s="84" t="s">
        <v>2012</v>
      </c>
      <c r="G317" s="84" t="b">
        <v>0</v>
      </c>
      <c r="H317" s="84" t="b">
        <v>0</v>
      </c>
      <c r="I317" s="84" t="b">
        <v>0</v>
      </c>
      <c r="J317" s="84" t="b">
        <v>0</v>
      </c>
      <c r="K317" s="84" t="b">
        <v>0</v>
      </c>
      <c r="L317" s="84" t="b">
        <v>0</v>
      </c>
    </row>
    <row r="318" spans="1:12" ht="15">
      <c r="A318" s="84" t="s">
        <v>341</v>
      </c>
      <c r="B318" s="84" t="s">
        <v>2143</v>
      </c>
      <c r="C318" s="84">
        <v>2</v>
      </c>
      <c r="D318" s="118">
        <v>0.005954892450914843</v>
      </c>
      <c r="E318" s="118">
        <v>1.1643528557844371</v>
      </c>
      <c r="F318" s="84" t="s">
        <v>2012</v>
      </c>
      <c r="G318" s="84" t="b">
        <v>0</v>
      </c>
      <c r="H318" s="84" t="b">
        <v>0</v>
      </c>
      <c r="I318" s="84" t="b">
        <v>0</v>
      </c>
      <c r="J318" s="84" t="b">
        <v>0</v>
      </c>
      <c r="K318" s="84" t="b">
        <v>0</v>
      </c>
      <c r="L318" s="84" t="b">
        <v>0</v>
      </c>
    </row>
    <row r="319" spans="1:12" ht="15">
      <c r="A319" s="84" t="s">
        <v>2152</v>
      </c>
      <c r="B319" s="84" t="s">
        <v>2159</v>
      </c>
      <c r="C319" s="84">
        <v>2</v>
      </c>
      <c r="D319" s="118">
        <v>0.005954892450914843</v>
      </c>
      <c r="E319" s="118">
        <v>0.33184394307820075</v>
      </c>
      <c r="F319" s="84" t="s">
        <v>2012</v>
      </c>
      <c r="G319" s="84" t="b">
        <v>0</v>
      </c>
      <c r="H319" s="84" t="b">
        <v>0</v>
      </c>
      <c r="I319" s="84" t="b">
        <v>0</v>
      </c>
      <c r="J319" s="84" t="b">
        <v>0</v>
      </c>
      <c r="K319" s="84" t="b">
        <v>0</v>
      </c>
      <c r="L319" s="84" t="b">
        <v>0</v>
      </c>
    </row>
    <row r="320" spans="1:12" ht="15">
      <c r="A320" s="84" t="s">
        <v>2159</v>
      </c>
      <c r="B320" s="84" t="s">
        <v>2144</v>
      </c>
      <c r="C320" s="84">
        <v>2</v>
      </c>
      <c r="D320" s="118">
        <v>0.005954892450914843</v>
      </c>
      <c r="E320" s="118">
        <v>0.31065464400826265</v>
      </c>
      <c r="F320" s="84" t="s">
        <v>2012</v>
      </c>
      <c r="G320" s="84" t="b">
        <v>0</v>
      </c>
      <c r="H320" s="84" t="b">
        <v>0</v>
      </c>
      <c r="I320" s="84" t="b">
        <v>0</v>
      </c>
      <c r="J320" s="84" t="b">
        <v>0</v>
      </c>
      <c r="K320" s="84" t="b">
        <v>0</v>
      </c>
      <c r="L320" s="84" t="b">
        <v>0</v>
      </c>
    </row>
    <row r="321" spans="1:12" ht="15">
      <c r="A321" s="84" t="s">
        <v>2149</v>
      </c>
      <c r="B321" s="84" t="s">
        <v>2493</v>
      </c>
      <c r="C321" s="84">
        <v>2</v>
      </c>
      <c r="D321" s="118">
        <v>0.005954892450914843</v>
      </c>
      <c r="E321" s="118">
        <v>1.6080503550171499</v>
      </c>
      <c r="F321" s="84" t="s">
        <v>2012</v>
      </c>
      <c r="G321" s="84" t="b">
        <v>0</v>
      </c>
      <c r="H321" s="84" t="b">
        <v>0</v>
      </c>
      <c r="I321" s="84" t="b">
        <v>0</v>
      </c>
      <c r="J321" s="84" t="b">
        <v>0</v>
      </c>
      <c r="K321" s="84" t="b">
        <v>0</v>
      </c>
      <c r="L321" s="84" t="b">
        <v>0</v>
      </c>
    </row>
    <row r="322" spans="1:12" ht="15">
      <c r="A322" s="84" t="s">
        <v>2493</v>
      </c>
      <c r="B322" s="84" t="s">
        <v>212</v>
      </c>
      <c r="C322" s="84">
        <v>2</v>
      </c>
      <c r="D322" s="118">
        <v>0.005954892450914843</v>
      </c>
      <c r="E322" s="118">
        <v>1.5622928644564746</v>
      </c>
      <c r="F322" s="84" t="s">
        <v>2012</v>
      </c>
      <c r="G322" s="84" t="b">
        <v>0</v>
      </c>
      <c r="H322" s="84" t="b">
        <v>0</v>
      </c>
      <c r="I322" s="84" t="b">
        <v>0</v>
      </c>
      <c r="J322" s="84" t="b">
        <v>0</v>
      </c>
      <c r="K322" s="84" t="b">
        <v>0</v>
      </c>
      <c r="L322" s="84" t="b">
        <v>0</v>
      </c>
    </row>
    <row r="323" spans="1:12" ht="15">
      <c r="A323" s="84" t="s">
        <v>212</v>
      </c>
      <c r="B323" s="84" t="s">
        <v>2157</v>
      </c>
      <c r="C323" s="84">
        <v>2</v>
      </c>
      <c r="D323" s="118">
        <v>0.005954892450914843</v>
      </c>
      <c r="E323" s="118">
        <v>0.584569259167627</v>
      </c>
      <c r="F323" s="84" t="s">
        <v>2012</v>
      </c>
      <c r="G323" s="84" t="b">
        <v>0</v>
      </c>
      <c r="H323" s="84" t="b">
        <v>0</v>
      </c>
      <c r="I323" s="84" t="b">
        <v>0</v>
      </c>
      <c r="J323" s="84" t="b">
        <v>0</v>
      </c>
      <c r="K323" s="84" t="b">
        <v>0</v>
      </c>
      <c r="L323" s="84" t="b">
        <v>0</v>
      </c>
    </row>
    <row r="324" spans="1:12" ht="15">
      <c r="A324" s="84" t="s">
        <v>2157</v>
      </c>
      <c r="B324" s="84" t="s">
        <v>2146</v>
      </c>
      <c r="C324" s="84">
        <v>2</v>
      </c>
      <c r="D324" s="118">
        <v>0.005954892450914843</v>
      </c>
      <c r="E324" s="118">
        <v>0.630326749728302</v>
      </c>
      <c r="F324" s="84" t="s">
        <v>2012</v>
      </c>
      <c r="G324" s="84" t="b">
        <v>0</v>
      </c>
      <c r="H324" s="84" t="b">
        <v>0</v>
      </c>
      <c r="I324" s="84" t="b">
        <v>0</v>
      </c>
      <c r="J324" s="84" t="b">
        <v>0</v>
      </c>
      <c r="K324" s="84" t="b">
        <v>0</v>
      </c>
      <c r="L324" s="84" t="b">
        <v>0</v>
      </c>
    </row>
    <row r="325" spans="1:12" ht="15">
      <c r="A325" s="84" t="s">
        <v>2146</v>
      </c>
      <c r="B325" s="84" t="s">
        <v>2163</v>
      </c>
      <c r="C325" s="84">
        <v>2</v>
      </c>
      <c r="D325" s="118">
        <v>0.005954892450914843</v>
      </c>
      <c r="E325" s="118">
        <v>1.4319590959614688</v>
      </c>
      <c r="F325" s="84" t="s">
        <v>2012</v>
      </c>
      <c r="G325" s="84" t="b">
        <v>0</v>
      </c>
      <c r="H325" s="84" t="b">
        <v>0</v>
      </c>
      <c r="I325" s="84" t="b">
        <v>0</v>
      </c>
      <c r="J325" s="84" t="b">
        <v>0</v>
      </c>
      <c r="K325" s="84" t="b">
        <v>0</v>
      </c>
      <c r="L325" s="84" t="b">
        <v>0</v>
      </c>
    </row>
    <row r="326" spans="1:12" ht="15">
      <c r="A326" s="84" t="s">
        <v>2495</v>
      </c>
      <c r="B326" s="84" t="s">
        <v>2501</v>
      </c>
      <c r="C326" s="84">
        <v>2</v>
      </c>
      <c r="D326" s="118">
        <v>0.005954892450914843</v>
      </c>
      <c r="E326" s="118">
        <v>1.9602328731285124</v>
      </c>
      <c r="F326" s="84" t="s">
        <v>2012</v>
      </c>
      <c r="G326" s="84" t="b">
        <v>0</v>
      </c>
      <c r="H326" s="84" t="b">
        <v>0</v>
      </c>
      <c r="I326" s="84" t="b">
        <v>0</v>
      </c>
      <c r="J326" s="84" t="b">
        <v>0</v>
      </c>
      <c r="K326" s="84" t="b">
        <v>0</v>
      </c>
      <c r="L326" s="84" t="b">
        <v>0</v>
      </c>
    </row>
    <row r="327" spans="1:12" ht="15">
      <c r="A327" s="84" t="s">
        <v>2511</v>
      </c>
      <c r="B327" s="84" t="s">
        <v>2512</v>
      </c>
      <c r="C327" s="84">
        <v>2</v>
      </c>
      <c r="D327" s="118">
        <v>0.005954892450914843</v>
      </c>
      <c r="E327" s="118">
        <v>2.2612628687924934</v>
      </c>
      <c r="F327" s="84" t="s">
        <v>2012</v>
      </c>
      <c r="G327" s="84" t="b">
        <v>0</v>
      </c>
      <c r="H327" s="84" t="b">
        <v>0</v>
      </c>
      <c r="I327" s="84" t="b">
        <v>0</v>
      </c>
      <c r="J327" s="84" t="b">
        <v>0</v>
      </c>
      <c r="K327" s="84" t="b">
        <v>0</v>
      </c>
      <c r="L327" s="84" t="b">
        <v>0</v>
      </c>
    </row>
    <row r="328" spans="1:12" ht="15">
      <c r="A328" s="84" t="s">
        <v>2512</v>
      </c>
      <c r="B328" s="84" t="s">
        <v>2496</v>
      </c>
      <c r="C328" s="84">
        <v>2</v>
      </c>
      <c r="D328" s="118">
        <v>0.005954892450914843</v>
      </c>
      <c r="E328" s="118">
        <v>2.2612628687924934</v>
      </c>
      <c r="F328" s="84" t="s">
        <v>2012</v>
      </c>
      <c r="G328" s="84" t="b">
        <v>0</v>
      </c>
      <c r="H328" s="84" t="b">
        <v>0</v>
      </c>
      <c r="I328" s="84" t="b">
        <v>0</v>
      </c>
      <c r="J328" s="84" t="b">
        <v>0</v>
      </c>
      <c r="K328" s="84" t="b">
        <v>0</v>
      </c>
      <c r="L328" s="84" t="b">
        <v>0</v>
      </c>
    </row>
    <row r="329" spans="1:12" ht="15">
      <c r="A329" s="84" t="s">
        <v>2496</v>
      </c>
      <c r="B329" s="84" t="s">
        <v>2150</v>
      </c>
      <c r="C329" s="84">
        <v>2</v>
      </c>
      <c r="D329" s="118">
        <v>0.005954892450914843</v>
      </c>
      <c r="E329" s="118">
        <v>2.0851716097368125</v>
      </c>
      <c r="F329" s="84" t="s">
        <v>2012</v>
      </c>
      <c r="G329" s="84" t="b">
        <v>0</v>
      </c>
      <c r="H329" s="84" t="b">
        <v>0</v>
      </c>
      <c r="I329" s="84" t="b">
        <v>0</v>
      </c>
      <c r="J329" s="84" t="b">
        <v>0</v>
      </c>
      <c r="K329" s="84" t="b">
        <v>0</v>
      </c>
      <c r="L329" s="84" t="b">
        <v>0</v>
      </c>
    </row>
    <row r="330" spans="1:12" ht="15">
      <c r="A330" s="84" t="s">
        <v>2154</v>
      </c>
      <c r="B330" s="84" t="s">
        <v>2157</v>
      </c>
      <c r="C330" s="84">
        <v>2</v>
      </c>
      <c r="D330" s="118">
        <v>0.005954892450914843</v>
      </c>
      <c r="E330" s="118">
        <v>0.305815658214798</v>
      </c>
      <c r="F330" s="84" t="s">
        <v>2012</v>
      </c>
      <c r="G330" s="84" t="b">
        <v>0</v>
      </c>
      <c r="H330" s="84" t="b">
        <v>0</v>
      </c>
      <c r="I330" s="84" t="b">
        <v>0</v>
      </c>
      <c r="J330" s="84" t="b">
        <v>0</v>
      </c>
      <c r="K330" s="84" t="b">
        <v>0</v>
      </c>
      <c r="L330" s="84" t="b">
        <v>0</v>
      </c>
    </row>
    <row r="331" spans="1:12" ht="15">
      <c r="A331" s="84" t="s">
        <v>2495</v>
      </c>
      <c r="B331" s="84" t="s">
        <v>2156</v>
      </c>
      <c r="C331" s="84">
        <v>2</v>
      </c>
      <c r="D331" s="118">
        <v>0.005954892450914843</v>
      </c>
      <c r="E331" s="118">
        <v>1.0308139474142195</v>
      </c>
      <c r="F331" s="84" t="s">
        <v>2012</v>
      </c>
      <c r="G331" s="84" t="b">
        <v>0</v>
      </c>
      <c r="H331" s="84" t="b">
        <v>0</v>
      </c>
      <c r="I331" s="84" t="b">
        <v>0</v>
      </c>
      <c r="J331" s="84" t="b">
        <v>0</v>
      </c>
      <c r="K331" s="84" t="b">
        <v>0</v>
      </c>
      <c r="L331" s="84" t="b">
        <v>0</v>
      </c>
    </row>
    <row r="332" spans="1:12" ht="15">
      <c r="A332" s="84" t="s">
        <v>2149</v>
      </c>
      <c r="B332" s="84" t="s">
        <v>2573</v>
      </c>
      <c r="C332" s="84">
        <v>2</v>
      </c>
      <c r="D332" s="118">
        <v>0.005954892450914843</v>
      </c>
      <c r="E332" s="118">
        <v>1.6080503550171499</v>
      </c>
      <c r="F332" s="84" t="s">
        <v>2012</v>
      </c>
      <c r="G332" s="84" t="b">
        <v>0</v>
      </c>
      <c r="H332" s="84" t="b">
        <v>0</v>
      </c>
      <c r="I332" s="84" t="b">
        <v>0</v>
      </c>
      <c r="J332" s="84" t="b">
        <v>0</v>
      </c>
      <c r="K332" s="84" t="b">
        <v>0</v>
      </c>
      <c r="L332" s="84" t="b">
        <v>0</v>
      </c>
    </row>
    <row r="333" spans="1:12" ht="15">
      <c r="A333" s="84" t="s">
        <v>2573</v>
      </c>
      <c r="B333" s="84" t="s">
        <v>324</v>
      </c>
      <c r="C333" s="84">
        <v>2</v>
      </c>
      <c r="D333" s="118">
        <v>0.005954892450914843</v>
      </c>
      <c r="E333" s="118">
        <v>1.717194824442218</v>
      </c>
      <c r="F333" s="84" t="s">
        <v>2012</v>
      </c>
      <c r="G333" s="84" t="b">
        <v>0</v>
      </c>
      <c r="H333" s="84" t="b">
        <v>0</v>
      </c>
      <c r="I333" s="84" t="b">
        <v>0</v>
      </c>
      <c r="J333" s="84" t="b">
        <v>0</v>
      </c>
      <c r="K333" s="84" t="b">
        <v>0</v>
      </c>
      <c r="L333" s="84" t="b">
        <v>0</v>
      </c>
    </row>
    <row r="334" spans="1:12" ht="15">
      <c r="A334" s="84" t="s">
        <v>324</v>
      </c>
      <c r="B334" s="84" t="s">
        <v>2598</v>
      </c>
      <c r="C334" s="84">
        <v>2</v>
      </c>
      <c r="D334" s="118">
        <v>0.005954892450914843</v>
      </c>
      <c r="E334" s="118">
        <v>1.3070203593531686</v>
      </c>
      <c r="F334" s="84" t="s">
        <v>2012</v>
      </c>
      <c r="G334" s="84" t="b">
        <v>0</v>
      </c>
      <c r="H334" s="84" t="b">
        <v>0</v>
      </c>
      <c r="I334" s="84" t="b">
        <v>0</v>
      </c>
      <c r="J334" s="84" t="b">
        <v>0</v>
      </c>
      <c r="K334" s="84" t="b">
        <v>0</v>
      </c>
      <c r="L334" s="84" t="b">
        <v>0</v>
      </c>
    </row>
    <row r="335" spans="1:12" ht="15">
      <c r="A335" s="84" t="s">
        <v>2598</v>
      </c>
      <c r="B335" s="84" t="s">
        <v>2154</v>
      </c>
      <c r="C335" s="84">
        <v>2</v>
      </c>
      <c r="D335" s="118">
        <v>0.005954892450914843</v>
      </c>
      <c r="E335" s="118">
        <v>1.2612628687924936</v>
      </c>
      <c r="F335" s="84" t="s">
        <v>2012</v>
      </c>
      <c r="G335" s="84" t="b">
        <v>0</v>
      </c>
      <c r="H335" s="84" t="b">
        <v>0</v>
      </c>
      <c r="I335" s="84" t="b">
        <v>0</v>
      </c>
      <c r="J335" s="84" t="b">
        <v>0</v>
      </c>
      <c r="K335" s="84" t="b">
        <v>0</v>
      </c>
      <c r="L335" s="84" t="b">
        <v>0</v>
      </c>
    </row>
    <row r="336" spans="1:12" ht="15">
      <c r="A336" s="84" t="s">
        <v>2156</v>
      </c>
      <c r="B336" s="84" t="s">
        <v>2143</v>
      </c>
      <c r="C336" s="84">
        <v>13</v>
      </c>
      <c r="D336" s="118">
        <v>0.008134339111716741</v>
      </c>
      <c r="E336" s="118">
        <v>1.3412599104304137</v>
      </c>
      <c r="F336" s="84" t="s">
        <v>2013</v>
      </c>
      <c r="G336" s="84" t="b">
        <v>0</v>
      </c>
      <c r="H336" s="84" t="b">
        <v>0</v>
      </c>
      <c r="I336" s="84" t="b">
        <v>0</v>
      </c>
      <c r="J336" s="84" t="b">
        <v>0</v>
      </c>
      <c r="K336" s="84" t="b">
        <v>0</v>
      </c>
      <c r="L336" s="84" t="b">
        <v>0</v>
      </c>
    </row>
    <row r="337" spans="1:12" ht="15">
      <c r="A337" s="84" t="s">
        <v>2143</v>
      </c>
      <c r="B337" s="84" t="s">
        <v>2151</v>
      </c>
      <c r="C337" s="84">
        <v>13</v>
      </c>
      <c r="D337" s="118">
        <v>0.008134339111716741</v>
      </c>
      <c r="E337" s="118">
        <v>1.3412599104304137</v>
      </c>
      <c r="F337" s="84" t="s">
        <v>2013</v>
      </c>
      <c r="G337" s="84" t="b">
        <v>0</v>
      </c>
      <c r="H337" s="84" t="b">
        <v>0</v>
      </c>
      <c r="I337" s="84" t="b">
        <v>0</v>
      </c>
      <c r="J337" s="84" t="b">
        <v>0</v>
      </c>
      <c r="K337" s="84" t="b">
        <v>0</v>
      </c>
      <c r="L337" s="84" t="b">
        <v>0</v>
      </c>
    </row>
    <row r="338" spans="1:12" ht="15">
      <c r="A338" s="84" t="s">
        <v>2151</v>
      </c>
      <c r="B338" s="84" t="s">
        <v>2152</v>
      </c>
      <c r="C338" s="84">
        <v>13</v>
      </c>
      <c r="D338" s="118">
        <v>0.008134339111716741</v>
      </c>
      <c r="E338" s="118">
        <v>1.4577654795018509</v>
      </c>
      <c r="F338" s="84" t="s">
        <v>2013</v>
      </c>
      <c r="G338" s="84" t="b">
        <v>0</v>
      </c>
      <c r="H338" s="84" t="b">
        <v>0</v>
      </c>
      <c r="I338" s="84" t="b">
        <v>0</v>
      </c>
      <c r="J338" s="84" t="b">
        <v>0</v>
      </c>
      <c r="K338" s="84" t="b">
        <v>0</v>
      </c>
      <c r="L338" s="84" t="b">
        <v>0</v>
      </c>
    </row>
    <row r="339" spans="1:12" ht="15">
      <c r="A339" s="84" t="s">
        <v>2144</v>
      </c>
      <c r="B339" s="84" t="s">
        <v>2145</v>
      </c>
      <c r="C339" s="84">
        <v>13</v>
      </c>
      <c r="D339" s="118">
        <v>0.008134339111716741</v>
      </c>
      <c r="E339" s="118">
        <v>1.2791120036815693</v>
      </c>
      <c r="F339" s="84" t="s">
        <v>2013</v>
      </c>
      <c r="G339" s="84" t="b">
        <v>0</v>
      </c>
      <c r="H339" s="84" t="b">
        <v>0</v>
      </c>
      <c r="I339" s="84" t="b">
        <v>0</v>
      </c>
      <c r="J339" s="84" t="b">
        <v>0</v>
      </c>
      <c r="K339" s="84" t="b">
        <v>0</v>
      </c>
      <c r="L339" s="84" t="b">
        <v>0</v>
      </c>
    </row>
    <row r="340" spans="1:12" ht="15">
      <c r="A340" s="84" t="s">
        <v>324</v>
      </c>
      <c r="B340" s="84" t="s">
        <v>2156</v>
      </c>
      <c r="C340" s="84">
        <v>10</v>
      </c>
      <c r="D340" s="118">
        <v>0.009134541313575576</v>
      </c>
      <c r="E340" s="118">
        <v>1.4163727943436257</v>
      </c>
      <c r="F340" s="84" t="s">
        <v>2013</v>
      </c>
      <c r="G340" s="84" t="b">
        <v>0</v>
      </c>
      <c r="H340" s="84" t="b">
        <v>0</v>
      </c>
      <c r="I340" s="84" t="b">
        <v>0</v>
      </c>
      <c r="J340" s="84" t="b">
        <v>0</v>
      </c>
      <c r="K340" s="84" t="b">
        <v>0</v>
      </c>
      <c r="L340" s="84" t="b">
        <v>0</v>
      </c>
    </row>
    <row r="341" spans="1:12" ht="15">
      <c r="A341" s="84" t="s">
        <v>2152</v>
      </c>
      <c r="B341" s="84" t="s">
        <v>2159</v>
      </c>
      <c r="C341" s="84">
        <v>10</v>
      </c>
      <c r="D341" s="118">
        <v>0.009134541313575576</v>
      </c>
      <c r="E341" s="118">
        <v>1.4163727943436257</v>
      </c>
      <c r="F341" s="84" t="s">
        <v>2013</v>
      </c>
      <c r="G341" s="84" t="b">
        <v>0</v>
      </c>
      <c r="H341" s="84" t="b">
        <v>0</v>
      </c>
      <c r="I341" s="84" t="b">
        <v>0</v>
      </c>
      <c r="J341" s="84" t="b">
        <v>0</v>
      </c>
      <c r="K341" s="84" t="b">
        <v>0</v>
      </c>
      <c r="L341" s="84" t="b">
        <v>0</v>
      </c>
    </row>
    <row r="342" spans="1:12" ht="15">
      <c r="A342" s="84" t="s">
        <v>2159</v>
      </c>
      <c r="B342" s="84" t="s">
        <v>2144</v>
      </c>
      <c r="C342" s="84">
        <v>10</v>
      </c>
      <c r="D342" s="118">
        <v>0.009134541313575576</v>
      </c>
      <c r="E342" s="118">
        <v>1.3542248875947813</v>
      </c>
      <c r="F342" s="84" t="s">
        <v>2013</v>
      </c>
      <c r="G342" s="84" t="b">
        <v>0</v>
      </c>
      <c r="H342" s="84" t="b">
        <v>0</v>
      </c>
      <c r="I342" s="84" t="b">
        <v>0</v>
      </c>
      <c r="J342" s="84" t="b">
        <v>0</v>
      </c>
      <c r="K342" s="84" t="b">
        <v>0</v>
      </c>
      <c r="L342" s="84" t="b">
        <v>0</v>
      </c>
    </row>
    <row r="343" spans="1:12" ht="15">
      <c r="A343" s="84" t="s">
        <v>2145</v>
      </c>
      <c r="B343" s="84" t="s">
        <v>212</v>
      </c>
      <c r="C343" s="84">
        <v>10</v>
      </c>
      <c r="D343" s="118">
        <v>0.009134541313575576</v>
      </c>
      <c r="E343" s="118">
        <v>0.9051908512538067</v>
      </c>
      <c r="F343" s="84" t="s">
        <v>2013</v>
      </c>
      <c r="G343" s="84" t="b">
        <v>0</v>
      </c>
      <c r="H343" s="84" t="b">
        <v>0</v>
      </c>
      <c r="I343" s="84" t="b">
        <v>0</v>
      </c>
      <c r="J343" s="84" t="b">
        <v>0</v>
      </c>
      <c r="K343" s="84" t="b">
        <v>0</v>
      </c>
      <c r="L343" s="84" t="b">
        <v>0</v>
      </c>
    </row>
    <row r="344" spans="1:12" ht="15">
      <c r="A344" s="84" t="s">
        <v>212</v>
      </c>
      <c r="B344" s="84" t="s">
        <v>2148</v>
      </c>
      <c r="C344" s="84">
        <v>10</v>
      </c>
      <c r="D344" s="118">
        <v>0.009134541313575576</v>
      </c>
      <c r="E344" s="118">
        <v>1.027640787458412</v>
      </c>
      <c r="F344" s="84" t="s">
        <v>2013</v>
      </c>
      <c r="G344" s="84" t="b">
        <v>0</v>
      </c>
      <c r="H344" s="84" t="b">
        <v>0</v>
      </c>
      <c r="I344" s="84" t="b">
        <v>0</v>
      </c>
      <c r="J344" s="84" t="b">
        <v>1</v>
      </c>
      <c r="K344" s="84" t="b">
        <v>0</v>
      </c>
      <c r="L344" s="84" t="b">
        <v>0</v>
      </c>
    </row>
    <row r="345" spans="1:12" ht="15">
      <c r="A345" s="84" t="s">
        <v>2148</v>
      </c>
      <c r="B345" s="84" t="s">
        <v>2149</v>
      </c>
      <c r="C345" s="84">
        <v>10</v>
      </c>
      <c r="D345" s="118">
        <v>0.009134541313575576</v>
      </c>
      <c r="E345" s="118">
        <v>1.5717088318086876</v>
      </c>
      <c r="F345" s="84" t="s">
        <v>2013</v>
      </c>
      <c r="G345" s="84" t="b">
        <v>1</v>
      </c>
      <c r="H345" s="84" t="b">
        <v>0</v>
      </c>
      <c r="I345" s="84" t="b">
        <v>0</v>
      </c>
      <c r="J345" s="84" t="b">
        <v>0</v>
      </c>
      <c r="K345" s="84" t="b">
        <v>0</v>
      </c>
      <c r="L345" s="84" t="b">
        <v>0</v>
      </c>
    </row>
    <row r="346" spans="1:12" ht="15">
      <c r="A346" s="84" t="s">
        <v>2149</v>
      </c>
      <c r="B346" s="84" t="s">
        <v>2493</v>
      </c>
      <c r="C346" s="84">
        <v>10</v>
      </c>
      <c r="D346" s="118">
        <v>0.009134541313575576</v>
      </c>
      <c r="E346" s="118">
        <v>1.5717088318086876</v>
      </c>
      <c r="F346" s="84" t="s">
        <v>2013</v>
      </c>
      <c r="G346" s="84" t="b">
        <v>0</v>
      </c>
      <c r="H346" s="84" t="b">
        <v>0</v>
      </c>
      <c r="I346" s="84" t="b">
        <v>0</v>
      </c>
      <c r="J346" s="84" t="b">
        <v>0</v>
      </c>
      <c r="K346" s="84" t="b">
        <v>0</v>
      </c>
      <c r="L346" s="84" t="b">
        <v>0</v>
      </c>
    </row>
    <row r="347" spans="1:12" ht="15">
      <c r="A347" s="84" t="s">
        <v>2493</v>
      </c>
      <c r="B347" s="84" t="s">
        <v>212</v>
      </c>
      <c r="C347" s="84">
        <v>10</v>
      </c>
      <c r="D347" s="118">
        <v>0.009134541313575576</v>
      </c>
      <c r="E347" s="118">
        <v>1.1093108339097315</v>
      </c>
      <c r="F347" s="84" t="s">
        <v>2013</v>
      </c>
      <c r="G347" s="84" t="b">
        <v>0</v>
      </c>
      <c r="H347" s="84" t="b">
        <v>0</v>
      </c>
      <c r="I347" s="84" t="b">
        <v>0</v>
      </c>
      <c r="J347" s="84" t="b">
        <v>0</v>
      </c>
      <c r="K347" s="84" t="b">
        <v>0</v>
      </c>
      <c r="L347" s="84" t="b">
        <v>0</v>
      </c>
    </row>
    <row r="348" spans="1:12" ht="15">
      <c r="A348" s="84" t="s">
        <v>212</v>
      </c>
      <c r="B348" s="84" t="s">
        <v>2157</v>
      </c>
      <c r="C348" s="84">
        <v>10</v>
      </c>
      <c r="D348" s="118">
        <v>0.009134541313575576</v>
      </c>
      <c r="E348" s="118">
        <v>0.986248102300187</v>
      </c>
      <c r="F348" s="84" t="s">
        <v>2013</v>
      </c>
      <c r="G348" s="84" t="b">
        <v>0</v>
      </c>
      <c r="H348" s="84" t="b">
        <v>0</v>
      </c>
      <c r="I348" s="84" t="b">
        <v>0</v>
      </c>
      <c r="J348" s="84" t="b">
        <v>0</v>
      </c>
      <c r="K348" s="84" t="b">
        <v>0</v>
      </c>
      <c r="L348" s="84" t="b">
        <v>0</v>
      </c>
    </row>
    <row r="349" spans="1:12" ht="15">
      <c r="A349" s="84" t="s">
        <v>2157</v>
      </c>
      <c r="B349" s="84" t="s">
        <v>2146</v>
      </c>
      <c r="C349" s="84">
        <v>10</v>
      </c>
      <c r="D349" s="118">
        <v>0.009134541313575576</v>
      </c>
      <c r="E349" s="118">
        <v>1.4511349006028378</v>
      </c>
      <c r="F349" s="84" t="s">
        <v>2013</v>
      </c>
      <c r="G349" s="84" t="b">
        <v>0</v>
      </c>
      <c r="H349" s="84" t="b">
        <v>0</v>
      </c>
      <c r="I349" s="84" t="b">
        <v>0</v>
      </c>
      <c r="J349" s="84" t="b">
        <v>0</v>
      </c>
      <c r="K349" s="84" t="b">
        <v>0</v>
      </c>
      <c r="L349" s="84" t="b">
        <v>0</v>
      </c>
    </row>
    <row r="350" spans="1:12" ht="15">
      <c r="A350" s="84" t="s">
        <v>2518</v>
      </c>
      <c r="B350" s="84" t="s">
        <v>2497</v>
      </c>
      <c r="C350" s="84">
        <v>4</v>
      </c>
      <c r="D350" s="118">
        <v>0.00767341257262253</v>
      </c>
      <c r="E350" s="118">
        <v>1.793557581425044</v>
      </c>
      <c r="F350" s="84" t="s">
        <v>2013</v>
      </c>
      <c r="G350" s="84" t="b">
        <v>1</v>
      </c>
      <c r="H350" s="84" t="b">
        <v>0</v>
      </c>
      <c r="I350" s="84" t="b">
        <v>0</v>
      </c>
      <c r="J350" s="84" t="b">
        <v>0</v>
      </c>
      <c r="K350" s="84" t="b">
        <v>0</v>
      </c>
      <c r="L350" s="84" t="b">
        <v>0</v>
      </c>
    </row>
    <row r="351" spans="1:12" ht="15">
      <c r="A351" s="84" t="s">
        <v>2497</v>
      </c>
      <c r="B351" s="84" t="s">
        <v>2498</v>
      </c>
      <c r="C351" s="84">
        <v>4</v>
      </c>
      <c r="D351" s="118">
        <v>0.00767341257262253</v>
      </c>
      <c r="E351" s="118">
        <v>1.4925275857610627</v>
      </c>
      <c r="F351" s="84" t="s">
        <v>2013</v>
      </c>
      <c r="G351" s="84" t="b">
        <v>0</v>
      </c>
      <c r="H351" s="84" t="b">
        <v>0</v>
      </c>
      <c r="I351" s="84" t="b">
        <v>0</v>
      </c>
      <c r="J351" s="84" t="b">
        <v>0</v>
      </c>
      <c r="K351" s="84" t="b">
        <v>0</v>
      </c>
      <c r="L351" s="84" t="b">
        <v>0</v>
      </c>
    </row>
    <row r="352" spans="1:12" ht="15">
      <c r="A352" s="84" t="s">
        <v>2498</v>
      </c>
      <c r="B352" s="84" t="s">
        <v>2499</v>
      </c>
      <c r="C352" s="84">
        <v>4</v>
      </c>
      <c r="D352" s="118">
        <v>0.00767341257262253</v>
      </c>
      <c r="E352" s="118">
        <v>1.4925275857610627</v>
      </c>
      <c r="F352" s="84" t="s">
        <v>2013</v>
      </c>
      <c r="G352" s="84" t="b">
        <v>0</v>
      </c>
      <c r="H352" s="84" t="b">
        <v>0</v>
      </c>
      <c r="I352" s="84" t="b">
        <v>0</v>
      </c>
      <c r="J352" s="84" t="b">
        <v>0</v>
      </c>
      <c r="K352" s="84" t="b">
        <v>0</v>
      </c>
      <c r="L352" s="84" t="b">
        <v>0</v>
      </c>
    </row>
    <row r="353" spans="1:12" ht="15">
      <c r="A353" s="84" t="s">
        <v>2499</v>
      </c>
      <c r="B353" s="84" t="s">
        <v>2182</v>
      </c>
      <c r="C353" s="84">
        <v>4</v>
      </c>
      <c r="D353" s="118">
        <v>0.00767341257262253</v>
      </c>
      <c r="E353" s="118">
        <v>1.3956175727530065</v>
      </c>
      <c r="F353" s="84" t="s">
        <v>2013</v>
      </c>
      <c r="G353" s="84" t="b">
        <v>0</v>
      </c>
      <c r="H353" s="84" t="b">
        <v>0</v>
      </c>
      <c r="I353" s="84" t="b">
        <v>0</v>
      </c>
      <c r="J353" s="84" t="b">
        <v>0</v>
      </c>
      <c r="K353" s="84" t="b">
        <v>0</v>
      </c>
      <c r="L353" s="84" t="b">
        <v>0</v>
      </c>
    </row>
    <row r="354" spans="1:12" ht="15">
      <c r="A354" s="84" t="s">
        <v>2182</v>
      </c>
      <c r="B354" s="84" t="s">
        <v>2519</v>
      </c>
      <c r="C354" s="84">
        <v>4</v>
      </c>
      <c r="D354" s="118">
        <v>0.00767341257262253</v>
      </c>
      <c r="E354" s="118">
        <v>1.5717088318086876</v>
      </c>
      <c r="F354" s="84" t="s">
        <v>2013</v>
      </c>
      <c r="G354" s="84" t="b">
        <v>0</v>
      </c>
      <c r="H354" s="84" t="b">
        <v>0</v>
      </c>
      <c r="I354" s="84" t="b">
        <v>0</v>
      </c>
      <c r="J354" s="84" t="b">
        <v>0</v>
      </c>
      <c r="K354" s="84" t="b">
        <v>0</v>
      </c>
      <c r="L354" s="84" t="b">
        <v>0</v>
      </c>
    </row>
    <row r="355" spans="1:12" ht="15">
      <c r="A355" s="84" t="s">
        <v>2519</v>
      </c>
      <c r="B355" s="84" t="s">
        <v>2498</v>
      </c>
      <c r="C355" s="84">
        <v>4</v>
      </c>
      <c r="D355" s="118">
        <v>0.00767341257262253</v>
      </c>
      <c r="E355" s="118">
        <v>1.668618844816744</v>
      </c>
      <c r="F355" s="84" t="s">
        <v>2013</v>
      </c>
      <c r="G355" s="84" t="b">
        <v>0</v>
      </c>
      <c r="H355" s="84" t="b">
        <v>0</v>
      </c>
      <c r="I355" s="84" t="b">
        <v>0</v>
      </c>
      <c r="J355" s="84" t="b">
        <v>0</v>
      </c>
      <c r="K355" s="84" t="b">
        <v>0</v>
      </c>
      <c r="L355" s="84" t="b">
        <v>0</v>
      </c>
    </row>
    <row r="356" spans="1:12" ht="15">
      <c r="A356" s="84" t="s">
        <v>2498</v>
      </c>
      <c r="B356" s="84" t="s">
        <v>2520</v>
      </c>
      <c r="C356" s="84">
        <v>4</v>
      </c>
      <c r="D356" s="118">
        <v>0.00767341257262253</v>
      </c>
      <c r="E356" s="118">
        <v>1.668618844816744</v>
      </c>
      <c r="F356" s="84" t="s">
        <v>2013</v>
      </c>
      <c r="G356" s="84" t="b">
        <v>0</v>
      </c>
      <c r="H356" s="84" t="b">
        <v>0</v>
      </c>
      <c r="I356" s="84" t="b">
        <v>0</v>
      </c>
      <c r="J356" s="84" t="b">
        <v>0</v>
      </c>
      <c r="K356" s="84" t="b">
        <v>1</v>
      </c>
      <c r="L356" s="84" t="b">
        <v>0</v>
      </c>
    </row>
    <row r="357" spans="1:12" ht="15">
      <c r="A357" s="84" t="s">
        <v>2520</v>
      </c>
      <c r="B357" s="84" t="s">
        <v>2505</v>
      </c>
      <c r="C357" s="84">
        <v>4</v>
      </c>
      <c r="D357" s="118">
        <v>0.00767341257262253</v>
      </c>
      <c r="E357" s="118">
        <v>1.8727388274726688</v>
      </c>
      <c r="F357" s="84" t="s">
        <v>2013</v>
      </c>
      <c r="G357" s="84" t="b">
        <v>0</v>
      </c>
      <c r="H357" s="84" t="b">
        <v>1</v>
      </c>
      <c r="I357" s="84" t="b">
        <v>0</v>
      </c>
      <c r="J357" s="84" t="b">
        <v>0</v>
      </c>
      <c r="K357" s="84" t="b">
        <v>0</v>
      </c>
      <c r="L357" s="84" t="b">
        <v>0</v>
      </c>
    </row>
    <row r="358" spans="1:12" ht="15">
      <c r="A358" s="84" t="s">
        <v>2505</v>
      </c>
      <c r="B358" s="84" t="s">
        <v>2500</v>
      </c>
      <c r="C358" s="84">
        <v>4</v>
      </c>
      <c r="D358" s="118">
        <v>0.00767341257262253</v>
      </c>
      <c r="E358" s="118">
        <v>1.6966475684169875</v>
      </c>
      <c r="F358" s="84" t="s">
        <v>2013</v>
      </c>
      <c r="G358" s="84" t="b">
        <v>0</v>
      </c>
      <c r="H358" s="84" t="b">
        <v>0</v>
      </c>
      <c r="I358" s="84" t="b">
        <v>0</v>
      </c>
      <c r="J358" s="84" t="b">
        <v>0</v>
      </c>
      <c r="K358" s="84" t="b">
        <v>0</v>
      </c>
      <c r="L358" s="84" t="b">
        <v>0</v>
      </c>
    </row>
    <row r="359" spans="1:12" ht="15">
      <c r="A359" s="84" t="s">
        <v>2500</v>
      </c>
      <c r="B359" s="84" t="s">
        <v>2521</v>
      </c>
      <c r="C359" s="84">
        <v>4</v>
      </c>
      <c r="D359" s="118">
        <v>0.00767341257262253</v>
      </c>
      <c r="E359" s="118">
        <v>1.793557581425044</v>
      </c>
      <c r="F359" s="84" t="s">
        <v>2013</v>
      </c>
      <c r="G359" s="84" t="b">
        <v>0</v>
      </c>
      <c r="H359" s="84" t="b">
        <v>0</v>
      </c>
      <c r="I359" s="84" t="b">
        <v>0</v>
      </c>
      <c r="J359" s="84" t="b">
        <v>0</v>
      </c>
      <c r="K359" s="84" t="b">
        <v>0</v>
      </c>
      <c r="L359" s="84" t="b">
        <v>0</v>
      </c>
    </row>
    <row r="360" spans="1:12" ht="15">
      <c r="A360" s="84" t="s">
        <v>2521</v>
      </c>
      <c r="B360" s="84" t="s">
        <v>2182</v>
      </c>
      <c r="C360" s="84">
        <v>4</v>
      </c>
      <c r="D360" s="118">
        <v>0.00767341257262253</v>
      </c>
      <c r="E360" s="118">
        <v>1.5717088318086876</v>
      </c>
      <c r="F360" s="84" t="s">
        <v>2013</v>
      </c>
      <c r="G360" s="84" t="b">
        <v>0</v>
      </c>
      <c r="H360" s="84" t="b">
        <v>0</v>
      </c>
      <c r="I360" s="84" t="b">
        <v>0</v>
      </c>
      <c r="J360" s="84" t="b">
        <v>0</v>
      </c>
      <c r="K360" s="84" t="b">
        <v>0</v>
      </c>
      <c r="L360" s="84" t="b">
        <v>0</v>
      </c>
    </row>
    <row r="361" spans="1:12" ht="15">
      <c r="A361" s="84" t="s">
        <v>2143</v>
      </c>
      <c r="B361" s="84" t="s">
        <v>2154</v>
      </c>
      <c r="C361" s="84">
        <v>4</v>
      </c>
      <c r="D361" s="118">
        <v>0.00767341257262253</v>
      </c>
      <c r="E361" s="118">
        <v>1.2443498974223572</v>
      </c>
      <c r="F361" s="84" t="s">
        <v>2013</v>
      </c>
      <c r="G361" s="84" t="b">
        <v>0</v>
      </c>
      <c r="H361" s="84" t="b">
        <v>0</v>
      </c>
      <c r="I361" s="84" t="b">
        <v>0</v>
      </c>
      <c r="J361" s="84" t="b">
        <v>0</v>
      </c>
      <c r="K361" s="84" t="b">
        <v>0</v>
      </c>
      <c r="L361" s="84" t="b">
        <v>0</v>
      </c>
    </row>
    <row r="362" spans="1:12" ht="15">
      <c r="A362" s="84" t="s">
        <v>2180</v>
      </c>
      <c r="B362" s="84" t="s">
        <v>2539</v>
      </c>
      <c r="C362" s="84">
        <v>4</v>
      </c>
      <c r="D362" s="118">
        <v>0.01071411959953143</v>
      </c>
      <c r="E362" s="118">
        <v>1.9696488404807253</v>
      </c>
      <c r="F362" s="84" t="s">
        <v>2013</v>
      </c>
      <c r="G362" s="84" t="b">
        <v>0</v>
      </c>
      <c r="H362" s="84" t="b">
        <v>0</v>
      </c>
      <c r="I362" s="84" t="b">
        <v>0</v>
      </c>
      <c r="J362" s="84" t="b">
        <v>0</v>
      </c>
      <c r="K362" s="84" t="b">
        <v>0</v>
      </c>
      <c r="L362" s="84" t="b">
        <v>0</v>
      </c>
    </row>
    <row r="363" spans="1:12" ht="15">
      <c r="A363" s="84" t="s">
        <v>2539</v>
      </c>
      <c r="B363" s="84" t="s">
        <v>2145</v>
      </c>
      <c r="C363" s="84">
        <v>4</v>
      </c>
      <c r="D363" s="118">
        <v>0.01071411959953143</v>
      </c>
      <c r="E363" s="118">
        <v>1.3412599104304137</v>
      </c>
      <c r="F363" s="84" t="s">
        <v>2013</v>
      </c>
      <c r="G363" s="84" t="b">
        <v>0</v>
      </c>
      <c r="H363" s="84" t="b">
        <v>0</v>
      </c>
      <c r="I363" s="84" t="b">
        <v>0</v>
      </c>
      <c r="J363" s="84" t="b">
        <v>0</v>
      </c>
      <c r="K363" s="84" t="b">
        <v>0</v>
      </c>
      <c r="L363" s="84" t="b">
        <v>0</v>
      </c>
    </row>
    <row r="364" spans="1:12" ht="15">
      <c r="A364" s="84" t="s">
        <v>2531</v>
      </c>
      <c r="B364" s="84" t="s">
        <v>2532</v>
      </c>
      <c r="C364" s="84">
        <v>4</v>
      </c>
      <c r="D364" s="118">
        <v>0.00767341257262253</v>
      </c>
      <c r="E364" s="118">
        <v>1.9696488404807253</v>
      </c>
      <c r="F364" s="84" t="s">
        <v>2013</v>
      </c>
      <c r="G364" s="84" t="b">
        <v>0</v>
      </c>
      <c r="H364" s="84" t="b">
        <v>0</v>
      </c>
      <c r="I364" s="84" t="b">
        <v>0</v>
      </c>
      <c r="J364" s="84" t="b">
        <v>0</v>
      </c>
      <c r="K364" s="84" t="b">
        <v>1</v>
      </c>
      <c r="L364" s="84" t="b">
        <v>0</v>
      </c>
    </row>
    <row r="365" spans="1:12" ht="15">
      <c r="A365" s="84" t="s">
        <v>2532</v>
      </c>
      <c r="B365" s="84" t="s">
        <v>212</v>
      </c>
      <c r="C365" s="84">
        <v>4</v>
      </c>
      <c r="D365" s="118">
        <v>0.00767341257262253</v>
      </c>
      <c r="E365" s="118">
        <v>1.1093108339097315</v>
      </c>
      <c r="F365" s="84" t="s">
        <v>2013</v>
      </c>
      <c r="G365" s="84" t="b">
        <v>0</v>
      </c>
      <c r="H365" s="84" t="b">
        <v>1</v>
      </c>
      <c r="I365" s="84" t="b">
        <v>0</v>
      </c>
      <c r="J365" s="84" t="b">
        <v>0</v>
      </c>
      <c r="K365" s="84" t="b">
        <v>0</v>
      </c>
      <c r="L365" s="84" t="b">
        <v>0</v>
      </c>
    </row>
    <row r="366" spans="1:12" ht="15">
      <c r="A366" s="84" t="s">
        <v>212</v>
      </c>
      <c r="B366" s="84" t="s">
        <v>2533</v>
      </c>
      <c r="C366" s="84">
        <v>4</v>
      </c>
      <c r="D366" s="118">
        <v>0.00767341257262253</v>
      </c>
      <c r="E366" s="118">
        <v>1.027640787458412</v>
      </c>
      <c r="F366" s="84" t="s">
        <v>2013</v>
      </c>
      <c r="G366" s="84" t="b">
        <v>0</v>
      </c>
      <c r="H366" s="84" t="b">
        <v>0</v>
      </c>
      <c r="I366" s="84" t="b">
        <v>0</v>
      </c>
      <c r="J366" s="84" t="b">
        <v>0</v>
      </c>
      <c r="K366" s="84" t="b">
        <v>0</v>
      </c>
      <c r="L366" s="84" t="b">
        <v>0</v>
      </c>
    </row>
    <row r="367" spans="1:12" ht="15">
      <c r="A367" s="84" t="s">
        <v>2535</v>
      </c>
      <c r="B367" s="84" t="s">
        <v>2536</v>
      </c>
      <c r="C367" s="84">
        <v>4</v>
      </c>
      <c r="D367" s="118">
        <v>0.00767341257262253</v>
      </c>
      <c r="E367" s="118">
        <v>1.9696488404807253</v>
      </c>
      <c r="F367" s="84" t="s">
        <v>2013</v>
      </c>
      <c r="G367" s="84" t="b">
        <v>0</v>
      </c>
      <c r="H367" s="84" t="b">
        <v>0</v>
      </c>
      <c r="I367" s="84" t="b">
        <v>0</v>
      </c>
      <c r="J367" s="84" t="b">
        <v>0</v>
      </c>
      <c r="K367" s="84" t="b">
        <v>0</v>
      </c>
      <c r="L367" s="84" t="b">
        <v>0</v>
      </c>
    </row>
    <row r="368" spans="1:12" ht="15">
      <c r="A368" s="84" t="s">
        <v>2536</v>
      </c>
      <c r="B368" s="84" t="s">
        <v>2537</v>
      </c>
      <c r="C368" s="84">
        <v>4</v>
      </c>
      <c r="D368" s="118">
        <v>0.00767341257262253</v>
      </c>
      <c r="E368" s="118">
        <v>1.9696488404807253</v>
      </c>
      <c r="F368" s="84" t="s">
        <v>2013</v>
      </c>
      <c r="G368" s="84" t="b">
        <v>0</v>
      </c>
      <c r="H368" s="84" t="b">
        <v>0</v>
      </c>
      <c r="I368" s="84" t="b">
        <v>0</v>
      </c>
      <c r="J368" s="84" t="b">
        <v>0</v>
      </c>
      <c r="K368" s="84" t="b">
        <v>0</v>
      </c>
      <c r="L368" s="84" t="b">
        <v>0</v>
      </c>
    </row>
    <row r="369" spans="1:12" ht="15">
      <c r="A369" s="84" t="s">
        <v>212</v>
      </c>
      <c r="B369" s="84" t="s">
        <v>2518</v>
      </c>
      <c r="C369" s="84">
        <v>3</v>
      </c>
      <c r="D369" s="118">
        <v>0.006701565009832807</v>
      </c>
      <c r="E369" s="118">
        <v>1.027640787458412</v>
      </c>
      <c r="F369" s="84" t="s">
        <v>2013</v>
      </c>
      <c r="G369" s="84" t="b">
        <v>0</v>
      </c>
      <c r="H369" s="84" t="b">
        <v>0</v>
      </c>
      <c r="I369" s="84" t="b">
        <v>0</v>
      </c>
      <c r="J369" s="84" t="b">
        <v>1</v>
      </c>
      <c r="K369" s="84" t="b">
        <v>0</v>
      </c>
      <c r="L369" s="84" t="b">
        <v>0</v>
      </c>
    </row>
    <row r="370" spans="1:12" ht="15">
      <c r="A370" s="84" t="s">
        <v>2182</v>
      </c>
      <c r="B370" s="84" t="s">
        <v>2267</v>
      </c>
      <c r="C370" s="84">
        <v>3</v>
      </c>
      <c r="D370" s="118">
        <v>0.006701565009832807</v>
      </c>
      <c r="E370" s="118">
        <v>1.5717088318086876</v>
      </c>
      <c r="F370" s="84" t="s">
        <v>2013</v>
      </c>
      <c r="G370" s="84" t="b">
        <v>0</v>
      </c>
      <c r="H370" s="84" t="b">
        <v>0</v>
      </c>
      <c r="I370" s="84" t="b">
        <v>0</v>
      </c>
      <c r="J370" s="84" t="b">
        <v>0</v>
      </c>
      <c r="K370" s="84" t="b">
        <v>0</v>
      </c>
      <c r="L370" s="84" t="b">
        <v>0</v>
      </c>
    </row>
    <row r="371" spans="1:12" ht="15">
      <c r="A371" s="84" t="s">
        <v>2145</v>
      </c>
      <c r="B371" s="84" t="s">
        <v>2544</v>
      </c>
      <c r="C371" s="84">
        <v>3</v>
      </c>
      <c r="D371" s="118">
        <v>0.008035589699648573</v>
      </c>
      <c r="E371" s="118">
        <v>1.3675888491527628</v>
      </c>
      <c r="F371" s="84" t="s">
        <v>2013</v>
      </c>
      <c r="G371" s="84" t="b">
        <v>0</v>
      </c>
      <c r="H371" s="84" t="b">
        <v>0</v>
      </c>
      <c r="I371" s="84" t="b">
        <v>0</v>
      </c>
      <c r="J371" s="84" t="b">
        <v>0</v>
      </c>
      <c r="K371" s="84" t="b">
        <v>0</v>
      </c>
      <c r="L371" s="84" t="b">
        <v>0</v>
      </c>
    </row>
    <row r="372" spans="1:12" ht="15">
      <c r="A372" s="84" t="s">
        <v>212</v>
      </c>
      <c r="B372" s="84" t="s">
        <v>2515</v>
      </c>
      <c r="C372" s="84">
        <v>3</v>
      </c>
      <c r="D372" s="118">
        <v>0.008035589699648573</v>
      </c>
      <c r="E372" s="118">
        <v>1.027640787458412</v>
      </c>
      <c r="F372" s="84" t="s">
        <v>2013</v>
      </c>
      <c r="G372" s="84" t="b">
        <v>0</v>
      </c>
      <c r="H372" s="84" t="b">
        <v>0</v>
      </c>
      <c r="I372" s="84" t="b">
        <v>0</v>
      </c>
      <c r="J372" s="84" t="b">
        <v>0</v>
      </c>
      <c r="K372" s="84" t="b">
        <v>0</v>
      </c>
      <c r="L372" s="84" t="b">
        <v>0</v>
      </c>
    </row>
    <row r="373" spans="1:12" ht="15">
      <c r="A373" s="84" t="s">
        <v>2610</v>
      </c>
      <c r="B373" s="84" t="s">
        <v>2502</v>
      </c>
      <c r="C373" s="84">
        <v>2</v>
      </c>
      <c r="D373" s="118">
        <v>0.005357059799765715</v>
      </c>
      <c r="E373" s="118">
        <v>1.8727388274726688</v>
      </c>
      <c r="F373" s="84" t="s">
        <v>2013</v>
      </c>
      <c r="G373" s="84" t="b">
        <v>0</v>
      </c>
      <c r="H373" s="84" t="b">
        <v>0</v>
      </c>
      <c r="I373" s="84" t="b">
        <v>0</v>
      </c>
      <c r="J373" s="84" t="b">
        <v>0</v>
      </c>
      <c r="K373" s="84" t="b">
        <v>0</v>
      </c>
      <c r="L373" s="84" t="b">
        <v>0</v>
      </c>
    </row>
    <row r="374" spans="1:12" ht="15">
      <c r="A374" s="84" t="s">
        <v>2502</v>
      </c>
      <c r="B374" s="84" t="s">
        <v>2611</v>
      </c>
      <c r="C374" s="84">
        <v>2</v>
      </c>
      <c r="D374" s="118">
        <v>0.005357059799765715</v>
      </c>
      <c r="E374" s="118">
        <v>1.8727388274726688</v>
      </c>
      <c r="F374" s="84" t="s">
        <v>2013</v>
      </c>
      <c r="G374" s="84" t="b">
        <v>0</v>
      </c>
      <c r="H374" s="84" t="b">
        <v>0</v>
      </c>
      <c r="I374" s="84" t="b">
        <v>0</v>
      </c>
      <c r="J374" s="84" t="b">
        <v>0</v>
      </c>
      <c r="K374" s="84" t="b">
        <v>0</v>
      </c>
      <c r="L374" s="84" t="b">
        <v>0</v>
      </c>
    </row>
    <row r="375" spans="1:12" ht="15">
      <c r="A375" s="84" t="s">
        <v>2611</v>
      </c>
      <c r="B375" s="84" t="s">
        <v>212</v>
      </c>
      <c r="C375" s="84">
        <v>2</v>
      </c>
      <c r="D375" s="118">
        <v>0.005357059799765715</v>
      </c>
      <c r="E375" s="118">
        <v>1.1093108339097315</v>
      </c>
      <c r="F375" s="84" t="s">
        <v>2013</v>
      </c>
      <c r="G375" s="84" t="b">
        <v>0</v>
      </c>
      <c r="H375" s="84" t="b">
        <v>0</v>
      </c>
      <c r="I375" s="84" t="b">
        <v>0</v>
      </c>
      <c r="J375" s="84" t="b">
        <v>0</v>
      </c>
      <c r="K375" s="84" t="b">
        <v>0</v>
      </c>
      <c r="L375" s="84" t="b">
        <v>0</v>
      </c>
    </row>
    <row r="376" spans="1:12" ht="15">
      <c r="A376" s="84" t="s">
        <v>212</v>
      </c>
      <c r="B376" s="84" t="s">
        <v>2612</v>
      </c>
      <c r="C376" s="84">
        <v>2</v>
      </c>
      <c r="D376" s="118">
        <v>0.005357059799765715</v>
      </c>
      <c r="E376" s="118">
        <v>1.027640787458412</v>
      </c>
      <c r="F376" s="84" t="s">
        <v>2013</v>
      </c>
      <c r="G376" s="84" t="b">
        <v>0</v>
      </c>
      <c r="H376" s="84" t="b">
        <v>0</v>
      </c>
      <c r="I376" s="84" t="b">
        <v>0</v>
      </c>
      <c r="J376" s="84" t="b">
        <v>0</v>
      </c>
      <c r="K376" s="84" t="b">
        <v>0</v>
      </c>
      <c r="L376" s="84" t="b">
        <v>0</v>
      </c>
    </row>
    <row r="377" spans="1:12" ht="15">
      <c r="A377" s="84" t="s">
        <v>2612</v>
      </c>
      <c r="B377" s="84" t="s">
        <v>2613</v>
      </c>
      <c r="C377" s="84">
        <v>2</v>
      </c>
      <c r="D377" s="118">
        <v>0.005357059799765715</v>
      </c>
      <c r="E377" s="118">
        <v>2.2706788361447066</v>
      </c>
      <c r="F377" s="84" t="s">
        <v>2013</v>
      </c>
      <c r="G377" s="84" t="b">
        <v>0</v>
      </c>
      <c r="H377" s="84" t="b">
        <v>0</v>
      </c>
      <c r="I377" s="84" t="b">
        <v>0</v>
      </c>
      <c r="J377" s="84" t="b">
        <v>0</v>
      </c>
      <c r="K377" s="84" t="b">
        <v>0</v>
      </c>
      <c r="L377" s="84" t="b">
        <v>0</v>
      </c>
    </row>
    <row r="378" spans="1:12" ht="15">
      <c r="A378" s="84" t="s">
        <v>2613</v>
      </c>
      <c r="B378" s="84" t="s">
        <v>2538</v>
      </c>
      <c r="C378" s="84">
        <v>2</v>
      </c>
      <c r="D378" s="118">
        <v>0.005357059799765715</v>
      </c>
      <c r="E378" s="118">
        <v>1.9696488404807253</v>
      </c>
      <c r="F378" s="84" t="s">
        <v>2013</v>
      </c>
      <c r="G378" s="84" t="b">
        <v>0</v>
      </c>
      <c r="H378" s="84" t="b">
        <v>0</v>
      </c>
      <c r="I378" s="84" t="b">
        <v>0</v>
      </c>
      <c r="J378" s="84" t="b">
        <v>0</v>
      </c>
      <c r="K378" s="84" t="b">
        <v>0</v>
      </c>
      <c r="L378" s="84" t="b">
        <v>0</v>
      </c>
    </row>
    <row r="379" spans="1:12" ht="15">
      <c r="A379" s="84" t="s">
        <v>2538</v>
      </c>
      <c r="B379" s="84" t="s">
        <v>2499</v>
      </c>
      <c r="C379" s="84">
        <v>2</v>
      </c>
      <c r="D379" s="118">
        <v>0.005357059799765715</v>
      </c>
      <c r="E379" s="118">
        <v>1.4925275857610627</v>
      </c>
      <c r="F379" s="84" t="s">
        <v>2013</v>
      </c>
      <c r="G379" s="84" t="b">
        <v>0</v>
      </c>
      <c r="H379" s="84" t="b">
        <v>0</v>
      </c>
      <c r="I379" s="84" t="b">
        <v>0</v>
      </c>
      <c r="J379" s="84" t="b">
        <v>0</v>
      </c>
      <c r="K379" s="84" t="b">
        <v>0</v>
      </c>
      <c r="L379" s="84" t="b">
        <v>0</v>
      </c>
    </row>
    <row r="380" spans="1:12" ht="15">
      <c r="A380" s="84" t="s">
        <v>2499</v>
      </c>
      <c r="B380" s="84" t="s">
        <v>2180</v>
      </c>
      <c r="C380" s="84">
        <v>2</v>
      </c>
      <c r="D380" s="118">
        <v>0.005357059799765715</v>
      </c>
      <c r="E380" s="118">
        <v>1.4925275857610627</v>
      </c>
      <c r="F380" s="84" t="s">
        <v>2013</v>
      </c>
      <c r="G380" s="84" t="b">
        <v>0</v>
      </c>
      <c r="H380" s="84" t="b">
        <v>0</v>
      </c>
      <c r="I380" s="84" t="b">
        <v>0</v>
      </c>
      <c r="J380" s="84" t="b">
        <v>0</v>
      </c>
      <c r="K380" s="84" t="b">
        <v>0</v>
      </c>
      <c r="L380" s="84" t="b">
        <v>0</v>
      </c>
    </row>
    <row r="381" spans="1:12" ht="15">
      <c r="A381" s="84" t="s">
        <v>2544</v>
      </c>
      <c r="B381" s="84" t="s">
        <v>2614</v>
      </c>
      <c r="C381" s="84">
        <v>2</v>
      </c>
      <c r="D381" s="118">
        <v>0.005357059799765715</v>
      </c>
      <c r="E381" s="118">
        <v>2.094587577089025</v>
      </c>
      <c r="F381" s="84" t="s">
        <v>2013</v>
      </c>
      <c r="G381" s="84" t="b">
        <v>0</v>
      </c>
      <c r="H381" s="84" t="b">
        <v>0</v>
      </c>
      <c r="I381" s="84" t="b">
        <v>0</v>
      </c>
      <c r="J381" s="84" t="b">
        <v>0</v>
      </c>
      <c r="K381" s="84" t="b">
        <v>0</v>
      </c>
      <c r="L381" s="84" t="b">
        <v>0</v>
      </c>
    </row>
    <row r="382" spans="1:12" ht="15">
      <c r="A382" s="84" t="s">
        <v>2614</v>
      </c>
      <c r="B382" s="84" t="s">
        <v>2540</v>
      </c>
      <c r="C382" s="84">
        <v>2</v>
      </c>
      <c r="D382" s="118">
        <v>0.005357059799765715</v>
      </c>
      <c r="E382" s="118">
        <v>1.9696488404807253</v>
      </c>
      <c r="F382" s="84" t="s">
        <v>2013</v>
      </c>
      <c r="G382" s="84" t="b">
        <v>0</v>
      </c>
      <c r="H382" s="84" t="b">
        <v>0</v>
      </c>
      <c r="I382" s="84" t="b">
        <v>0</v>
      </c>
      <c r="J382" s="84" t="b">
        <v>0</v>
      </c>
      <c r="K382" s="84" t="b">
        <v>0</v>
      </c>
      <c r="L382" s="84" t="b">
        <v>0</v>
      </c>
    </row>
    <row r="383" spans="1:12" ht="15">
      <c r="A383" s="84" t="s">
        <v>2540</v>
      </c>
      <c r="B383" s="84" t="s">
        <v>2500</v>
      </c>
      <c r="C383" s="84">
        <v>2</v>
      </c>
      <c r="D383" s="118">
        <v>0.005357059799765715</v>
      </c>
      <c r="E383" s="118">
        <v>1.4925275857610627</v>
      </c>
      <c r="F383" s="84" t="s">
        <v>2013</v>
      </c>
      <c r="G383" s="84" t="b">
        <v>0</v>
      </c>
      <c r="H383" s="84" t="b">
        <v>0</v>
      </c>
      <c r="I383" s="84" t="b">
        <v>0</v>
      </c>
      <c r="J383" s="84" t="b">
        <v>0</v>
      </c>
      <c r="K383" s="84" t="b">
        <v>0</v>
      </c>
      <c r="L383" s="84" t="b">
        <v>0</v>
      </c>
    </row>
    <row r="384" spans="1:12" ht="15">
      <c r="A384" s="84" t="s">
        <v>2500</v>
      </c>
      <c r="B384" s="84" t="s">
        <v>2180</v>
      </c>
      <c r="C384" s="84">
        <v>2</v>
      </c>
      <c r="D384" s="118">
        <v>0.005357059799765715</v>
      </c>
      <c r="E384" s="118">
        <v>1.4925275857610627</v>
      </c>
      <c r="F384" s="84" t="s">
        <v>2013</v>
      </c>
      <c r="G384" s="84" t="b">
        <v>0</v>
      </c>
      <c r="H384" s="84" t="b">
        <v>0</v>
      </c>
      <c r="I384" s="84" t="b">
        <v>0</v>
      </c>
      <c r="J384" s="84" t="b">
        <v>0</v>
      </c>
      <c r="K384" s="84" t="b">
        <v>0</v>
      </c>
      <c r="L384" s="84" t="b">
        <v>0</v>
      </c>
    </row>
    <row r="385" spans="1:12" ht="15">
      <c r="A385" s="84" t="s">
        <v>2497</v>
      </c>
      <c r="B385" s="84" t="s">
        <v>2540</v>
      </c>
      <c r="C385" s="84">
        <v>2</v>
      </c>
      <c r="D385" s="118">
        <v>0.006877413313220167</v>
      </c>
      <c r="E385" s="118">
        <v>1.4925275857610627</v>
      </c>
      <c r="F385" s="84" t="s">
        <v>2013</v>
      </c>
      <c r="G385" s="84" t="b">
        <v>0</v>
      </c>
      <c r="H385" s="84" t="b">
        <v>0</v>
      </c>
      <c r="I385" s="84" t="b">
        <v>0</v>
      </c>
      <c r="J385" s="84" t="b">
        <v>0</v>
      </c>
      <c r="K385" s="84" t="b">
        <v>0</v>
      </c>
      <c r="L385" s="84" t="b">
        <v>0</v>
      </c>
    </row>
    <row r="386" spans="1:12" ht="15">
      <c r="A386" s="84" t="s">
        <v>2533</v>
      </c>
      <c r="B386" s="84" t="s">
        <v>2606</v>
      </c>
      <c r="C386" s="84">
        <v>2</v>
      </c>
      <c r="D386" s="118">
        <v>0.005357059799765715</v>
      </c>
      <c r="E386" s="118">
        <v>1.9696488404807253</v>
      </c>
      <c r="F386" s="84" t="s">
        <v>2013</v>
      </c>
      <c r="G386" s="84" t="b">
        <v>0</v>
      </c>
      <c r="H386" s="84" t="b">
        <v>0</v>
      </c>
      <c r="I386" s="84" t="b">
        <v>0</v>
      </c>
      <c r="J386" s="84" t="b">
        <v>0</v>
      </c>
      <c r="K386" s="84" t="b">
        <v>0</v>
      </c>
      <c r="L386" s="84" t="b">
        <v>0</v>
      </c>
    </row>
    <row r="387" spans="1:12" ht="15">
      <c r="A387" s="84" t="s">
        <v>2606</v>
      </c>
      <c r="B387" s="84" t="s">
        <v>2607</v>
      </c>
      <c r="C387" s="84">
        <v>2</v>
      </c>
      <c r="D387" s="118">
        <v>0.005357059799765715</v>
      </c>
      <c r="E387" s="118">
        <v>2.2706788361447066</v>
      </c>
      <c r="F387" s="84" t="s">
        <v>2013</v>
      </c>
      <c r="G387" s="84" t="b">
        <v>0</v>
      </c>
      <c r="H387" s="84" t="b">
        <v>0</v>
      </c>
      <c r="I387" s="84" t="b">
        <v>0</v>
      </c>
      <c r="J387" s="84" t="b">
        <v>0</v>
      </c>
      <c r="K387" s="84" t="b">
        <v>0</v>
      </c>
      <c r="L387" s="84" t="b">
        <v>0</v>
      </c>
    </row>
    <row r="388" spans="1:12" ht="15">
      <c r="A388" s="84" t="s">
        <v>2607</v>
      </c>
      <c r="B388" s="84" t="s">
        <v>2538</v>
      </c>
      <c r="C388" s="84">
        <v>2</v>
      </c>
      <c r="D388" s="118">
        <v>0.005357059799765715</v>
      </c>
      <c r="E388" s="118">
        <v>1.9696488404807253</v>
      </c>
      <c r="F388" s="84" t="s">
        <v>2013</v>
      </c>
      <c r="G388" s="84" t="b">
        <v>0</v>
      </c>
      <c r="H388" s="84" t="b">
        <v>0</v>
      </c>
      <c r="I388" s="84" t="b">
        <v>0</v>
      </c>
      <c r="J388" s="84" t="b">
        <v>0</v>
      </c>
      <c r="K388" s="84" t="b">
        <v>0</v>
      </c>
      <c r="L388" s="84" t="b">
        <v>0</v>
      </c>
    </row>
    <row r="389" spans="1:12" ht="15">
      <c r="A389" s="84" t="s">
        <v>2538</v>
      </c>
      <c r="B389" s="84" t="s">
        <v>2535</v>
      </c>
      <c r="C389" s="84">
        <v>2</v>
      </c>
      <c r="D389" s="118">
        <v>0.005357059799765715</v>
      </c>
      <c r="E389" s="118">
        <v>1.668618844816744</v>
      </c>
      <c r="F389" s="84" t="s">
        <v>2013</v>
      </c>
      <c r="G389" s="84" t="b">
        <v>0</v>
      </c>
      <c r="H389" s="84" t="b">
        <v>0</v>
      </c>
      <c r="I389" s="84" t="b">
        <v>0</v>
      </c>
      <c r="J389" s="84" t="b">
        <v>0</v>
      </c>
      <c r="K389" s="84" t="b">
        <v>0</v>
      </c>
      <c r="L389" s="84" t="b">
        <v>0</v>
      </c>
    </row>
    <row r="390" spans="1:12" ht="15">
      <c r="A390" s="84" t="s">
        <v>2537</v>
      </c>
      <c r="B390" s="84" t="s">
        <v>2534</v>
      </c>
      <c r="C390" s="84">
        <v>2</v>
      </c>
      <c r="D390" s="118">
        <v>0.005357059799765715</v>
      </c>
      <c r="E390" s="118">
        <v>1.793557581425044</v>
      </c>
      <c r="F390" s="84" t="s">
        <v>2013</v>
      </c>
      <c r="G390" s="84" t="b">
        <v>0</v>
      </c>
      <c r="H390" s="84" t="b">
        <v>0</v>
      </c>
      <c r="I390" s="84" t="b">
        <v>0</v>
      </c>
      <c r="J390" s="84" t="b">
        <v>0</v>
      </c>
      <c r="K390" s="84" t="b">
        <v>0</v>
      </c>
      <c r="L390" s="84" t="b">
        <v>0</v>
      </c>
    </row>
    <row r="391" spans="1:12" ht="15">
      <c r="A391" s="84" t="s">
        <v>2534</v>
      </c>
      <c r="B391" s="84" t="s">
        <v>2522</v>
      </c>
      <c r="C391" s="84">
        <v>2</v>
      </c>
      <c r="D391" s="118">
        <v>0.005357059799765715</v>
      </c>
      <c r="E391" s="118">
        <v>1.9696488404807253</v>
      </c>
      <c r="F391" s="84" t="s">
        <v>2013</v>
      </c>
      <c r="G391" s="84" t="b">
        <v>0</v>
      </c>
      <c r="H391" s="84" t="b">
        <v>0</v>
      </c>
      <c r="I391" s="84" t="b">
        <v>0</v>
      </c>
      <c r="J391" s="84" t="b">
        <v>0</v>
      </c>
      <c r="K391" s="84" t="b">
        <v>0</v>
      </c>
      <c r="L391" s="84" t="b">
        <v>0</v>
      </c>
    </row>
    <row r="392" spans="1:12" ht="15">
      <c r="A392" s="84" t="s">
        <v>2522</v>
      </c>
      <c r="B392" s="84" t="s">
        <v>2608</v>
      </c>
      <c r="C392" s="84">
        <v>2</v>
      </c>
      <c r="D392" s="118">
        <v>0.005357059799765715</v>
      </c>
      <c r="E392" s="118">
        <v>2.2706788361447066</v>
      </c>
      <c r="F392" s="84" t="s">
        <v>2013</v>
      </c>
      <c r="G392" s="84" t="b">
        <v>0</v>
      </c>
      <c r="H392" s="84" t="b">
        <v>0</v>
      </c>
      <c r="I392" s="84" t="b">
        <v>0</v>
      </c>
      <c r="J392" s="84" t="b">
        <v>0</v>
      </c>
      <c r="K392" s="84" t="b">
        <v>0</v>
      </c>
      <c r="L392" s="84" t="b">
        <v>0</v>
      </c>
    </row>
    <row r="393" spans="1:12" ht="15">
      <c r="A393" s="84" t="s">
        <v>2608</v>
      </c>
      <c r="B393" s="84" t="s">
        <v>2609</v>
      </c>
      <c r="C393" s="84">
        <v>2</v>
      </c>
      <c r="D393" s="118">
        <v>0.005357059799765715</v>
      </c>
      <c r="E393" s="118">
        <v>2.2706788361447066</v>
      </c>
      <c r="F393" s="84" t="s">
        <v>2013</v>
      </c>
      <c r="G393" s="84" t="b">
        <v>0</v>
      </c>
      <c r="H393" s="84" t="b">
        <v>0</v>
      </c>
      <c r="I393" s="84" t="b">
        <v>0</v>
      </c>
      <c r="J393" s="84" t="b">
        <v>0</v>
      </c>
      <c r="K393" s="84" t="b">
        <v>0</v>
      </c>
      <c r="L393" s="84" t="b">
        <v>0</v>
      </c>
    </row>
    <row r="394" spans="1:12" ht="15">
      <c r="A394" s="84" t="s">
        <v>2609</v>
      </c>
      <c r="B394" s="84" t="s">
        <v>2182</v>
      </c>
      <c r="C394" s="84">
        <v>2</v>
      </c>
      <c r="D394" s="118">
        <v>0.005357059799765715</v>
      </c>
      <c r="E394" s="118">
        <v>1.5717088318086876</v>
      </c>
      <c r="F394" s="84" t="s">
        <v>2013</v>
      </c>
      <c r="G394" s="84" t="b">
        <v>0</v>
      </c>
      <c r="H394" s="84" t="b">
        <v>0</v>
      </c>
      <c r="I394" s="84" t="b">
        <v>0</v>
      </c>
      <c r="J394" s="84" t="b">
        <v>0</v>
      </c>
      <c r="K394" s="84" t="b">
        <v>0</v>
      </c>
      <c r="L394" s="84" t="b">
        <v>0</v>
      </c>
    </row>
    <row r="395" spans="1:12" ht="15">
      <c r="A395" s="84" t="s">
        <v>2533</v>
      </c>
      <c r="B395" s="84" t="s">
        <v>2599</v>
      </c>
      <c r="C395" s="84">
        <v>2</v>
      </c>
      <c r="D395" s="118">
        <v>0.005357059799765715</v>
      </c>
      <c r="E395" s="118">
        <v>1.9696488404807253</v>
      </c>
      <c r="F395" s="84" t="s">
        <v>2013</v>
      </c>
      <c r="G395" s="84" t="b">
        <v>0</v>
      </c>
      <c r="H395" s="84" t="b">
        <v>0</v>
      </c>
      <c r="I395" s="84" t="b">
        <v>0</v>
      </c>
      <c r="J395" s="84" t="b">
        <v>0</v>
      </c>
      <c r="K395" s="84" t="b">
        <v>0</v>
      </c>
      <c r="L395" s="84" t="b">
        <v>0</v>
      </c>
    </row>
    <row r="396" spans="1:12" ht="15">
      <c r="A396" s="84" t="s">
        <v>2599</v>
      </c>
      <c r="B396" s="84" t="s">
        <v>2543</v>
      </c>
      <c r="C396" s="84">
        <v>2</v>
      </c>
      <c r="D396" s="118">
        <v>0.005357059799765715</v>
      </c>
      <c r="E396" s="118">
        <v>2.2706788361447066</v>
      </c>
      <c r="F396" s="84" t="s">
        <v>2013</v>
      </c>
      <c r="G396" s="84" t="b">
        <v>0</v>
      </c>
      <c r="H396" s="84" t="b">
        <v>0</v>
      </c>
      <c r="I396" s="84" t="b">
        <v>0</v>
      </c>
      <c r="J396" s="84" t="b">
        <v>0</v>
      </c>
      <c r="K396" s="84" t="b">
        <v>0</v>
      </c>
      <c r="L396" s="84" t="b">
        <v>0</v>
      </c>
    </row>
    <row r="397" spans="1:12" ht="15">
      <c r="A397" s="84" t="s">
        <v>2543</v>
      </c>
      <c r="B397" s="84" t="s">
        <v>2600</v>
      </c>
      <c r="C397" s="84">
        <v>2</v>
      </c>
      <c r="D397" s="118">
        <v>0.005357059799765715</v>
      </c>
      <c r="E397" s="118">
        <v>2.2706788361447066</v>
      </c>
      <c r="F397" s="84" t="s">
        <v>2013</v>
      </c>
      <c r="G397" s="84" t="b">
        <v>0</v>
      </c>
      <c r="H397" s="84" t="b">
        <v>0</v>
      </c>
      <c r="I397" s="84" t="b">
        <v>0</v>
      </c>
      <c r="J397" s="84" t="b">
        <v>0</v>
      </c>
      <c r="K397" s="84" t="b">
        <v>0</v>
      </c>
      <c r="L397" s="84" t="b">
        <v>0</v>
      </c>
    </row>
    <row r="398" spans="1:12" ht="15">
      <c r="A398" s="84" t="s">
        <v>2600</v>
      </c>
      <c r="B398" s="84" t="s">
        <v>2601</v>
      </c>
      <c r="C398" s="84">
        <v>2</v>
      </c>
      <c r="D398" s="118">
        <v>0.005357059799765715</v>
      </c>
      <c r="E398" s="118">
        <v>2.2706788361447066</v>
      </c>
      <c r="F398" s="84" t="s">
        <v>2013</v>
      </c>
      <c r="G398" s="84" t="b">
        <v>0</v>
      </c>
      <c r="H398" s="84" t="b">
        <v>0</v>
      </c>
      <c r="I398" s="84" t="b">
        <v>0</v>
      </c>
      <c r="J398" s="84" t="b">
        <v>0</v>
      </c>
      <c r="K398" s="84" t="b">
        <v>0</v>
      </c>
      <c r="L398" s="84" t="b">
        <v>0</v>
      </c>
    </row>
    <row r="399" spans="1:12" ht="15">
      <c r="A399" s="84" t="s">
        <v>2601</v>
      </c>
      <c r="B399" s="84" t="s">
        <v>2516</v>
      </c>
      <c r="C399" s="84">
        <v>2</v>
      </c>
      <c r="D399" s="118">
        <v>0.005357059799765715</v>
      </c>
      <c r="E399" s="118">
        <v>2.094587577089025</v>
      </c>
      <c r="F399" s="84" t="s">
        <v>2013</v>
      </c>
      <c r="G399" s="84" t="b">
        <v>0</v>
      </c>
      <c r="H399" s="84" t="b">
        <v>0</v>
      </c>
      <c r="I399" s="84" t="b">
        <v>0</v>
      </c>
      <c r="J399" s="84" t="b">
        <v>0</v>
      </c>
      <c r="K399" s="84" t="b">
        <v>0</v>
      </c>
      <c r="L399" s="84" t="b">
        <v>0</v>
      </c>
    </row>
    <row r="400" spans="1:12" ht="15">
      <c r="A400" s="84" t="s">
        <v>2516</v>
      </c>
      <c r="B400" s="84" t="s">
        <v>2602</v>
      </c>
      <c r="C400" s="84">
        <v>2</v>
      </c>
      <c r="D400" s="118">
        <v>0.005357059799765715</v>
      </c>
      <c r="E400" s="118">
        <v>2.094587577089025</v>
      </c>
      <c r="F400" s="84" t="s">
        <v>2013</v>
      </c>
      <c r="G400" s="84" t="b">
        <v>0</v>
      </c>
      <c r="H400" s="84" t="b">
        <v>0</v>
      </c>
      <c r="I400" s="84" t="b">
        <v>0</v>
      </c>
      <c r="J400" s="84" t="b">
        <v>0</v>
      </c>
      <c r="K400" s="84" t="b">
        <v>0</v>
      </c>
      <c r="L400" s="84" t="b">
        <v>0</v>
      </c>
    </row>
    <row r="401" spans="1:12" ht="15">
      <c r="A401" s="84" t="s">
        <v>2602</v>
      </c>
      <c r="B401" s="84" t="s">
        <v>2603</v>
      </c>
      <c r="C401" s="84">
        <v>2</v>
      </c>
      <c r="D401" s="118">
        <v>0.005357059799765715</v>
      </c>
      <c r="E401" s="118">
        <v>2.2706788361447066</v>
      </c>
      <c r="F401" s="84" t="s">
        <v>2013</v>
      </c>
      <c r="G401" s="84" t="b">
        <v>0</v>
      </c>
      <c r="H401" s="84" t="b">
        <v>0</v>
      </c>
      <c r="I401" s="84" t="b">
        <v>0</v>
      </c>
      <c r="J401" s="84" t="b">
        <v>0</v>
      </c>
      <c r="K401" s="84" t="b">
        <v>0</v>
      </c>
      <c r="L401" s="84" t="b">
        <v>0</v>
      </c>
    </row>
    <row r="402" spans="1:12" ht="15">
      <c r="A402" s="84" t="s">
        <v>2603</v>
      </c>
      <c r="B402" s="84" t="s">
        <v>2604</v>
      </c>
      <c r="C402" s="84">
        <v>2</v>
      </c>
      <c r="D402" s="118">
        <v>0.005357059799765715</v>
      </c>
      <c r="E402" s="118">
        <v>2.2706788361447066</v>
      </c>
      <c r="F402" s="84" t="s">
        <v>2013</v>
      </c>
      <c r="G402" s="84" t="b">
        <v>0</v>
      </c>
      <c r="H402" s="84" t="b">
        <v>0</v>
      </c>
      <c r="I402" s="84" t="b">
        <v>0</v>
      </c>
      <c r="J402" s="84" t="b">
        <v>0</v>
      </c>
      <c r="K402" s="84" t="b">
        <v>0</v>
      </c>
      <c r="L402" s="84" t="b">
        <v>0</v>
      </c>
    </row>
    <row r="403" spans="1:12" ht="15">
      <c r="A403" s="84" t="s">
        <v>2604</v>
      </c>
      <c r="B403" s="84" t="s">
        <v>2605</v>
      </c>
      <c r="C403" s="84">
        <v>2</v>
      </c>
      <c r="D403" s="118">
        <v>0.005357059799765715</v>
      </c>
      <c r="E403" s="118">
        <v>2.2706788361447066</v>
      </c>
      <c r="F403" s="84" t="s">
        <v>2013</v>
      </c>
      <c r="G403" s="84" t="b">
        <v>0</v>
      </c>
      <c r="H403" s="84" t="b">
        <v>0</v>
      </c>
      <c r="I403" s="84" t="b">
        <v>0</v>
      </c>
      <c r="J403" s="84" t="b">
        <v>0</v>
      </c>
      <c r="K403" s="84" t="b">
        <v>0</v>
      </c>
      <c r="L403" s="84" t="b">
        <v>0</v>
      </c>
    </row>
    <row r="404" spans="1:12" ht="15">
      <c r="A404" s="84" t="s">
        <v>2605</v>
      </c>
      <c r="B404" s="84" t="s">
        <v>2534</v>
      </c>
      <c r="C404" s="84">
        <v>2</v>
      </c>
      <c r="D404" s="118">
        <v>0.005357059799765715</v>
      </c>
      <c r="E404" s="118">
        <v>1.9696488404807253</v>
      </c>
      <c r="F404" s="84" t="s">
        <v>2013</v>
      </c>
      <c r="G404" s="84" t="b">
        <v>0</v>
      </c>
      <c r="H404" s="84" t="b">
        <v>0</v>
      </c>
      <c r="I404" s="84" t="b">
        <v>0</v>
      </c>
      <c r="J404" s="84" t="b">
        <v>0</v>
      </c>
      <c r="K404" s="84" t="b">
        <v>0</v>
      </c>
      <c r="L404" s="84" t="b">
        <v>0</v>
      </c>
    </row>
    <row r="405" spans="1:12" ht="15">
      <c r="A405" s="84" t="s">
        <v>2534</v>
      </c>
      <c r="B405" s="84" t="s">
        <v>2535</v>
      </c>
      <c r="C405" s="84">
        <v>2</v>
      </c>
      <c r="D405" s="118">
        <v>0.005357059799765715</v>
      </c>
      <c r="E405" s="118">
        <v>1.668618844816744</v>
      </c>
      <c r="F405" s="84" t="s">
        <v>2013</v>
      </c>
      <c r="G405" s="84" t="b">
        <v>0</v>
      </c>
      <c r="H405" s="84" t="b">
        <v>0</v>
      </c>
      <c r="I405" s="84" t="b">
        <v>0</v>
      </c>
      <c r="J405" s="84" t="b">
        <v>0</v>
      </c>
      <c r="K405" s="84" t="b">
        <v>0</v>
      </c>
      <c r="L405" s="84" t="b">
        <v>0</v>
      </c>
    </row>
    <row r="406" spans="1:12" ht="15">
      <c r="A406" s="84" t="s">
        <v>212</v>
      </c>
      <c r="B406" s="84" t="s">
        <v>2531</v>
      </c>
      <c r="C406" s="84">
        <v>2</v>
      </c>
      <c r="D406" s="118">
        <v>0.005357059799765715</v>
      </c>
      <c r="E406" s="118">
        <v>1.027640787458412</v>
      </c>
      <c r="F406" s="84" t="s">
        <v>2013</v>
      </c>
      <c r="G406" s="84" t="b">
        <v>0</v>
      </c>
      <c r="H406" s="84" t="b">
        <v>0</v>
      </c>
      <c r="I406" s="84" t="b">
        <v>0</v>
      </c>
      <c r="J406" s="84" t="b">
        <v>0</v>
      </c>
      <c r="K406" s="84" t="b">
        <v>0</v>
      </c>
      <c r="L406" s="84" t="b">
        <v>0</v>
      </c>
    </row>
    <row r="407" spans="1:12" ht="15">
      <c r="A407" s="84" t="s">
        <v>2615</v>
      </c>
      <c r="B407" s="84" t="s">
        <v>2144</v>
      </c>
      <c r="C407" s="84">
        <v>2</v>
      </c>
      <c r="D407" s="118">
        <v>0.005357059799765715</v>
      </c>
      <c r="E407" s="118">
        <v>1.3956175727530065</v>
      </c>
      <c r="F407" s="84" t="s">
        <v>2013</v>
      </c>
      <c r="G407" s="84" t="b">
        <v>0</v>
      </c>
      <c r="H407" s="84" t="b">
        <v>0</v>
      </c>
      <c r="I407" s="84" t="b">
        <v>0</v>
      </c>
      <c r="J407" s="84" t="b">
        <v>0</v>
      </c>
      <c r="K407" s="84" t="b">
        <v>0</v>
      </c>
      <c r="L407" s="84" t="b">
        <v>0</v>
      </c>
    </row>
    <row r="408" spans="1:12" ht="15">
      <c r="A408" s="84" t="s">
        <v>2145</v>
      </c>
      <c r="B408" s="84" t="s">
        <v>2616</v>
      </c>
      <c r="C408" s="84">
        <v>2</v>
      </c>
      <c r="D408" s="118">
        <v>0.005357059799765715</v>
      </c>
      <c r="E408" s="118">
        <v>1.3675888491527628</v>
      </c>
      <c r="F408" s="84" t="s">
        <v>2013</v>
      </c>
      <c r="G408" s="84" t="b">
        <v>0</v>
      </c>
      <c r="H408" s="84" t="b">
        <v>0</v>
      </c>
      <c r="I408" s="84" t="b">
        <v>0</v>
      </c>
      <c r="J408" s="84" t="b">
        <v>0</v>
      </c>
      <c r="K408" s="84" t="b">
        <v>0</v>
      </c>
      <c r="L408" s="84" t="b">
        <v>0</v>
      </c>
    </row>
    <row r="409" spans="1:12" ht="15">
      <c r="A409" s="84" t="s">
        <v>2616</v>
      </c>
      <c r="B409" s="84" t="s">
        <v>2146</v>
      </c>
      <c r="C409" s="84">
        <v>2</v>
      </c>
      <c r="D409" s="118">
        <v>0.005357059799765715</v>
      </c>
      <c r="E409" s="118">
        <v>1.4925275857610627</v>
      </c>
      <c r="F409" s="84" t="s">
        <v>2013</v>
      </c>
      <c r="G409" s="84" t="b">
        <v>0</v>
      </c>
      <c r="H409" s="84" t="b">
        <v>0</v>
      </c>
      <c r="I409" s="84" t="b">
        <v>0</v>
      </c>
      <c r="J409" s="84" t="b">
        <v>0</v>
      </c>
      <c r="K409" s="84" t="b">
        <v>0</v>
      </c>
      <c r="L409" s="84" t="b">
        <v>0</v>
      </c>
    </row>
    <row r="410" spans="1:12" ht="15">
      <c r="A410" s="84" t="s">
        <v>2146</v>
      </c>
      <c r="B410" s="84" t="s">
        <v>2156</v>
      </c>
      <c r="C410" s="84">
        <v>2</v>
      </c>
      <c r="D410" s="118">
        <v>0.005357059799765715</v>
      </c>
      <c r="E410" s="118">
        <v>1.4577654795018509</v>
      </c>
      <c r="F410" s="84" t="s">
        <v>2013</v>
      </c>
      <c r="G410" s="84" t="b">
        <v>0</v>
      </c>
      <c r="H410" s="84" t="b">
        <v>0</v>
      </c>
      <c r="I410" s="84" t="b">
        <v>0</v>
      </c>
      <c r="J410" s="84" t="b">
        <v>0</v>
      </c>
      <c r="K410" s="84" t="b">
        <v>0</v>
      </c>
      <c r="L410" s="84" t="b">
        <v>0</v>
      </c>
    </row>
    <row r="411" spans="1:12" ht="15">
      <c r="A411" s="84" t="s">
        <v>2152</v>
      </c>
      <c r="B411" s="84" t="s">
        <v>2617</v>
      </c>
      <c r="C411" s="84">
        <v>2</v>
      </c>
      <c r="D411" s="118">
        <v>0.005357059799765715</v>
      </c>
      <c r="E411" s="118">
        <v>1.4577654795018509</v>
      </c>
      <c r="F411" s="84" t="s">
        <v>2013</v>
      </c>
      <c r="G411" s="84" t="b">
        <v>0</v>
      </c>
      <c r="H411" s="84" t="b">
        <v>0</v>
      </c>
      <c r="I411" s="84" t="b">
        <v>0</v>
      </c>
      <c r="J411" s="84" t="b">
        <v>0</v>
      </c>
      <c r="K411" s="84" t="b">
        <v>0</v>
      </c>
      <c r="L411" s="84" t="b">
        <v>0</v>
      </c>
    </row>
    <row r="412" spans="1:12" ht="15">
      <c r="A412" s="84" t="s">
        <v>2617</v>
      </c>
      <c r="B412" s="84" t="s">
        <v>212</v>
      </c>
      <c r="C412" s="84">
        <v>2</v>
      </c>
      <c r="D412" s="118">
        <v>0.005357059799765715</v>
      </c>
      <c r="E412" s="118">
        <v>1.1093108339097315</v>
      </c>
      <c r="F412" s="84" t="s">
        <v>2013</v>
      </c>
      <c r="G412" s="84" t="b">
        <v>0</v>
      </c>
      <c r="H412" s="84" t="b">
        <v>0</v>
      </c>
      <c r="I412" s="84" t="b">
        <v>0</v>
      </c>
      <c r="J412" s="84" t="b">
        <v>0</v>
      </c>
      <c r="K412" s="84" t="b">
        <v>0</v>
      </c>
      <c r="L412" s="84" t="b">
        <v>0</v>
      </c>
    </row>
    <row r="413" spans="1:12" ht="15">
      <c r="A413" s="84" t="s">
        <v>2515</v>
      </c>
      <c r="B413" s="84" t="s">
        <v>2618</v>
      </c>
      <c r="C413" s="84">
        <v>2</v>
      </c>
      <c r="D413" s="118">
        <v>0.005357059799765715</v>
      </c>
      <c r="E413" s="118">
        <v>2.094587577089025</v>
      </c>
      <c r="F413" s="84" t="s">
        <v>2013</v>
      </c>
      <c r="G413" s="84" t="b">
        <v>0</v>
      </c>
      <c r="H413" s="84" t="b">
        <v>0</v>
      </c>
      <c r="I413" s="84" t="b">
        <v>0</v>
      </c>
      <c r="J413" s="84" t="b">
        <v>0</v>
      </c>
      <c r="K413" s="84" t="b">
        <v>0</v>
      </c>
      <c r="L413" s="84" t="b">
        <v>0</v>
      </c>
    </row>
    <row r="414" spans="1:12" ht="15">
      <c r="A414" s="84" t="s">
        <v>2618</v>
      </c>
      <c r="B414" s="84" t="s">
        <v>2144</v>
      </c>
      <c r="C414" s="84">
        <v>2</v>
      </c>
      <c r="D414" s="118">
        <v>0.005357059799765715</v>
      </c>
      <c r="E414" s="118">
        <v>1.3956175727530065</v>
      </c>
      <c r="F414" s="84" t="s">
        <v>2013</v>
      </c>
      <c r="G414" s="84" t="b">
        <v>0</v>
      </c>
      <c r="H414" s="84" t="b">
        <v>0</v>
      </c>
      <c r="I414" s="84" t="b">
        <v>0</v>
      </c>
      <c r="J414" s="84" t="b">
        <v>0</v>
      </c>
      <c r="K414" s="84" t="b">
        <v>0</v>
      </c>
      <c r="L414" s="84" t="b">
        <v>0</v>
      </c>
    </row>
    <row r="415" spans="1:12" ht="15">
      <c r="A415" s="84" t="s">
        <v>2144</v>
      </c>
      <c r="B415" s="84" t="s">
        <v>2619</v>
      </c>
      <c r="C415" s="84">
        <v>2</v>
      </c>
      <c r="D415" s="118">
        <v>0.005357059799765715</v>
      </c>
      <c r="E415" s="118">
        <v>1.3956175727530065</v>
      </c>
      <c r="F415" s="84" t="s">
        <v>2013</v>
      </c>
      <c r="G415" s="84" t="b">
        <v>0</v>
      </c>
      <c r="H415" s="84" t="b">
        <v>0</v>
      </c>
      <c r="I415" s="84" t="b">
        <v>0</v>
      </c>
      <c r="J415" s="84" t="b">
        <v>0</v>
      </c>
      <c r="K415" s="84" t="b">
        <v>0</v>
      </c>
      <c r="L415" s="84" t="b">
        <v>0</v>
      </c>
    </row>
    <row r="416" spans="1:12" ht="15">
      <c r="A416" s="84" t="s">
        <v>2619</v>
      </c>
      <c r="B416" s="84" t="s">
        <v>2620</v>
      </c>
      <c r="C416" s="84">
        <v>2</v>
      </c>
      <c r="D416" s="118">
        <v>0.005357059799765715</v>
      </c>
      <c r="E416" s="118">
        <v>2.2706788361447066</v>
      </c>
      <c r="F416" s="84" t="s">
        <v>2013</v>
      </c>
      <c r="G416" s="84" t="b">
        <v>0</v>
      </c>
      <c r="H416" s="84" t="b">
        <v>0</v>
      </c>
      <c r="I416" s="84" t="b">
        <v>0</v>
      </c>
      <c r="J416" s="84" t="b">
        <v>0</v>
      </c>
      <c r="K416" s="84" t="b">
        <v>0</v>
      </c>
      <c r="L416" s="84" t="b">
        <v>0</v>
      </c>
    </row>
    <row r="417" spans="1:12" ht="15">
      <c r="A417" s="84" t="s">
        <v>2143</v>
      </c>
      <c r="B417" s="84" t="s">
        <v>2146</v>
      </c>
      <c r="C417" s="84">
        <v>6</v>
      </c>
      <c r="D417" s="118">
        <v>0.009859944427393618</v>
      </c>
      <c r="E417" s="118">
        <v>1.1426675035687315</v>
      </c>
      <c r="F417" s="84" t="s">
        <v>2015</v>
      </c>
      <c r="G417" s="84" t="b">
        <v>0</v>
      </c>
      <c r="H417" s="84" t="b">
        <v>0</v>
      </c>
      <c r="I417" s="84" t="b">
        <v>0</v>
      </c>
      <c r="J417" s="84" t="b">
        <v>0</v>
      </c>
      <c r="K417" s="84" t="b">
        <v>0</v>
      </c>
      <c r="L417" s="84" t="b">
        <v>0</v>
      </c>
    </row>
    <row r="418" spans="1:12" ht="15">
      <c r="A418" s="84" t="s">
        <v>2144</v>
      </c>
      <c r="B418" s="84" t="s">
        <v>2145</v>
      </c>
      <c r="C418" s="84">
        <v>6</v>
      </c>
      <c r="D418" s="118">
        <v>0.009859944427393618</v>
      </c>
      <c r="E418" s="118">
        <v>1.3187587626244128</v>
      </c>
      <c r="F418" s="84" t="s">
        <v>2015</v>
      </c>
      <c r="G418" s="84" t="b">
        <v>0</v>
      </c>
      <c r="H418" s="84" t="b">
        <v>0</v>
      </c>
      <c r="I418" s="84" t="b">
        <v>0</v>
      </c>
      <c r="J418" s="84" t="b">
        <v>0</v>
      </c>
      <c r="K418" s="84" t="b">
        <v>0</v>
      </c>
      <c r="L418" s="84" t="b">
        <v>0</v>
      </c>
    </row>
    <row r="419" spans="1:12" ht="15">
      <c r="A419" s="84" t="s">
        <v>2146</v>
      </c>
      <c r="B419" s="84" t="s">
        <v>2144</v>
      </c>
      <c r="C419" s="84">
        <v>4</v>
      </c>
      <c r="D419" s="118">
        <v>0.011790815071764077</v>
      </c>
      <c r="E419" s="118">
        <v>1.1426675035687315</v>
      </c>
      <c r="F419" s="84" t="s">
        <v>2015</v>
      </c>
      <c r="G419" s="84" t="b">
        <v>0</v>
      </c>
      <c r="H419" s="84" t="b">
        <v>0</v>
      </c>
      <c r="I419" s="84" t="b">
        <v>0</v>
      </c>
      <c r="J419" s="84" t="b">
        <v>0</v>
      </c>
      <c r="K419" s="84" t="b">
        <v>0</v>
      </c>
      <c r="L419" s="84" t="b">
        <v>0</v>
      </c>
    </row>
    <row r="420" spans="1:12" ht="15">
      <c r="A420" s="84" t="s">
        <v>2145</v>
      </c>
      <c r="B420" s="84" t="s">
        <v>212</v>
      </c>
      <c r="C420" s="84">
        <v>4</v>
      </c>
      <c r="D420" s="118">
        <v>0.011790815071764077</v>
      </c>
      <c r="E420" s="118">
        <v>1.1426675035687315</v>
      </c>
      <c r="F420" s="84" t="s">
        <v>2015</v>
      </c>
      <c r="G420" s="84" t="b">
        <v>0</v>
      </c>
      <c r="H420" s="84" t="b">
        <v>0</v>
      </c>
      <c r="I420" s="84" t="b">
        <v>0</v>
      </c>
      <c r="J420" s="84" t="b">
        <v>0</v>
      </c>
      <c r="K420" s="84" t="b">
        <v>0</v>
      </c>
      <c r="L420" s="84" t="b">
        <v>0</v>
      </c>
    </row>
    <row r="421" spans="1:12" ht="15">
      <c r="A421" s="84" t="s">
        <v>212</v>
      </c>
      <c r="B421" s="84" t="s">
        <v>2148</v>
      </c>
      <c r="C421" s="84">
        <v>3</v>
      </c>
      <c r="D421" s="118">
        <v>0.011619527672896392</v>
      </c>
      <c r="E421" s="118">
        <v>1.3187587626244128</v>
      </c>
      <c r="F421" s="84" t="s">
        <v>2015</v>
      </c>
      <c r="G421" s="84" t="b">
        <v>0</v>
      </c>
      <c r="H421" s="84" t="b">
        <v>0</v>
      </c>
      <c r="I421" s="84" t="b">
        <v>0</v>
      </c>
      <c r="J421" s="84" t="b">
        <v>1</v>
      </c>
      <c r="K421" s="84" t="b">
        <v>0</v>
      </c>
      <c r="L421" s="84" t="b">
        <v>0</v>
      </c>
    </row>
    <row r="422" spans="1:12" ht="15">
      <c r="A422" s="84" t="s">
        <v>2148</v>
      </c>
      <c r="B422" s="84" t="s">
        <v>2149</v>
      </c>
      <c r="C422" s="84">
        <v>3</v>
      </c>
      <c r="D422" s="118">
        <v>0.011619527672896392</v>
      </c>
      <c r="E422" s="118">
        <v>1.3979400086720377</v>
      </c>
      <c r="F422" s="84" t="s">
        <v>2015</v>
      </c>
      <c r="G422" s="84" t="b">
        <v>1</v>
      </c>
      <c r="H422" s="84" t="b">
        <v>0</v>
      </c>
      <c r="I422" s="84" t="b">
        <v>0</v>
      </c>
      <c r="J422" s="84" t="b">
        <v>0</v>
      </c>
      <c r="K422" s="84" t="b">
        <v>0</v>
      </c>
      <c r="L422" s="84" t="b">
        <v>0</v>
      </c>
    </row>
    <row r="423" spans="1:12" ht="15">
      <c r="A423" s="84" t="s">
        <v>2149</v>
      </c>
      <c r="B423" s="84" t="s">
        <v>324</v>
      </c>
      <c r="C423" s="84">
        <v>3</v>
      </c>
      <c r="D423" s="118">
        <v>0.011619527672896392</v>
      </c>
      <c r="E423" s="118">
        <v>1.0969100130080565</v>
      </c>
      <c r="F423" s="84" t="s">
        <v>2015</v>
      </c>
      <c r="G423" s="84" t="b">
        <v>0</v>
      </c>
      <c r="H423" s="84" t="b">
        <v>0</v>
      </c>
      <c r="I423" s="84" t="b">
        <v>0</v>
      </c>
      <c r="J423" s="84" t="b">
        <v>0</v>
      </c>
      <c r="K423" s="84" t="b">
        <v>0</v>
      </c>
      <c r="L423" s="84" t="b">
        <v>0</v>
      </c>
    </row>
    <row r="424" spans="1:12" ht="15">
      <c r="A424" s="84" t="s">
        <v>2554</v>
      </c>
      <c r="B424" s="84" t="s">
        <v>2163</v>
      </c>
      <c r="C424" s="84">
        <v>2</v>
      </c>
      <c r="D424" s="118">
        <v>0.010355111175348429</v>
      </c>
      <c r="E424" s="118">
        <v>1.6197887582883939</v>
      </c>
      <c r="F424" s="84" t="s">
        <v>2015</v>
      </c>
      <c r="G424" s="84" t="b">
        <v>1</v>
      </c>
      <c r="H424" s="84" t="b">
        <v>0</v>
      </c>
      <c r="I424" s="84" t="b">
        <v>0</v>
      </c>
      <c r="J424" s="84" t="b">
        <v>0</v>
      </c>
      <c r="K424" s="84" t="b">
        <v>0</v>
      </c>
      <c r="L424" s="84" t="b">
        <v>0</v>
      </c>
    </row>
    <row r="425" spans="1:12" ht="15">
      <c r="A425" s="84" t="s">
        <v>2163</v>
      </c>
      <c r="B425" s="84" t="s">
        <v>2513</v>
      </c>
      <c r="C425" s="84">
        <v>2</v>
      </c>
      <c r="D425" s="118">
        <v>0.010355111175348429</v>
      </c>
      <c r="E425" s="118">
        <v>1.7958800173440752</v>
      </c>
      <c r="F425" s="84" t="s">
        <v>2015</v>
      </c>
      <c r="G425" s="84" t="b">
        <v>0</v>
      </c>
      <c r="H425" s="84" t="b">
        <v>0</v>
      </c>
      <c r="I425" s="84" t="b">
        <v>0</v>
      </c>
      <c r="J425" s="84" t="b">
        <v>0</v>
      </c>
      <c r="K425" s="84" t="b">
        <v>0</v>
      </c>
      <c r="L425" s="84" t="b">
        <v>0</v>
      </c>
    </row>
    <row r="426" spans="1:12" ht="15">
      <c r="A426" s="84" t="s">
        <v>2513</v>
      </c>
      <c r="B426" s="84" t="s">
        <v>2555</v>
      </c>
      <c r="C426" s="84">
        <v>2</v>
      </c>
      <c r="D426" s="118">
        <v>0.010355111175348429</v>
      </c>
      <c r="E426" s="118">
        <v>1.7958800173440752</v>
      </c>
      <c r="F426" s="84" t="s">
        <v>2015</v>
      </c>
      <c r="G426" s="84" t="b">
        <v>0</v>
      </c>
      <c r="H426" s="84" t="b">
        <v>0</v>
      </c>
      <c r="I426" s="84" t="b">
        <v>0</v>
      </c>
      <c r="J426" s="84" t="b">
        <v>0</v>
      </c>
      <c r="K426" s="84" t="b">
        <v>0</v>
      </c>
      <c r="L426" s="84" t="b">
        <v>0</v>
      </c>
    </row>
    <row r="427" spans="1:12" ht="15">
      <c r="A427" s="84" t="s">
        <v>2555</v>
      </c>
      <c r="B427" s="84" t="s">
        <v>2149</v>
      </c>
      <c r="C427" s="84">
        <v>2</v>
      </c>
      <c r="D427" s="118">
        <v>0.010355111175348429</v>
      </c>
      <c r="E427" s="118">
        <v>1.3979400086720377</v>
      </c>
      <c r="F427" s="84" t="s">
        <v>2015</v>
      </c>
      <c r="G427" s="84" t="b">
        <v>0</v>
      </c>
      <c r="H427" s="84" t="b">
        <v>0</v>
      </c>
      <c r="I427" s="84" t="b">
        <v>0</v>
      </c>
      <c r="J427" s="84" t="b">
        <v>0</v>
      </c>
      <c r="K427" s="84" t="b">
        <v>0</v>
      </c>
      <c r="L427" s="84" t="b">
        <v>0</v>
      </c>
    </row>
    <row r="428" spans="1:12" ht="15">
      <c r="A428" s="84" t="s">
        <v>2149</v>
      </c>
      <c r="B428" s="84" t="s">
        <v>2514</v>
      </c>
      <c r="C428" s="84">
        <v>2</v>
      </c>
      <c r="D428" s="118">
        <v>0.010355111175348429</v>
      </c>
      <c r="E428" s="118">
        <v>1.3979400086720377</v>
      </c>
      <c r="F428" s="84" t="s">
        <v>2015</v>
      </c>
      <c r="G428" s="84" t="b">
        <v>0</v>
      </c>
      <c r="H428" s="84" t="b">
        <v>0</v>
      </c>
      <c r="I428" s="84" t="b">
        <v>0</v>
      </c>
      <c r="J428" s="84" t="b">
        <v>0</v>
      </c>
      <c r="K428" s="84" t="b">
        <v>0</v>
      </c>
      <c r="L428" s="84" t="b">
        <v>0</v>
      </c>
    </row>
    <row r="429" spans="1:12" ht="15">
      <c r="A429" s="84" t="s">
        <v>2514</v>
      </c>
      <c r="B429" s="84" t="s">
        <v>2556</v>
      </c>
      <c r="C429" s="84">
        <v>2</v>
      </c>
      <c r="D429" s="118">
        <v>0.010355111175348429</v>
      </c>
      <c r="E429" s="118">
        <v>1.7958800173440752</v>
      </c>
      <c r="F429" s="84" t="s">
        <v>2015</v>
      </c>
      <c r="G429" s="84" t="b">
        <v>0</v>
      </c>
      <c r="H429" s="84" t="b">
        <v>0</v>
      </c>
      <c r="I429" s="84" t="b">
        <v>0</v>
      </c>
      <c r="J429" s="84" t="b">
        <v>0</v>
      </c>
      <c r="K429" s="84" t="b">
        <v>0</v>
      </c>
      <c r="L429" s="84" t="b">
        <v>0</v>
      </c>
    </row>
    <row r="430" spans="1:12" ht="15">
      <c r="A430" s="84" t="s">
        <v>2556</v>
      </c>
      <c r="B430" s="84" t="s">
        <v>2162</v>
      </c>
      <c r="C430" s="84">
        <v>2</v>
      </c>
      <c r="D430" s="118">
        <v>0.010355111175348429</v>
      </c>
      <c r="E430" s="118">
        <v>1.4948500216800942</v>
      </c>
      <c r="F430" s="84" t="s">
        <v>2015</v>
      </c>
      <c r="G430" s="84" t="b">
        <v>0</v>
      </c>
      <c r="H430" s="84" t="b">
        <v>0</v>
      </c>
      <c r="I430" s="84" t="b">
        <v>0</v>
      </c>
      <c r="J430" s="84" t="b">
        <v>0</v>
      </c>
      <c r="K430" s="84" t="b">
        <v>0</v>
      </c>
      <c r="L430" s="84" t="b">
        <v>0</v>
      </c>
    </row>
    <row r="431" spans="1:12" ht="15">
      <c r="A431" s="84" t="s">
        <v>2162</v>
      </c>
      <c r="B431" s="84" t="s">
        <v>2557</v>
      </c>
      <c r="C431" s="84">
        <v>2</v>
      </c>
      <c r="D431" s="118">
        <v>0.010355111175348429</v>
      </c>
      <c r="E431" s="118">
        <v>1.4948500216800942</v>
      </c>
      <c r="F431" s="84" t="s">
        <v>2015</v>
      </c>
      <c r="G431" s="84" t="b">
        <v>0</v>
      </c>
      <c r="H431" s="84" t="b">
        <v>0</v>
      </c>
      <c r="I431" s="84" t="b">
        <v>0</v>
      </c>
      <c r="J431" s="84" t="b">
        <v>0</v>
      </c>
      <c r="K431" s="84" t="b">
        <v>0</v>
      </c>
      <c r="L431" s="84" t="b">
        <v>0</v>
      </c>
    </row>
    <row r="432" spans="1:12" ht="15">
      <c r="A432" s="84" t="s">
        <v>2557</v>
      </c>
      <c r="B432" s="84" t="s">
        <v>2558</v>
      </c>
      <c r="C432" s="84">
        <v>2</v>
      </c>
      <c r="D432" s="118">
        <v>0.010355111175348429</v>
      </c>
      <c r="E432" s="118">
        <v>1.7958800173440752</v>
      </c>
      <c r="F432" s="84" t="s">
        <v>2015</v>
      </c>
      <c r="G432" s="84" t="b">
        <v>0</v>
      </c>
      <c r="H432" s="84" t="b">
        <v>0</v>
      </c>
      <c r="I432" s="84" t="b">
        <v>0</v>
      </c>
      <c r="J432" s="84" t="b">
        <v>0</v>
      </c>
      <c r="K432" s="84" t="b">
        <v>0</v>
      </c>
      <c r="L432" s="84" t="b">
        <v>0</v>
      </c>
    </row>
    <row r="433" spans="1:12" ht="15">
      <c r="A433" s="84" t="s">
        <v>2558</v>
      </c>
      <c r="B433" s="84" t="s">
        <v>324</v>
      </c>
      <c r="C433" s="84">
        <v>2</v>
      </c>
      <c r="D433" s="118">
        <v>0.010355111175348429</v>
      </c>
      <c r="E433" s="118">
        <v>1.3187587626244128</v>
      </c>
      <c r="F433" s="84" t="s">
        <v>2015</v>
      </c>
      <c r="G433" s="84" t="b">
        <v>0</v>
      </c>
      <c r="H433" s="84" t="b">
        <v>0</v>
      </c>
      <c r="I433" s="84" t="b">
        <v>0</v>
      </c>
      <c r="J433" s="84" t="b">
        <v>0</v>
      </c>
      <c r="K433" s="84" t="b">
        <v>0</v>
      </c>
      <c r="L433" s="84" t="b">
        <v>0</v>
      </c>
    </row>
    <row r="434" spans="1:12" ht="15">
      <c r="A434" s="84" t="s">
        <v>2541</v>
      </c>
      <c r="B434" s="84" t="s">
        <v>212</v>
      </c>
      <c r="C434" s="84">
        <v>2</v>
      </c>
      <c r="D434" s="118">
        <v>0.010355111175348429</v>
      </c>
      <c r="E434" s="118">
        <v>1.3187587626244128</v>
      </c>
      <c r="F434" s="84" t="s">
        <v>2015</v>
      </c>
      <c r="G434" s="84" t="b">
        <v>0</v>
      </c>
      <c r="H434" s="84" t="b">
        <v>0</v>
      </c>
      <c r="I434" s="84" t="b">
        <v>0</v>
      </c>
      <c r="J434" s="84" t="b">
        <v>0</v>
      </c>
      <c r="K434" s="84" t="b">
        <v>0</v>
      </c>
      <c r="L434" s="84" t="b">
        <v>0</v>
      </c>
    </row>
    <row r="435" spans="1:12" ht="15">
      <c r="A435" s="84" t="s">
        <v>212</v>
      </c>
      <c r="B435" s="84" t="s">
        <v>2562</v>
      </c>
      <c r="C435" s="84">
        <v>2</v>
      </c>
      <c r="D435" s="118">
        <v>0.010355111175348429</v>
      </c>
      <c r="E435" s="118">
        <v>1.3187587626244128</v>
      </c>
      <c r="F435" s="84" t="s">
        <v>2015</v>
      </c>
      <c r="G435" s="84" t="b">
        <v>0</v>
      </c>
      <c r="H435" s="84" t="b">
        <v>0</v>
      </c>
      <c r="I435" s="84" t="b">
        <v>0</v>
      </c>
      <c r="J435" s="84" t="b">
        <v>0</v>
      </c>
      <c r="K435" s="84" t="b">
        <v>0</v>
      </c>
      <c r="L435" s="84" t="b">
        <v>0</v>
      </c>
    </row>
    <row r="436" spans="1:12" ht="15">
      <c r="A436" s="84" t="s">
        <v>2562</v>
      </c>
      <c r="B436" s="84" t="s">
        <v>2563</v>
      </c>
      <c r="C436" s="84">
        <v>2</v>
      </c>
      <c r="D436" s="118">
        <v>0.010355111175348429</v>
      </c>
      <c r="E436" s="118">
        <v>1.7958800173440752</v>
      </c>
      <c r="F436" s="84" t="s">
        <v>2015</v>
      </c>
      <c r="G436" s="84" t="b">
        <v>0</v>
      </c>
      <c r="H436" s="84" t="b">
        <v>0</v>
      </c>
      <c r="I436" s="84" t="b">
        <v>0</v>
      </c>
      <c r="J436" s="84" t="b">
        <v>0</v>
      </c>
      <c r="K436" s="84" t="b">
        <v>0</v>
      </c>
      <c r="L436" s="84" t="b">
        <v>0</v>
      </c>
    </row>
    <row r="437" spans="1:12" ht="15">
      <c r="A437" s="84" t="s">
        <v>2563</v>
      </c>
      <c r="B437" s="84" t="s">
        <v>2564</v>
      </c>
      <c r="C437" s="84">
        <v>2</v>
      </c>
      <c r="D437" s="118">
        <v>0.010355111175348429</v>
      </c>
      <c r="E437" s="118">
        <v>1.7958800173440752</v>
      </c>
      <c r="F437" s="84" t="s">
        <v>2015</v>
      </c>
      <c r="G437" s="84" t="b">
        <v>0</v>
      </c>
      <c r="H437" s="84" t="b">
        <v>0</v>
      </c>
      <c r="I437" s="84" t="b">
        <v>0</v>
      </c>
      <c r="J437" s="84" t="b">
        <v>1</v>
      </c>
      <c r="K437" s="84" t="b">
        <v>0</v>
      </c>
      <c r="L437" s="84" t="b">
        <v>0</v>
      </c>
    </row>
    <row r="438" spans="1:12" ht="15">
      <c r="A438" s="84" t="s">
        <v>2564</v>
      </c>
      <c r="B438" s="84" t="s">
        <v>2565</v>
      </c>
      <c r="C438" s="84">
        <v>2</v>
      </c>
      <c r="D438" s="118">
        <v>0.010355111175348429</v>
      </c>
      <c r="E438" s="118">
        <v>1.7958800173440752</v>
      </c>
      <c r="F438" s="84" t="s">
        <v>2015</v>
      </c>
      <c r="G438" s="84" t="b">
        <v>1</v>
      </c>
      <c r="H438" s="84" t="b">
        <v>0</v>
      </c>
      <c r="I438" s="84" t="b">
        <v>0</v>
      </c>
      <c r="J438" s="84" t="b">
        <v>0</v>
      </c>
      <c r="K438" s="84" t="b">
        <v>0</v>
      </c>
      <c r="L438" s="84" t="b">
        <v>0</v>
      </c>
    </row>
    <row r="439" spans="1:12" ht="15">
      <c r="A439" s="84" t="s">
        <v>2565</v>
      </c>
      <c r="B439" s="84" t="s">
        <v>2143</v>
      </c>
      <c r="C439" s="84">
        <v>2</v>
      </c>
      <c r="D439" s="118">
        <v>0.010355111175348429</v>
      </c>
      <c r="E439" s="118">
        <v>1.2518119729937995</v>
      </c>
      <c r="F439" s="84" t="s">
        <v>2015</v>
      </c>
      <c r="G439" s="84" t="b">
        <v>0</v>
      </c>
      <c r="H439" s="84" t="b">
        <v>0</v>
      </c>
      <c r="I439" s="84" t="b">
        <v>0</v>
      </c>
      <c r="J439" s="84" t="b">
        <v>0</v>
      </c>
      <c r="K439" s="84" t="b">
        <v>0</v>
      </c>
      <c r="L439" s="84" t="b">
        <v>0</v>
      </c>
    </row>
    <row r="440" spans="1:12" ht="15">
      <c r="A440" s="84" t="s">
        <v>324</v>
      </c>
      <c r="B440" s="84" t="s">
        <v>2144</v>
      </c>
      <c r="C440" s="84">
        <v>2</v>
      </c>
      <c r="D440" s="118">
        <v>0.010355111175348429</v>
      </c>
      <c r="E440" s="118">
        <v>1.0177287669604316</v>
      </c>
      <c r="F440" s="84" t="s">
        <v>2015</v>
      </c>
      <c r="G440" s="84" t="b">
        <v>0</v>
      </c>
      <c r="H440" s="84" t="b">
        <v>0</v>
      </c>
      <c r="I440" s="84" t="b">
        <v>0</v>
      </c>
      <c r="J440" s="84" t="b">
        <v>0</v>
      </c>
      <c r="K440" s="84" t="b">
        <v>0</v>
      </c>
      <c r="L440" s="84" t="b">
        <v>0</v>
      </c>
    </row>
    <row r="441" spans="1:12" ht="15">
      <c r="A441" s="84" t="s">
        <v>2145</v>
      </c>
      <c r="B441" s="84" t="s">
        <v>2491</v>
      </c>
      <c r="C441" s="84">
        <v>2</v>
      </c>
      <c r="D441" s="118">
        <v>0.010355111175348429</v>
      </c>
      <c r="E441" s="118">
        <v>1.3187587626244128</v>
      </c>
      <c r="F441" s="84" t="s">
        <v>2015</v>
      </c>
      <c r="G441" s="84" t="b">
        <v>0</v>
      </c>
      <c r="H441" s="84" t="b">
        <v>0</v>
      </c>
      <c r="I441" s="84" t="b">
        <v>0</v>
      </c>
      <c r="J441" s="84" t="b">
        <v>0</v>
      </c>
      <c r="K441" s="84" t="b">
        <v>0</v>
      </c>
      <c r="L441" s="84" t="b">
        <v>0</v>
      </c>
    </row>
    <row r="442" spans="1:12" ht="15">
      <c r="A442" s="84" t="s">
        <v>2491</v>
      </c>
      <c r="B442" s="84" t="s">
        <v>2154</v>
      </c>
      <c r="C442" s="84">
        <v>2</v>
      </c>
      <c r="D442" s="118">
        <v>0.010355111175348429</v>
      </c>
      <c r="E442" s="118">
        <v>1.6197887582883939</v>
      </c>
      <c r="F442" s="84" t="s">
        <v>2015</v>
      </c>
      <c r="G442" s="84" t="b">
        <v>0</v>
      </c>
      <c r="H442" s="84" t="b">
        <v>0</v>
      </c>
      <c r="I442" s="84" t="b">
        <v>0</v>
      </c>
      <c r="J442" s="84" t="b">
        <v>0</v>
      </c>
      <c r="K442" s="84" t="b">
        <v>0</v>
      </c>
      <c r="L442" s="84" t="b">
        <v>0</v>
      </c>
    </row>
    <row r="443" spans="1:12" ht="15">
      <c r="A443" s="84" t="s">
        <v>2154</v>
      </c>
      <c r="B443" s="84" t="s">
        <v>2492</v>
      </c>
      <c r="C443" s="84">
        <v>2</v>
      </c>
      <c r="D443" s="118">
        <v>0.010355111175348429</v>
      </c>
      <c r="E443" s="118">
        <v>1.6197887582883939</v>
      </c>
      <c r="F443" s="84" t="s">
        <v>2015</v>
      </c>
      <c r="G443" s="84" t="b">
        <v>0</v>
      </c>
      <c r="H443" s="84" t="b">
        <v>0</v>
      </c>
      <c r="I443" s="84" t="b">
        <v>0</v>
      </c>
      <c r="J443" s="84" t="b">
        <v>0</v>
      </c>
      <c r="K443" s="84" t="b">
        <v>0</v>
      </c>
      <c r="L443" s="84" t="b">
        <v>0</v>
      </c>
    </row>
    <row r="444" spans="1:12" ht="15">
      <c r="A444" s="84" t="s">
        <v>2492</v>
      </c>
      <c r="B444" s="84" t="s">
        <v>2159</v>
      </c>
      <c r="C444" s="84">
        <v>2</v>
      </c>
      <c r="D444" s="118">
        <v>0.010355111175348429</v>
      </c>
      <c r="E444" s="118">
        <v>1.7958800173440752</v>
      </c>
      <c r="F444" s="84" t="s">
        <v>2015</v>
      </c>
      <c r="G444" s="84" t="b">
        <v>0</v>
      </c>
      <c r="H444" s="84" t="b">
        <v>0</v>
      </c>
      <c r="I444" s="84" t="b">
        <v>0</v>
      </c>
      <c r="J444" s="84" t="b">
        <v>0</v>
      </c>
      <c r="K444" s="84" t="b">
        <v>0</v>
      </c>
      <c r="L444" s="84" t="b">
        <v>0</v>
      </c>
    </row>
    <row r="445" spans="1:12" ht="15">
      <c r="A445" s="84" t="s">
        <v>2159</v>
      </c>
      <c r="B445" s="84" t="s">
        <v>2162</v>
      </c>
      <c r="C445" s="84">
        <v>2</v>
      </c>
      <c r="D445" s="118">
        <v>0.010355111175348429</v>
      </c>
      <c r="E445" s="118">
        <v>1.4948500216800942</v>
      </c>
      <c r="F445" s="84" t="s">
        <v>2015</v>
      </c>
      <c r="G445" s="84" t="b">
        <v>0</v>
      </c>
      <c r="H445" s="84" t="b">
        <v>0</v>
      </c>
      <c r="I445" s="84" t="b">
        <v>0</v>
      </c>
      <c r="J445" s="84" t="b">
        <v>0</v>
      </c>
      <c r="K445" s="84" t="b">
        <v>0</v>
      </c>
      <c r="L445" s="84" t="b">
        <v>0</v>
      </c>
    </row>
    <row r="446" spans="1:12" ht="15">
      <c r="A446" s="84" t="s">
        <v>2162</v>
      </c>
      <c r="B446" s="84" t="s">
        <v>2156</v>
      </c>
      <c r="C446" s="84">
        <v>2</v>
      </c>
      <c r="D446" s="118">
        <v>0.010355111175348429</v>
      </c>
      <c r="E446" s="118">
        <v>1.4948500216800942</v>
      </c>
      <c r="F446" s="84" t="s">
        <v>2015</v>
      </c>
      <c r="G446" s="84" t="b">
        <v>0</v>
      </c>
      <c r="H446" s="84" t="b">
        <v>0</v>
      </c>
      <c r="I446" s="84" t="b">
        <v>0</v>
      </c>
      <c r="J446" s="84" t="b">
        <v>0</v>
      </c>
      <c r="K446" s="84" t="b">
        <v>0</v>
      </c>
      <c r="L446" s="84" t="b">
        <v>0</v>
      </c>
    </row>
    <row r="447" spans="1:12" ht="15">
      <c r="A447" s="84" t="s">
        <v>2156</v>
      </c>
      <c r="B447" s="84" t="s">
        <v>2143</v>
      </c>
      <c r="C447" s="84">
        <v>2</v>
      </c>
      <c r="D447" s="118">
        <v>0.010355111175348429</v>
      </c>
      <c r="E447" s="118">
        <v>1.2518119729937995</v>
      </c>
      <c r="F447" s="84" t="s">
        <v>2015</v>
      </c>
      <c r="G447" s="84" t="b">
        <v>0</v>
      </c>
      <c r="H447" s="84" t="b">
        <v>0</v>
      </c>
      <c r="I447" s="84" t="b">
        <v>0</v>
      </c>
      <c r="J447" s="84" t="b">
        <v>0</v>
      </c>
      <c r="K447" s="84" t="b">
        <v>0</v>
      </c>
      <c r="L447" s="84" t="b">
        <v>0</v>
      </c>
    </row>
    <row r="448" spans="1:12" ht="15">
      <c r="A448" s="84" t="s">
        <v>2143</v>
      </c>
      <c r="B448" s="84" t="s">
        <v>2151</v>
      </c>
      <c r="C448" s="84">
        <v>2</v>
      </c>
      <c r="D448" s="118">
        <v>0.010355111175348429</v>
      </c>
      <c r="E448" s="118">
        <v>1.1426675035687315</v>
      </c>
      <c r="F448" s="84" t="s">
        <v>2015</v>
      </c>
      <c r="G448" s="84" t="b">
        <v>0</v>
      </c>
      <c r="H448" s="84" t="b">
        <v>0</v>
      </c>
      <c r="I448" s="84" t="b">
        <v>0</v>
      </c>
      <c r="J448" s="84" t="b">
        <v>0</v>
      </c>
      <c r="K448" s="84" t="b">
        <v>0</v>
      </c>
      <c r="L448" s="84" t="b">
        <v>0</v>
      </c>
    </row>
    <row r="449" spans="1:12" ht="15">
      <c r="A449" s="84" t="s">
        <v>2151</v>
      </c>
      <c r="B449" s="84" t="s">
        <v>2152</v>
      </c>
      <c r="C449" s="84">
        <v>2</v>
      </c>
      <c r="D449" s="118">
        <v>0.010355111175348429</v>
      </c>
      <c r="E449" s="118">
        <v>1.7958800173440752</v>
      </c>
      <c r="F449" s="84" t="s">
        <v>2015</v>
      </c>
      <c r="G449" s="84" t="b">
        <v>0</v>
      </c>
      <c r="H449" s="84" t="b">
        <v>0</v>
      </c>
      <c r="I449" s="84" t="b">
        <v>0</v>
      </c>
      <c r="J449" s="84" t="b">
        <v>0</v>
      </c>
      <c r="K449" s="84" t="b">
        <v>0</v>
      </c>
      <c r="L449" s="84" t="b">
        <v>0</v>
      </c>
    </row>
    <row r="450" spans="1:12" ht="15">
      <c r="A450" s="84" t="s">
        <v>2152</v>
      </c>
      <c r="B450" s="84" t="s">
        <v>2157</v>
      </c>
      <c r="C450" s="84">
        <v>2</v>
      </c>
      <c r="D450" s="118">
        <v>0.010355111175348429</v>
      </c>
      <c r="E450" s="118">
        <v>1.7958800173440752</v>
      </c>
      <c r="F450" s="84" t="s">
        <v>2015</v>
      </c>
      <c r="G450" s="84" t="b">
        <v>0</v>
      </c>
      <c r="H450" s="84" t="b">
        <v>0</v>
      </c>
      <c r="I450" s="84" t="b">
        <v>0</v>
      </c>
      <c r="J450" s="84" t="b">
        <v>0</v>
      </c>
      <c r="K450" s="84" t="b">
        <v>0</v>
      </c>
      <c r="L450" s="84" t="b">
        <v>0</v>
      </c>
    </row>
    <row r="451" spans="1:12" ht="15">
      <c r="A451" s="84" t="s">
        <v>2157</v>
      </c>
      <c r="B451" s="84" t="s">
        <v>2155</v>
      </c>
      <c r="C451" s="84">
        <v>2</v>
      </c>
      <c r="D451" s="118">
        <v>0.010355111175348429</v>
      </c>
      <c r="E451" s="118">
        <v>1.7958800173440752</v>
      </c>
      <c r="F451" s="84" t="s">
        <v>2015</v>
      </c>
      <c r="G451" s="84" t="b">
        <v>0</v>
      </c>
      <c r="H451" s="84" t="b">
        <v>0</v>
      </c>
      <c r="I451" s="84" t="b">
        <v>0</v>
      </c>
      <c r="J451" s="84" t="b">
        <v>0</v>
      </c>
      <c r="K451" s="84" t="b">
        <v>0</v>
      </c>
      <c r="L451" s="84" t="b">
        <v>0</v>
      </c>
    </row>
    <row r="452" spans="1:12" ht="15">
      <c r="A452" s="84" t="s">
        <v>2155</v>
      </c>
      <c r="B452" s="84" t="s">
        <v>2494</v>
      </c>
      <c r="C452" s="84">
        <v>2</v>
      </c>
      <c r="D452" s="118">
        <v>0.010355111175348429</v>
      </c>
      <c r="E452" s="118">
        <v>1.7958800173440752</v>
      </c>
      <c r="F452" s="84" t="s">
        <v>2015</v>
      </c>
      <c r="G452" s="84" t="b">
        <v>0</v>
      </c>
      <c r="H452" s="84" t="b">
        <v>0</v>
      </c>
      <c r="I452" s="84" t="b">
        <v>0</v>
      </c>
      <c r="J452" s="84" t="b">
        <v>0</v>
      </c>
      <c r="K452" s="84" t="b">
        <v>0</v>
      </c>
      <c r="L452" s="84" t="b">
        <v>0</v>
      </c>
    </row>
    <row r="453" spans="1:12" ht="15">
      <c r="A453" s="84" t="s">
        <v>2146</v>
      </c>
      <c r="B453" s="84" t="s">
        <v>2559</v>
      </c>
      <c r="C453" s="84">
        <v>2</v>
      </c>
      <c r="D453" s="118">
        <v>0.010355111175348429</v>
      </c>
      <c r="E453" s="118">
        <v>1.3187587626244128</v>
      </c>
      <c r="F453" s="84" t="s">
        <v>2015</v>
      </c>
      <c r="G453" s="84" t="b">
        <v>0</v>
      </c>
      <c r="H453" s="84" t="b">
        <v>0</v>
      </c>
      <c r="I453" s="84" t="b">
        <v>0</v>
      </c>
      <c r="J453" s="84" t="b">
        <v>0</v>
      </c>
      <c r="K453" s="84" t="b">
        <v>0</v>
      </c>
      <c r="L453" s="84" t="b">
        <v>0</v>
      </c>
    </row>
    <row r="454" spans="1:12" ht="15">
      <c r="A454" s="84" t="s">
        <v>2559</v>
      </c>
      <c r="B454" s="84" t="s">
        <v>2120</v>
      </c>
      <c r="C454" s="84">
        <v>2</v>
      </c>
      <c r="D454" s="118">
        <v>0.010355111175348429</v>
      </c>
      <c r="E454" s="118">
        <v>1.7958800173440752</v>
      </c>
      <c r="F454" s="84" t="s">
        <v>2015</v>
      </c>
      <c r="G454" s="84" t="b">
        <v>0</v>
      </c>
      <c r="H454" s="84" t="b">
        <v>0</v>
      </c>
      <c r="I454" s="84" t="b">
        <v>0</v>
      </c>
      <c r="J454" s="84" t="b">
        <v>0</v>
      </c>
      <c r="K454" s="84" t="b">
        <v>0</v>
      </c>
      <c r="L454" s="84" t="b">
        <v>0</v>
      </c>
    </row>
    <row r="455" spans="1:12" ht="15">
      <c r="A455" s="84" t="s">
        <v>2120</v>
      </c>
      <c r="B455" s="84" t="s">
        <v>2121</v>
      </c>
      <c r="C455" s="84">
        <v>2</v>
      </c>
      <c r="D455" s="118">
        <v>0.010355111175348429</v>
      </c>
      <c r="E455" s="118">
        <v>1.7958800173440752</v>
      </c>
      <c r="F455" s="84" t="s">
        <v>2015</v>
      </c>
      <c r="G455" s="84" t="b">
        <v>0</v>
      </c>
      <c r="H455" s="84" t="b">
        <v>0</v>
      </c>
      <c r="I455" s="84" t="b">
        <v>0</v>
      </c>
      <c r="J455" s="84" t="b">
        <v>0</v>
      </c>
      <c r="K455" s="84" t="b">
        <v>0</v>
      </c>
      <c r="L455" s="84" t="b">
        <v>0</v>
      </c>
    </row>
    <row r="456" spans="1:12" ht="15">
      <c r="A456" s="84" t="s">
        <v>2121</v>
      </c>
      <c r="B456" s="84" t="s">
        <v>540</v>
      </c>
      <c r="C456" s="84">
        <v>2</v>
      </c>
      <c r="D456" s="118">
        <v>0.010355111175348429</v>
      </c>
      <c r="E456" s="118">
        <v>1.7958800173440752</v>
      </c>
      <c r="F456" s="84" t="s">
        <v>2015</v>
      </c>
      <c r="G456" s="84" t="b">
        <v>0</v>
      </c>
      <c r="H456" s="84" t="b">
        <v>0</v>
      </c>
      <c r="I456" s="84" t="b">
        <v>0</v>
      </c>
      <c r="J456" s="84" t="b">
        <v>0</v>
      </c>
      <c r="K456" s="84" t="b">
        <v>0</v>
      </c>
      <c r="L456" s="84" t="b">
        <v>0</v>
      </c>
    </row>
    <row r="457" spans="1:12" ht="15">
      <c r="A457" s="84" t="s">
        <v>540</v>
      </c>
      <c r="B457" s="84" t="s">
        <v>2560</v>
      </c>
      <c r="C457" s="84">
        <v>2</v>
      </c>
      <c r="D457" s="118">
        <v>0.010355111175348429</v>
      </c>
      <c r="E457" s="118">
        <v>1.7958800173440752</v>
      </c>
      <c r="F457" s="84" t="s">
        <v>2015</v>
      </c>
      <c r="G457" s="84" t="b">
        <v>0</v>
      </c>
      <c r="H457" s="84" t="b">
        <v>0</v>
      </c>
      <c r="I457" s="84" t="b">
        <v>0</v>
      </c>
      <c r="J457" s="84" t="b">
        <v>0</v>
      </c>
      <c r="K457" s="84" t="b">
        <v>0</v>
      </c>
      <c r="L457" s="84" t="b">
        <v>0</v>
      </c>
    </row>
    <row r="458" spans="1:12" ht="15">
      <c r="A458" s="84" t="s">
        <v>2560</v>
      </c>
      <c r="B458" s="84" t="s">
        <v>2150</v>
      </c>
      <c r="C458" s="84">
        <v>2</v>
      </c>
      <c r="D458" s="118">
        <v>0.010355111175348429</v>
      </c>
      <c r="E458" s="118">
        <v>1.7958800173440752</v>
      </c>
      <c r="F458" s="84" t="s">
        <v>2015</v>
      </c>
      <c r="G458" s="84" t="b">
        <v>0</v>
      </c>
      <c r="H458" s="84" t="b">
        <v>0</v>
      </c>
      <c r="I458" s="84" t="b">
        <v>0</v>
      </c>
      <c r="J458" s="84" t="b">
        <v>0</v>
      </c>
      <c r="K458" s="84" t="b">
        <v>0</v>
      </c>
      <c r="L458" s="84" t="b">
        <v>0</v>
      </c>
    </row>
    <row r="459" spans="1:12" ht="15">
      <c r="A459" s="84" t="s">
        <v>2150</v>
      </c>
      <c r="B459" s="84" t="s">
        <v>2561</v>
      </c>
      <c r="C459" s="84">
        <v>2</v>
      </c>
      <c r="D459" s="118">
        <v>0.010355111175348429</v>
      </c>
      <c r="E459" s="118">
        <v>1.7958800173440752</v>
      </c>
      <c r="F459" s="84" t="s">
        <v>2015</v>
      </c>
      <c r="G459" s="84" t="b">
        <v>0</v>
      </c>
      <c r="H459" s="84" t="b">
        <v>0</v>
      </c>
      <c r="I459" s="84" t="b">
        <v>0</v>
      </c>
      <c r="J459" s="84" t="b">
        <v>0</v>
      </c>
      <c r="K459" s="84" t="b">
        <v>0</v>
      </c>
      <c r="L459" s="84" t="b">
        <v>0</v>
      </c>
    </row>
    <row r="460" spans="1:12" ht="15">
      <c r="A460" s="84" t="s">
        <v>2165</v>
      </c>
      <c r="B460" s="84" t="s">
        <v>2166</v>
      </c>
      <c r="C460" s="84">
        <v>4</v>
      </c>
      <c r="D460" s="118">
        <v>0</v>
      </c>
      <c r="E460" s="118">
        <v>1.105510184769974</v>
      </c>
      <c r="F460" s="84" t="s">
        <v>2016</v>
      </c>
      <c r="G460" s="84" t="b">
        <v>0</v>
      </c>
      <c r="H460" s="84" t="b">
        <v>0</v>
      </c>
      <c r="I460" s="84" t="b">
        <v>0</v>
      </c>
      <c r="J460" s="84" t="b">
        <v>0</v>
      </c>
      <c r="K460" s="84" t="b">
        <v>0</v>
      </c>
      <c r="L460" s="84" t="b">
        <v>0</v>
      </c>
    </row>
    <row r="461" spans="1:12" ht="15">
      <c r="A461" s="84" t="s">
        <v>2166</v>
      </c>
      <c r="B461" s="84" t="s">
        <v>2167</v>
      </c>
      <c r="C461" s="84">
        <v>4</v>
      </c>
      <c r="D461" s="118">
        <v>0</v>
      </c>
      <c r="E461" s="118">
        <v>1.105510184769974</v>
      </c>
      <c r="F461" s="84" t="s">
        <v>2016</v>
      </c>
      <c r="G461" s="84" t="b">
        <v>0</v>
      </c>
      <c r="H461" s="84" t="b">
        <v>0</v>
      </c>
      <c r="I461" s="84" t="b">
        <v>0</v>
      </c>
      <c r="J461" s="84" t="b">
        <v>0</v>
      </c>
      <c r="K461" s="84" t="b">
        <v>0</v>
      </c>
      <c r="L461" s="84" t="b">
        <v>0</v>
      </c>
    </row>
    <row r="462" spans="1:12" ht="15">
      <c r="A462" s="84" t="s">
        <v>2167</v>
      </c>
      <c r="B462" s="84" t="s">
        <v>2168</v>
      </c>
      <c r="C462" s="84">
        <v>4</v>
      </c>
      <c r="D462" s="118">
        <v>0</v>
      </c>
      <c r="E462" s="118">
        <v>1.105510184769974</v>
      </c>
      <c r="F462" s="84" t="s">
        <v>2016</v>
      </c>
      <c r="G462" s="84" t="b">
        <v>0</v>
      </c>
      <c r="H462" s="84" t="b">
        <v>0</v>
      </c>
      <c r="I462" s="84" t="b">
        <v>0</v>
      </c>
      <c r="J462" s="84" t="b">
        <v>0</v>
      </c>
      <c r="K462" s="84" t="b">
        <v>0</v>
      </c>
      <c r="L462" s="84" t="b">
        <v>0</v>
      </c>
    </row>
    <row r="463" spans="1:12" ht="15">
      <c r="A463" s="84" t="s">
        <v>2168</v>
      </c>
      <c r="B463" s="84" t="s">
        <v>2169</v>
      </c>
      <c r="C463" s="84">
        <v>4</v>
      </c>
      <c r="D463" s="118">
        <v>0</v>
      </c>
      <c r="E463" s="118">
        <v>1.105510184769974</v>
      </c>
      <c r="F463" s="84" t="s">
        <v>2016</v>
      </c>
      <c r="G463" s="84" t="b">
        <v>0</v>
      </c>
      <c r="H463" s="84" t="b">
        <v>0</v>
      </c>
      <c r="I463" s="84" t="b">
        <v>0</v>
      </c>
      <c r="J463" s="84" t="b">
        <v>0</v>
      </c>
      <c r="K463" s="84" t="b">
        <v>0</v>
      </c>
      <c r="L463" s="84" t="b">
        <v>0</v>
      </c>
    </row>
    <row r="464" spans="1:12" ht="15">
      <c r="A464" s="84" t="s">
        <v>2169</v>
      </c>
      <c r="B464" s="84" t="s">
        <v>2170</v>
      </c>
      <c r="C464" s="84">
        <v>4</v>
      </c>
      <c r="D464" s="118">
        <v>0</v>
      </c>
      <c r="E464" s="118">
        <v>1.105510184769974</v>
      </c>
      <c r="F464" s="84" t="s">
        <v>2016</v>
      </c>
      <c r="G464" s="84" t="b">
        <v>0</v>
      </c>
      <c r="H464" s="84" t="b">
        <v>0</v>
      </c>
      <c r="I464" s="84" t="b">
        <v>0</v>
      </c>
      <c r="J464" s="84" t="b">
        <v>0</v>
      </c>
      <c r="K464" s="84" t="b">
        <v>0</v>
      </c>
      <c r="L464" s="84" t="b">
        <v>0</v>
      </c>
    </row>
    <row r="465" spans="1:12" ht="15">
      <c r="A465" s="84" t="s">
        <v>2170</v>
      </c>
      <c r="B465" s="84" t="s">
        <v>2171</v>
      </c>
      <c r="C465" s="84">
        <v>4</v>
      </c>
      <c r="D465" s="118">
        <v>0</v>
      </c>
      <c r="E465" s="118">
        <v>1.105510184769974</v>
      </c>
      <c r="F465" s="84" t="s">
        <v>2016</v>
      </c>
      <c r="G465" s="84" t="b">
        <v>0</v>
      </c>
      <c r="H465" s="84" t="b">
        <v>0</v>
      </c>
      <c r="I465" s="84" t="b">
        <v>0</v>
      </c>
      <c r="J465" s="84" t="b">
        <v>0</v>
      </c>
      <c r="K465" s="84" t="b">
        <v>0</v>
      </c>
      <c r="L465" s="84" t="b">
        <v>0</v>
      </c>
    </row>
    <row r="466" spans="1:12" ht="15">
      <c r="A466" s="84" t="s">
        <v>2171</v>
      </c>
      <c r="B466" s="84" t="s">
        <v>2172</v>
      </c>
      <c r="C466" s="84">
        <v>4</v>
      </c>
      <c r="D466" s="118">
        <v>0</v>
      </c>
      <c r="E466" s="118">
        <v>1.105510184769974</v>
      </c>
      <c r="F466" s="84" t="s">
        <v>2016</v>
      </c>
      <c r="G466" s="84" t="b">
        <v>0</v>
      </c>
      <c r="H466" s="84" t="b">
        <v>0</v>
      </c>
      <c r="I466" s="84" t="b">
        <v>0</v>
      </c>
      <c r="J466" s="84" t="b">
        <v>0</v>
      </c>
      <c r="K466" s="84" t="b">
        <v>0</v>
      </c>
      <c r="L466" s="84" t="b">
        <v>0</v>
      </c>
    </row>
    <row r="467" spans="1:12" ht="15">
      <c r="A467" s="84" t="s">
        <v>2172</v>
      </c>
      <c r="B467" s="84" t="s">
        <v>2173</v>
      </c>
      <c r="C467" s="84">
        <v>4</v>
      </c>
      <c r="D467" s="118">
        <v>0</v>
      </c>
      <c r="E467" s="118">
        <v>1.105510184769974</v>
      </c>
      <c r="F467" s="84" t="s">
        <v>2016</v>
      </c>
      <c r="G467" s="84" t="b">
        <v>0</v>
      </c>
      <c r="H467" s="84" t="b">
        <v>0</v>
      </c>
      <c r="I467" s="84" t="b">
        <v>0</v>
      </c>
      <c r="J467" s="84" t="b">
        <v>0</v>
      </c>
      <c r="K467" s="84" t="b">
        <v>0</v>
      </c>
      <c r="L467" s="84" t="b">
        <v>0</v>
      </c>
    </row>
    <row r="468" spans="1:12" ht="15">
      <c r="A468" s="84" t="s">
        <v>2173</v>
      </c>
      <c r="B468" s="84" t="s">
        <v>2174</v>
      </c>
      <c r="C468" s="84">
        <v>4</v>
      </c>
      <c r="D468" s="118">
        <v>0</v>
      </c>
      <c r="E468" s="118">
        <v>1.105510184769974</v>
      </c>
      <c r="F468" s="84" t="s">
        <v>2016</v>
      </c>
      <c r="G468" s="84" t="b">
        <v>0</v>
      </c>
      <c r="H468" s="84" t="b">
        <v>0</v>
      </c>
      <c r="I468" s="84" t="b">
        <v>0</v>
      </c>
      <c r="J468" s="84" t="b">
        <v>0</v>
      </c>
      <c r="K468" s="84" t="b">
        <v>0</v>
      </c>
      <c r="L468" s="84" t="b">
        <v>0</v>
      </c>
    </row>
    <row r="469" spans="1:12" ht="15">
      <c r="A469" s="84" t="s">
        <v>2174</v>
      </c>
      <c r="B469" s="84" t="s">
        <v>2525</v>
      </c>
      <c r="C469" s="84">
        <v>4</v>
      </c>
      <c r="D469" s="118">
        <v>0</v>
      </c>
      <c r="E469" s="118">
        <v>1.105510184769974</v>
      </c>
      <c r="F469" s="84" t="s">
        <v>2016</v>
      </c>
      <c r="G469" s="84" t="b">
        <v>0</v>
      </c>
      <c r="H469" s="84" t="b">
        <v>0</v>
      </c>
      <c r="I469" s="84" t="b">
        <v>0</v>
      </c>
      <c r="J469" s="84" t="b">
        <v>0</v>
      </c>
      <c r="K469" s="84" t="b">
        <v>0</v>
      </c>
      <c r="L469" s="84" t="b">
        <v>0</v>
      </c>
    </row>
    <row r="470" spans="1:12" ht="15">
      <c r="A470" s="84" t="s">
        <v>2525</v>
      </c>
      <c r="B470" s="84" t="s">
        <v>2526</v>
      </c>
      <c r="C470" s="84">
        <v>4</v>
      </c>
      <c r="D470" s="118">
        <v>0</v>
      </c>
      <c r="E470" s="118">
        <v>1.105510184769974</v>
      </c>
      <c r="F470" s="84" t="s">
        <v>2016</v>
      </c>
      <c r="G470" s="84" t="b">
        <v>0</v>
      </c>
      <c r="H470" s="84" t="b">
        <v>0</v>
      </c>
      <c r="I470" s="84" t="b">
        <v>0</v>
      </c>
      <c r="J470" s="84" t="b">
        <v>0</v>
      </c>
      <c r="K470" s="84" t="b">
        <v>0</v>
      </c>
      <c r="L470" s="84" t="b">
        <v>0</v>
      </c>
    </row>
    <row r="471" spans="1:12" ht="15">
      <c r="A471" s="84" t="s">
        <v>2526</v>
      </c>
      <c r="B471" s="84" t="s">
        <v>2143</v>
      </c>
      <c r="C471" s="84">
        <v>4</v>
      </c>
      <c r="D471" s="118">
        <v>0</v>
      </c>
      <c r="E471" s="118">
        <v>1.105510184769974</v>
      </c>
      <c r="F471" s="84" t="s">
        <v>2016</v>
      </c>
      <c r="G471" s="84" t="b">
        <v>0</v>
      </c>
      <c r="H471" s="84" t="b">
        <v>0</v>
      </c>
      <c r="I471" s="84" t="b">
        <v>0</v>
      </c>
      <c r="J471" s="84" t="b">
        <v>0</v>
      </c>
      <c r="K471" s="84" t="b">
        <v>0</v>
      </c>
      <c r="L471" s="84" t="b">
        <v>0</v>
      </c>
    </row>
    <row r="472" spans="1:12" ht="15">
      <c r="A472" s="84" t="s">
        <v>292</v>
      </c>
      <c r="B472" s="84" t="s">
        <v>2165</v>
      </c>
      <c r="C472" s="84">
        <v>3</v>
      </c>
      <c r="D472" s="118">
        <v>0.006814840178634541</v>
      </c>
      <c r="E472" s="118">
        <v>1.2304489213782739</v>
      </c>
      <c r="F472" s="84" t="s">
        <v>2016</v>
      </c>
      <c r="G472" s="84" t="b">
        <v>0</v>
      </c>
      <c r="H472" s="84" t="b">
        <v>0</v>
      </c>
      <c r="I472" s="84" t="b">
        <v>0</v>
      </c>
      <c r="J472" s="84" t="b">
        <v>0</v>
      </c>
      <c r="K472" s="84" t="b">
        <v>0</v>
      </c>
      <c r="L472" s="84" t="b">
        <v>0</v>
      </c>
    </row>
    <row r="473" spans="1:12" ht="15">
      <c r="A473" s="84" t="s">
        <v>2143</v>
      </c>
      <c r="B473" s="84" t="s">
        <v>2146</v>
      </c>
      <c r="C473" s="84">
        <v>2</v>
      </c>
      <c r="D473" s="118">
        <v>0</v>
      </c>
      <c r="E473" s="118">
        <v>0.8129133566428556</v>
      </c>
      <c r="F473" s="84" t="s">
        <v>2017</v>
      </c>
      <c r="G473" s="84" t="b">
        <v>0</v>
      </c>
      <c r="H473" s="84" t="b">
        <v>0</v>
      </c>
      <c r="I473" s="84" t="b">
        <v>0</v>
      </c>
      <c r="J473" s="84" t="b">
        <v>0</v>
      </c>
      <c r="K473" s="84" t="b">
        <v>0</v>
      </c>
      <c r="L473" s="84" t="b">
        <v>0</v>
      </c>
    </row>
    <row r="474" spans="1:12" ht="15">
      <c r="A474" s="84" t="s">
        <v>2146</v>
      </c>
      <c r="B474" s="84" t="s">
        <v>2144</v>
      </c>
      <c r="C474" s="84">
        <v>2</v>
      </c>
      <c r="D474" s="118">
        <v>0</v>
      </c>
      <c r="E474" s="118">
        <v>0.8129133566428556</v>
      </c>
      <c r="F474" s="84" t="s">
        <v>2017</v>
      </c>
      <c r="G474" s="84" t="b">
        <v>0</v>
      </c>
      <c r="H474" s="84" t="b">
        <v>0</v>
      </c>
      <c r="I474" s="84" t="b">
        <v>0</v>
      </c>
      <c r="J474" s="84" t="b">
        <v>0</v>
      </c>
      <c r="K474" s="84" t="b">
        <v>0</v>
      </c>
      <c r="L474" s="84" t="b">
        <v>0</v>
      </c>
    </row>
    <row r="475" spans="1:12" ht="15">
      <c r="A475" s="84" t="s">
        <v>2144</v>
      </c>
      <c r="B475" s="84" t="s">
        <v>2145</v>
      </c>
      <c r="C475" s="84">
        <v>2</v>
      </c>
      <c r="D475" s="118">
        <v>0</v>
      </c>
      <c r="E475" s="118">
        <v>0.8129133566428556</v>
      </c>
      <c r="F475" s="84" t="s">
        <v>2017</v>
      </c>
      <c r="G475" s="84" t="b">
        <v>0</v>
      </c>
      <c r="H475" s="84" t="b">
        <v>0</v>
      </c>
      <c r="I475" s="84" t="b">
        <v>0</v>
      </c>
      <c r="J475" s="84" t="b">
        <v>0</v>
      </c>
      <c r="K475" s="84" t="b">
        <v>0</v>
      </c>
      <c r="L475" s="84" t="b">
        <v>0</v>
      </c>
    </row>
    <row r="476" spans="1:12" ht="15">
      <c r="A476" s="84" t="s">
        <v>2145</v>
      </c>
      <c r="B476" s="84" t="s">
        <v>212</v>
      </c>
      <c r="C476" s="84">
        <v>2</v>
      </c>
      <c r="D476" s="118">
        <v>0</v>
      </c>
      <c r="E476" s="118">
        <v>0.8129133566428556</v>
      </c>
      <c r="F476" s="84" t="s">
        <v>2017</v>
      </c>
      <c r="G476" s="84" t="b">
        <v>0</v>
      </c>
      <c r="H476" s="84" t="b">
        <v>0</v>
      </c>
      <c r="I476" s="84" t="b">
        <v>0</v>
      </c>
      <c r="J476" s="84" t="b">
        <v>0</v>
      </c>
      <c r="K476" s="84" t="b">
        <v>0</v>
      </c>
      <c r="L476" s="84" t="b">
        <v>0</v>
      </c>
    </row>
    <row r="477" spans="1:12" ht="15">
      <c r="A477" s="84" t="s">
        <v>212</v>
      </c>
      <c r="B477" s="84" t="s">
        <v>2148</v>
      </c>
      <c r="C477" s="84">
        <v>2</v>
      </c>
      <c r="D477" s="118">
        <v>0</v>
      </c>
      <c r="E477" s="118">
        <v>0.8129133566428556</v>
      </c>
      <c r="F477" s="84" t="s">
        <v>2017</v>
      </c>
      <c r="G477" s="84" t="b">
        <v>0</v>
      </c>
      <c r="H477" s="84" t="b">
        <v>0</v>
      </c>
      <c r="I477" s="84" t="b">
        <v>0</v>
      </c>
      <c r="J477" s="84" t="b">
        <v>1</v>
      </c>
      <c r="K477" s="84" t="b">
        <v>0</v>
      </c>
      <c r="L477" s="84" t="b">
        <v>0</v>
      </c>
    </row>
    <row r="478" spans="1:12" ht="15">
      <c r="A478" s="84" t="s">
        <v>2148</v>
      </c>
      <c r="B478" s="84" t="s">
        <v>2149</v>
      </c>
      <c r="C478" s="84">
        <v>2</v>
      </c>
      <c r="D478" s="118">
        <v>0</v>
      </c>
      <c r="E478" s="118">
        <v>0.8129133566428556</v>
      </c>
      <c r="F478" s="84" t="s">
        <v>2017</v>
      </c>
      <c r="G478" s="84" t="b">
        <v>1</v>
      </c>
      <c r="H478" s="84" t="b">
        <v>0</v>
      </c>
      <c r="I478" s="84" t="b">
        <v>0</v>
      </c>
      <c r="J478" s="84" t="b">
        <v>0</v>
      </c>
      <c r="K478" s="84" t="b">
        <v>0</v>
      </c>
      <c r="L478" s="84" t="b">
        <v>0</v>
      </c>
    </row>
    <row r="479" spans="1:12" ht="15">
      <c r="A479" s="84" t="s">
        <v>2143</v>
      </c>
      <c r="B479" s="84" t="s">
        <v>2146</v>
      </c>
      <c r="C479" s="84">
        <v>2</v>
      </c>
      <c r="D479" s="118">
        <v>0</v>
      </c>
      <c r="E479" s="118">
        <v>1.0413926851582251</v>
      </c>
      <c r="F479" s="84" t="s">
        <v>2018</v>
      </c>
      <c r="G479" s="84" t="b">
        <v>0</v>
      </c>
      <c r="H479" s="84" t="b">
        <v>0</v>
      </c>
      <c r="I479" s="84" t="b">
        <v>0</v>
      </c>
      <c r="J479" s="84" t="b">
        <v>0</v>
      </c>
      <c r="K479" s="84" t="b">
        <v>0</v>
      </c>
      <c r="L479" s="84" t="b">
        <v>0</v>
      </c>
    </row>
    <row r="480" spans="1:12" ht="15">
      <c r="A480" s="84" t="s">
        <v>2146</v>
      </c>
      <c r="B480" s="84" t="s">
        <v>2144</v>
      </c>
      <c r="C480" s="84">
        <v>2</v>
      </c>
      <c r="D480" s="118">
        <v>0</v>
      </c>
      <c r="E480" s="118">
        <v>1.0413926851582251</v>
      </c>
      <c r="F480" s="84" t="s">
        <v>2018</v>
      </c>
      <c r="G480" s="84" t="b">
        <v>0</v>
      </c>
      <c r="H480" s="84" t="b">
        <v>0</v>
      </c>
      <c r="I480" s="84" t="b">
        <v>0</v>
      </c>
      <c r="J480" s="84" t="b">
        <v>0</v>
      </c>
      <c r="K480" s="84" t="b">
        <v>0</v>
      </c>
      <c r="L480" s="84" t="b">
        <v>0</v>
      </c>
    </row>
    <row r="481" spans="1:12" ht="15">
      <c r="A481" s="84" t="s">
        <v>2144</v>
      </c>
      <c r="B481" s="84" t="s">
        <v>2145</v>
      </c>
      <c r="C481" s="84">
        <v>2</v>
      </c>
      <c r="D481" s="118">
        <v>0</v>
      </c>
      <c r="E481" s="118">
        <v>1.0413926851582251</v>
      </c>
      <c r="F481" s="84" t="s">
        <v>2018</v>
      </c>
      <c r="G481" s="84" t="b">
        <v>0</v>
      </c>
      <c r="H481" s="84" t="b">
        <v>0</v>
      </c>
      <c r="I481" s="84" t="b">
        <v>0</v>
      </c>
      <c r="J481" s="84" t="b">
        <v>0</v>
      </c>
      <c r="K481" s="84" t="b">
        <v>0</v>
      </c>
      <c r="L481" s="84" t="b">
        <v>0</v>
      </c>
    </row>
    <row r="482" spans="1:12" ht="15">
      <c r="A482" s="84" t="s">
        <v>2145</v>
      </c>
      <c r="B482" s="84" t="s">
        <v>212</v>
      </c>
      <c r="C482" s="84">
        <v>2</v>
      </c>
      <c r="D482" s="118">
        <v>0</v>
      </c>
      <c r="E482" s="118">
        <v>1.0413926851582251</v>
      </c>
      <c r="F482" s="84" t="s">
        <v>2018</v>
      </c>
      <c r="G482" s="84" t="b">
        <v>0</v>
      </c>
      <c r="H482" s="84" t="b">
        <v>0</v>
      </c>
      <c r="I482" s="84" t="b">
        <v>0</v>
      </c>
      <c r="J482" s="84" t="b">
        <v>0</v>
      </c>
      <c r="K482" s="84" t="b">
        <v>0</v>
      </c>
      <c r="L482" s="84" t="b">
        <v>0</v>
      </c>
    </row>
    <row r="483" spans="1:12" ht="15">
      <c r="A483" s="84" t="s">
        <v>212</v>
      </c>
      <c r="B483" s="84" t="s">
        <v>2148</v>
      </c>
      <c r="C483" s="84">
        <v>2</v>
      </c>
      <c r="D483" s="118">
        <v>0</v>
      </c>
      <c r="E483" s="118">
        <v>1.0413926851582251</v>
      </c>
      <c r="F483" s="84" t="s">
        <v>2018</v>
      </c>
      <c r="G483" s="84" t="b">
        <v>0</v>
      </c>
      <c r="H483" s="84" t="b">
        <v>0</v>
      </c>
      <c r="I483" s="84" t="b">
        <v>0</v>
      </c>
      <c r="J483" s="84" t="b">
        <v>1</v>
      </c>
      <c r="K483" s="84" t="b">
        <v>0</v>
      </c>
      <c r="L483" s="84" t="b">
        <v>0</v>
      </c>
    </row>
    <row r="484" spans="1:12" ht="15">
      <c r="A484" s="84" t="s">
        <v>2148</v>
      </c>
      <c r="B484" s="84" t="s">
        <v>2149</v>
      </c>
      <c r="C484" s="84">
        <v>2</v>
      </c>
      <c r="D484" s="118">
        <v>0</v>
      </c>
      <c r="E484" s="118">
        <v>1.0413926851582251</v>
      </c>
      <c r="F484" s="84" t="s">
        <v>2018</v>
      </c>
      <c r="G484" s="84" t="b">
        <v>1</v>
      </c>
      <c r="H484" s="84" t="b">
        <v>0</v>
      </c>
      <c r="I484" s="84" t="b">
        <v>0</v>
      </c>
      <c r="J484" s="84" t="b">
        <v>0</v>
      </c>
      <c r="K484" s="84" t="b">
        <v>0</v>
      </c>
      <c r="L484" s="84" t="b">
        <v>0</v>
      </c>
    </row>
    <row r="485" spans="1:12" ht="15">
      <c r="A485" s="84" t="s">
        <v>2149</v>
      </c>
      <c r="B485" s="84" t="s">
        <v>2150</v>
      </c>
      <c r="C485" s="84">
        <v>2</v>
      </c>
      <c r="D485" s="118">
        <v>0</v>
      </c>
      <c r="E485" s="118">
        <v>1.0413926851582251</v>
      </c>
      <c r="F485" s="84" t="s">
        <v>2018</v>
      </c>
      <c r="G485" s="84" t="b">
        <v>0</v>
      </c>
      <c r="H485" s="84" t="b">
        <v>0</v>
      </c>
      <c r="I485" s="84" t="b">
        <v>0</v>
      </c>
      <c r="J485" s="84" t="b">
        <v>0</v>
      </c>
      <c r="K485" s="84" t="b">
        <v>0</v>
      </c>
      <c r="L485" s="84" t="b">
        <v>0</v>
      </c>
    </row>
    <row r="486" spans="1:12" ht="15">
      <c r="A486" s="84" t="s">
        <v>2150</v>
      </c>
      <c r="B486" s="84" t="s">
        <v>2154</v>
      </c>
      <c r="C486" s="84">
        <v>2</v>
      </c>
      <c r="D486" s="118">
        <v>0</v>
      </c>
      <c r="E486" s="118">
        <v>1.0413926851582251</v>
      </c>
      <c r="F486" s="84" t="s">
        <v>2018</v>
      </c>
      <c r="G486" s="84" t="b">
        <v>0</v>
      </c>
      <c r="H486" s="84" t="b">
        <v>0</v>
      </c>
      <c r="I486" s="84" t="b">
        <v>0</v>
      </c>
      <c r="J486" s="84" t="b">
        <v>0</v>
      </c>
      <c r="K486" s="84" t="b">
        <v>0</v>
      </c>
      <c r="L486" s="84" t="b">
        <v>0</v>
      </c>
    </row>
    <row r="487" spans="1:12" ht="15">
      <c r="A487" s="84" t="s">
        <v>2154</v>
      </c>
      <c r="B487" s="84" t="s">
        <v>2177</v>
      </c>
      <c r="C487" s="84">
        <v>2</v>
      </c>
      <c r="D487" s="118">
        <v>0</v>
      </c>
      <c r="E487" s="118">
        <v>1.0413926851582251</v>
      </c>
      <c r="F487" s="84" t="s">
        <v>2018</v>
      </c>
      <c r="G487" s="84" t="b">
        <v>0</v>
      </c>
      <c r="H487" s="84" t="b">
        <v>0</v>
      </c>
      <c r="I487" s="84" t="b">
        <v>0</v>
      </c>
      <c r="J487" s="84" t="b">
        <v>0</v>
      </c>
      <c r="K487" s="84" t="b">
        <v>0</v>
      </c>
      <c r="L487" s="84" t="b">
        <v>0</v>
      </c>
    </row>
    <row r="488" spans="1:12" ht="15">
      <c r="A488" s="84" t="s">
        <v>2144</v>
      </c>
      <c r="B488" s="84" t="s">
        <v>2145</v>
      </c>
      <c r="C488" s="84">
        <v>7</v>
      </c>
      <c r="D488" s="118">
        <v>0.012577947075405802</v>
      </c>
      <c r="E488" s="118">
        <v>1.1186897873312984</v>
      </c>
      <c r="F488" s="84" t="s">
        <v>2019</v>
      </c>
      <c r="G488" s="84" t="b">
        <v>0</v>
      </c>
      <c r="H488" s="84" t="b">
        <v>0</v>
      </c>
      <c r="I488" s="84" t="b">
        <v>0</v>
      </c>
      <c r="J488" s="84" t="b">
        <v>0</v>
      </c>
      <c r="K488" s="84" t="b">
        <v>0</v>
      </c>
      <c r="L488" s="84" t="b">
        <v>0</v>
      </c>
    </row>
    <row r="489" spans="1:12" ht="15">
      <c r="A489" s="84" t="s">
        <v>2179</v>
      </c>
      <c r="B489" s="84" t="s">
        <v>2180</v>
      </c>
      <c r="C489" s="84">
        <v>4</v>
      </c>
      <c r="D489" s="118">
        <v>0.0071873983288033155</v>
      </c>
      <c r="E489" s="118">
        <v>1.1856365769619117</v>
      </c>
      <c r="F489" s="84" t="s">
        <v>2019</v>
      </c>
      <c r="G489" s="84" t="b">
        <v>0</v>
      </c>
      <c r="H489" s="84" t="b">
        <v>0</v>
      </c>
      <c r="I489" s="84" t="b">
        <v>0</v>
      </c>
      <c r="J489" s="84" t="b">
        <v>0</v>
      </c>
      <c r="K489" s="84" t="b">
        <v>0</v>
      </c>
      <c r="L489" s="84" t="b">
        <v>0</v>
      </c>
    </row>
    <row r="490" spans="1:12" ht="15">
      <c r="A490" s="84" t="s">
        <v>2583</v>
      </c>
      <c r="B490" s="84" t="s">
        <v>2584</v>
      </c>
      <c r="C490" s="84">
        <v>2</v>
      </c>
      <c r="D490" s="118">
        <v>0.00973716846366658</v>
      </c>
      <c r="E490" s="118">
        <v>1.662757831681574</v>
      </c>
      <c r="F490" s="84" t="s">
        <v>2019</v>
      </c>
      <c r="G490" s="84" t="b">
        <v>0</v>
      </c>
      <c r="H490" s="84" t="b">
        <v>0</v>
      </c>
      <c r="I490" s="84" t="b">
        <v>0</v>
      </c>
      <c r="J490" s="84" t="b">
        <v>0</v>
      </c>
      <c r="K490" s="84" t="b">
        <v>0</v>
      </c>
      <c r="L490" s="84" t="b">
        <v>0</v>
      </c>
    </row>
    <row r="491" spans="1:12" ht="15">
      <c r="A491" s="84" t="s">
        <v>2584</v>
      </c>
      <c r="B491" s="84" t="s">
        <v>2179</v>
      </c>
      <c r="C491" s="84">
        <v>2</v>
      </c>
      <c r="D491" s="118">
        <v>0.00973716846366658</v>
      </c>
      <c r="E491" s="118">
        <v>1.1856365769619117</v>
      </c>
      <c r="F491" s="84" t="s">
        <v>2019</v>
      </c>
      <c r="G491" s="84" t="b">
        <v>0</v>
      </c>
      <c r="H491" s="84" t="b">
        <v>0</v>
      </c>
      <c r="I491" s="84" t="b">
        <v>0</v>
      </c>
      <c r="J491" s="84" t="b">
        <v>0</v>
      </c>
      <c r="K491" s="84" t="b">
        <v>0</v>
      </c>
      <c r="L491" s="84" t="b">
        <v>0</v>
      </c>
    </row>
    <row r="492" spans="1:12" ht="15">
      <c r="A492" s="84" t="s">
        <v>2180</v>
      </c>
      <c r="B492" s="84" t="s">
        <v>2585</v>
      </c>
      <c r="C492" s="84">
        <v>2</v>
      </c>
      <c r="D492" s="118">
        <v>0.00973716846366658</v>
      </c>
      <c r="E492" s="118">
        <v>1.3617278360175928</v>
      </c>
      <c r="F492" s="84" t="s">
        <v>2019</v>
      </c>
      <c r="G492" s="84" t="b">
        <v>0</v>
      </c>
      <c r="H492" s="84" t="b">
        <v>0</v>
      </c>
      <c r="I492" s="84" t="b">
        <v>0</v>
      </c>
      <c r="J492" s="84" t="b">
        <v>0</v>
      </c>
      <c r="K492" s="84" t="b">
        <v>0</v>
      </c>
      <c r="L492" s="84" t="b">
        <v>0</v>
      </c>
    </row>
    <row r="493" spans="1:12" ht="15">
      <c r="A493" s="84" t="s">
        <v>2585</v>
      </c>
      <c r="B493" s="84" t="s">
        <v>2586</v>
      </c>
      <c r="C493" s="84">
        <v>2</v>
      </c>
      <c r="D493" s="118">
        <v>0.00973716846366658</v>
      </c>
      <c r="E493" s="118">
        <v>1.662757831681574</v>
      </c>
      <c r="F493" s="84" t="s">
        <v>2019</v>
      </c>
      <c r="G493" s="84" t="b">
        <v>0</v>
      </c>
      <c r="H493" s="84" t="b">
        <v>0</v>
      </c>
      <c r="I493" s="84" t="b">
        <v>0</v>
      </c>
      <c r="J493" s="84" t="b">
        <v>0</v>
      </c>
      <c r="K493" s="84" t="b">
        <v>0</v>
      </c>
      <c r="L493" s="84" t="b">
        <v>0</v>
      </c>
    </row>
    <row r="494" spans="1:12" ht="15">
      <c r="A494" s="84" t="s">
        <v>2586</v>
      </c>
      <c r="B494" s="84" t="s">
        <v>2587</v>
      </c>
      <c r="C494" s="84">
        <v>2</v>
      </c>
      <c r="D494" s="118">
        <v>0.00973716846366658</v>
      </c>
      <c r="E494" s="118">
        <v>1.662757831681574</v>
      </c>
      <c r="F494" s="84" t="s">
        <v>2019</v>
      </c>
      <c r="G494" s="84" t="b">
        <v>0</v>
      </c>
      <c r="H494" s="84" t="b">
        <v>0</v>
      </c>
      <c r="I494" s="84" t="b">
        <v>0</v>
      </c>
      <c r="J494" s="84" t="b">
        <v>1</v>
      </c>
      <c r="K494" s="84" t="b">
        <v>0</v>
      </c>
      <c r="L494" s="84" t="b">
        <v>0</v>
      </c>
    </row>
    <row r="495" spans="1:12" ht="15">
      <c r="A495" s="84" t="s">
        <v>2587</v>
      </c>
      <c r="B495" s="84" t="s">
        <v>2588</v>
      </c>
      <c r="C495" s="84">
        <v>2</v>
      </c>
      <c r="D495" s="118">
        <v>0.00973716846366658</v>
      </c>
      <c r="E495" s="118">
        <v>1.662757831681574</v>
      </c>
      <c r="F495" s="84" t="s">
        <v>2019</v>
      </c>
      <c r="G495" s="84" t="b">
        <v>1</v>
      </c>
      <c r="H495" s="84" t="b">
        <v>0</v>
      </c>
      <c r="I495" s="84" t="b">
        <v>0</v>
      </c>
      <c r="J495" s="84" t="b">
        <v>0</v>
      </c>
      <c r="K495" s="84" t="b">
        <v>0</v>
      </c>
      <c r="L495" s="84" t="b">
        <v>0</v>
      </c>
    </row>
    <row r="496" spans="1:12" ht="15">
      <c r="A496" s="84" t="s">
        <v>2588</v>
      </c>
      <c r="B496" s="84" t="s">
        <v>2179</v>
      </c>
      <c r="C496" s="84">
        <v>2</v>
      </c>
      <c r="D496" s="118">
        <v>0.00973716846366658</v>
      </c>
      <c r="E496" s="118">
        <v>1.1856365769619117</v>
      </c>
      <c r="F496" s="84" t="s">
        <v>2019</v>
      </c>
      <c r="G496" s="84" t="b">
        <v>0</v>
      </c>
      <c r="H496" s="84" t="b">
        <v>0</v>
      </c>
      <c r="I496" s="84" t="b">
        <v>0</v>
      </c>
      <c r="J496" s="84" t="b">
        <v>0</v>
      </c>
      <c r="K496" s="84" t="b">
        <v>0</v>
      </c>
      <c r="L496" s="84" t="b">
        <v>0</v>
      </c>
    </row>
    <row r="497" spans="1:12" ht="15">
      <c r="A497" s="84" t="s">
        <v>2595</v>
      </c>
      <c r="B497" s="84" t="s">
        <v>2596</v>
      </c>
      <c r="C497" s="84">
        <v>2</v>
      </c>
      <c r="D497" s="118">
        <v>0.00973716846366658</v>
      </c>
      <c r="E497" s="118">
        <v>1.662757831681574</v>
      </c>
      <c r="F497" s="84" t="s">
        <v>2019</v>
      </c>
      <c r="G497" s="84" t="b">
        <v>0</v>
      </c>
      <c r="H497" s="84" t="b">
        <v>0</v>
      </c>
      <c r="I497" s="84" t="b">
        <v>0</v>
      </c>
      <c r="J497" s="84" t="b">
        <v>0</v>
      </c>
      <c r="K497" s="84" t="b">
        <v>0</v>
      </c>
      <c r="L497" s="84" t="b">
        <v>0</v>
      </c>
    </row>
    <row r="498" spans="1:12" ht="15">
      <c r="A498" s="84" t="s">
        <v>2596</v>
      </c>
      <c r="B498" s="84" t="s">
        <v>2515</v>
      </c>
      <c r="C498" s="84">
        <v>2</v>
      </c>
      <c r="D498" s="118">
        <v>0.00973716846366658</v>
      </c>
      <c r="E498" s="118">
        <v>1.662757831681574</v>
      </c>
      <c r="F498" s="84" t="s">
        <v>2019</v>
      </c>
      <c r="G498" s="84" t="b">
        <v>0</v>
      </c>
      <c r="H498" s="84" t="b">
        <v>0</v>
      </c>
      <c r="I498" s="84" t="b">
        <v>0</v>
      </c>
      <c r="J498" s="84" t="b">
        <v>0</v>
      </c>
      <c r="K498" s="84" t="b">
        <v>0</v>
      </c>
      <c r="L498" s="84" t="b">
        <v>0</v>
      </c>
    </row>
    <row r="499" spans="1:12" ht="15">
      <c r="A499" s="84" t="s">
        <v>2515</v>
      </c>
      <c r="B499" s="84" t="s">
        <v>2181</v>
      </c>
      <c r="C499" s="84">
        <v>2</v>
      </c>
      <c r="D499" s="118">
        <v>0.00973716846366658</v>
      </c>
      <c r="E499" s="118">
        <v>1.4866665726258927</v>
      </c>
      <c r="F499" s="84" t="s">
        <v>2019</v>
      </c>
      <c r="G499" s="84" t="b">
        <v>0</v>
      </c>
      <c r="H499" s="84" t="b">
        <v>0</v>
      </c>
      <c r="I499" s="84" t="b">
        <v>0</v>
      </c>
      <c r="J499" s="84" t="b">
        <v>0</v>
      </c>
      <c r="K499" s="84" t="b">
        <v>0</v>
      </c>
      <c r="L499" s="84" t="b">
        <v>0</v>
      </c>
    </row>
    <row r="500" spans="1:12" ht="15">
      <c r="A500" s="84" t="s">
        <v>2181</v>
      </c>
      <c r="B500" s="84" t="s">
        <v>2144</v>
      </c>
      <c r="C500" s="84">
        <v>2</v>
      </c>
      <c r="D500" s="118">
        <v>0.00973716846366658</v>
      </c>
      <c r="E500" s="118">
        <v>1.0095453179062304</v>
      </c>
      <c r="F500" s="84" t="s">
        <v>2019</v>
      </c>
      <c r="G500" s="84" t="b">
        <v>0</v>
      </c>
      <c r="H500" s="84" t="b">
        <v>0</v>
      </c>
      <c r="I500" s="84" t="b">
        <v>0</v>
      </c>
      <c r="J500" s="84" t="b">
        <v>0</v>
      </c>
      <c r="K500" s="84" t="b">
        <v>0</v>
      </c>
      <c r="L500" s="84" t="b">
        <v>0</v>
      </c>
    </row>
    <row r="501" spans="1:12" ht="15">
      <c r="A501" s="84" t="s">
        <v>2145</v>
      </c>
      <c r="B501" s="84" t="s">
        <v>2542</v>
      </c>
      <c r="C501" s="84">
        <v>2</v>
      </c>
      <c r="D501" s="118">
        <v>0.00973716846366658</v>
      </c>
      <c r="E501" s="118">
        <v>1.1186897873312984</v>
      </c>
      <c r="F501" s="84" t="s">
        <v>2019</v>
      </c>
      <c r="G501" s="84" t="b">
        <v>0</v>
      </c>
      <c r="H501" s="84" t="b">
        <v>0</v>
      </c>
      <c r="I501" s="84" t="b">
        <v>0</v>
      </c>
      <c r="J501" s="84" t="b">
        <v>0</v>
      </c>
      <c r="K501" s="84" t="b">
        <v>0</v>
      </c>
      <c r="L501" s="84" t="b">
        <v>0</v>
      </c>
    </row>
    <row r="502" spans="1:12" ht="15">
      <c r="A502" s="84" t="s">
        <v>2542</v>
      </c>
      <c r="B502" s="84" t="s">
        <v>2179</v>
      </c>
      <c r="C502" s="84">
        <v>2</v>
      </c>
      <c r="D502" s="118">
        <v>0.00973716846366658</v>
      </c>
      <c r="E502" s="118">
        <v>1.1856365769619117</v>
      </c>
      <c r="F502" s="84" t="s">
        <v>2019</v>
      </c>
      <c r="G502" s="84" t="b">
        <v>0</v>
      </c>
      <c r="H502" s="84" t="b">
        <v>0</v>
      </c>
      <c r="I502" s="84" t="b">
        <v>0</v>
      </c>
      <c r="J502" s="84" t="b">
        <v>0</v>
      </c>
      <c r="K502" s="84" t="b">
        <v>0</v>
      </c>
      <c r="L502" s="84" t="b">
        <v>0</v>
      </c>
    </row>
    <row r="503" spans="1:12" ht="15">
      <c r="A503" s="84" t="s">
        <v>2180</v>
      </c>
      <c r="B503" s="84" t="s">
        <v>2182</v>
      </c>
      <c r="C503" s="84">
        <v>2</v>
      </c>
      <c r="D503" s="118">
        <v>0.00973716846366658</v>
      </c>
      <c r="E503" s="118">
        <v>1.1856365769619117</v>
      </c>
      <c r="F503" s="84" t="s">
        <v>2019</v>
      </c>
      <c r="G503" s="84" t="b">
        <v>0</v>
      </c>
      <c r="H503" s="84" t="b">
        <v>0</v>
      </c>
      <c r="I503" s="84" t="b">
        <v>0</v>
      </c>
      <c r="J503" s="84" t="b">
        <v>0</v>
      </c>
      <c r="K503" s="84" t="b">
        <v>0</v>
      </c>
      <c r="L503" s="84" t="b">
        <v>0</v>
      </c>
    </row>
    <row r="504" spans="1:12" ht="15">
      <c r="A504" s="84" t="s">
        <v>2182</v>
      </c>
      <c r="B504" s="84" t="s">
        <v>2597</v>
      </c>
      <c r="C504" s="84">
        <v>2</v>
      </c>
      <c r="D504" s="118">
        <v>0.00973716846366658</v>
      </c>
      <c r="E504" s="118">
        <v>1.4866665726258927</v>
      </c>
      <c r="F504" s="84" t="s">
        <v>2019</v>
      </c>
      <c r="G504" s="84" t="b">
        <v>0</v>
      </c>
      <c r="H504" s="84" t="b">
        <v>0</v>
      </c>
      <c r="I504" s="84" t="b">
        <v>0</v>
      </c>
      <c r="J504" s="84" t="b">
        <v>1</v>
      </c>
      <c r="K504" s="84" t="b">
        <v>0</v>
      </c>
      <c r="L504" s="84" t="b">
        <v>0</v>
      </c>
    </row>
    <row r="505" spans="1:12" ht="15">
      <c r="A505" s="84" t="s">
        <v>2597</v>
      </c>
      <c r="B505" s="84" t="s">
        <v>2516</v>
      </c>
      <c r="C505" s="84">
        <v>2</v>
      </c>
      <c r="D505" s="118">
        <v>0.00973716846366658</v>
      </c>
      <c r="E505" s="118">
        <v>1.662757831681574</v>
      </c>
      <c r="F505" s="84" t="s">
        <v>2019</v>
      </c>
      <c r="G505" s="84" t="b">
        <v>1</v>
      </c>
      <c r="H505" s="84" t="b">
        <v>0</v>
      </c>
      <c r="I505" s="84" t="b">
        <v>0</v>
      </c>
      <c r="J505" s="84" t="b">
        <v>0</v>
      </c>
      <c r="K505" s="84" t="b">
        <v>0</v>
      </c>
      <c r="L505" s="84" t="b">
        <v>0</v>
      </c>
    </row>
    <row r="506" spans="1:12" ht="15">
      <c r="A506" s="84" t="s">
        <v>2145</v>
      </c>
      <c r="B506" s="84" t="s">
        <v>2523</v>
      </c>
      <c r="C506" s="84">
        <v>2</v>
      </c>
      <c r="D506" s="118">
        <v>0.00973716846366658</v>
      </c>
      <c r="E506" s="118">
        <v>1.1186897873312984</v>
      </c>
      <c r="F506" s="84" t="s">
        <v>2019</v>
      </c>
      <c r="G506" s="84" t="b">
        <v>0</v>
      </c>
      <c r="H506" s="84" t="b">
        <v>0</v>
      </c>
      <c r="I506" s="84" t="b">
        <v>0</v>
      </c>
      <c r="J506" s="84" t="b">
        <v>0</v>
      </c>
      <c r="K506" s="84" t="b">
        <v>0</v>
      </c>
      <c r="L506" s="84" t="b">
        <v>0</v>
      </c>
    </row>
    <row r="507" spans="1:12" ht="15">
      <c r="A507" s="84" t="s">
        <v>2523</v>
      </c>
      <c r="B507" s="84" t="s">
        <v>2499</v>
      </c>
      <c r="C507" s="84">
        <v>2</v>
      </c>
      <c r="D507" s="118">
        <v>0.00973716846366658</v>
      </c>
      <c r="E507" s="118">
        <v>1.662757831681574</v>
      </c>
      <c r="F507" s="84" t="s">
        <v>2019</v>
      </c>
      <c r="G507" s="84" t="b">
        <v>0</v>
      </c>
      <c r="H507" s="84" t="b">
        <v>0</v>
      </c>
      <c r="I507" s="84" t="b">
        <v>0</v>
      </c>
      <c r="J507" s="84" t="b">
        <v>0</v>
      </c>
      <c r="K507" s="84" t="b">
        <v>0</v>
      </c>
      <c r="L507" s="84" t="b">
        <v>0</v>
      </c>
    </row>
    <row r="508" spans="1:12" ht="15">
      <c r="A508" s="84" t="s">
        <v>2499</v>
      </c>
      <c r="B508" s="84" t="s">
        <v>2589</v>
      </c>
      <c r="C508" s="84">
        <v>2</v>
      </c>
      <c r="D508" s="118">
        <v>0.00973716846366658</v>
      </c>
      <c r="E508" s="118">
        <v>1.662757831681574</v>
      </c>
      <c r="F508" s="84" t="s">
        <v>2019</v>
      </c>
      <c r="G508" s="84" t="b">
        <v>0</v>
      </c>
      <c r="H508" s="84" t="b">
        <v>0</v>
      </c>
      <c r="I508" s="84" t="b">
        <v>0</v>
      </c>
      <c r="J508" s="84" t="b">
        <v>0</v>
      </c>
      <c r="K508" s="84" t="b">
        <v>0</v>
      </c>
      <c r="L508" s="84" t="b">
        <v>0</v>
      </c>
    </row>
    <row r="509" spans="1:12" ht="15">
      <c r="A509" s="84" t="s">
        <v>2589</v>
      </c>
      <c r="B509" s="84" t="s">
        <v>2590</v>
      </c>
      <c r="C509" s="84">
        <v>2</v>
      </c>
      <c r="D509" s="118">
        <v>0.00973716846366658</v>
      </c>
      <c r="E509" s="118">
        <v>1.662757831681574</v>
      </c>
      <c r="F509" s="84" t="s">
        <v>2019</v>
      </c>
      <c r="G509" s="84" t="b">
        <v>0</v>
      </c>
      <c r="H509" s="84" t="b">
        <v>0</v>
      </c>
      <c r="I509" s="84" t="b">
        <v>0</v>
      </c>
      <c r="J509" s="84" t="b">
        <v>0</v>
      </c>
      <c r="K509" s="84" t="b">
        <v>0</v>
      </c>
      <c r="L509" s="84" t="b">
        <v>0</v>
      </c>
    </row>
    <row r="510" spans="1:12" ht="15">
      <c r="A510" s="84" t="s">
        <v>2590</v>
      </c>
      <c r="B510" s="84" t="s">
        <v>2500</v>
      </c>
      <c r="C510" s="84">
        <v>2</v>
      </c>
      <c r="D510" s="118">
        <v>0.00973716846366658</v>
      </c>
      <c r="E510" s="118">
        <v>1.662757831681574</v>
      </c>
      <c r="F510" s="84" t="s">
        <v>2019</v>
      </c>
      <c r="G510" s="84" t="b">
        <v>0</v>
      </c>
      <c r="H510" s="84" t="b">
        <v>0</v>
      </c>
      <c r="I510" s="84" t="b">
        <v>0</v>
      </c>
      <c r="J510" s="84" t="b">
        <v>0</v>
      </c>
      <c r="K510" s="84" t="b">
        <v>0</v>
      </c>
      <c r="L510" s="84" t="b">
        <v>0</v>
      </c>
    </row>
    <row r="511" spans="1:12" ht="15">
      <c r="A511" s="84" t="s">
        <v>2500</v>
      </c>
      <c r="B511" s="84" t="s">
        <v>2591</v>
      </c>
      <c r="C511" s="84">
        <v>2</v>
      </c>
      <c r="D511" s="118">
        <v>0.00973716846366658</v>
      </c>
      <c r="E511" s="118">
        <v>1.662757831681574</v>
      </c>
      <c r="F511" s="84" t="s">
        <v>2019</v>
      </c>
      <c r="G511" s="84" t="b">
        <v>0</v>
      </c>
      <c r="H511" s="84" t="b">
        <v>0</v>
      </c>
      <c r="I511" s="84" t="b">
        <v>0</v>
      </c>
      <c r="J511" s="84" t="b">
        <v>0</v>
      </c>
      <c r="K511" s="84" t="b">
        <v>0</v>
      </c>
      <c r="L511" s="84" t="b">
        <v>0</v>
      </c>
    </row>
    <row r="512" spans="1:12" ht="15">
      <c r="A512" s="84" t="s">
        <v>2591</v>
      </c>
      <c r="B512" s="84" t="s">
        <v>2592</v>
      </c>
      <c r="C512" s="84">
        <v>2</v>
      </c>
      <c r="D512" s="118">
        <v>0.00973716846366658</v>
      </c>
      <c r="E512" s="118">
        <v>1.662757831681574</v>
      </c>
      <c r="F512" s="84" t="s">
        <v>2019</v>
      </c>
      <c r="G512" s="84" t="b">
        <v>0</v>
      </c>
      <c r="H512" s="84" t="b">
        <v>0</v>
      </c>
      <c r="I512" s="84" t="b">
        <v>0</v>
      </c>
      <c r="J512" s="84" t="b">
        <v>0</v>
      </c>
      <c r="K512" s="84" t="b">
        <v>0</v>
      </c>
      <c r="L512" s="84" t="b">
        <v>0</v>
      </c>
    </row>
    <row r="513" spans="1:12" ht="15">
      <c r="A513" s="84" t="s">
        <v>2592</v>
      </c>
      <c r="B513" s="84" t="s">
        <v>540</v>
      </c>
      <c r="C513" s="84">
        <v>2</v>
      </c>
      <c r="D513" s="118">
        <v>0.00973716846366658</v>
      </c>
      <c r="E513" s="118">
        <v>1.662757831681574</v>
      </c>
      <c r="F513" s="84" t="s">
        <v>2019</v>
      </c>
      <c r="G513" s="84" t="b">
        <v>0</v>
      </c>
      <c r="H513" s="84" t="b">
        <v>0</v>
      </c>
      <c r="I513" s="84" t="b">
        <v>0</v>
      </c>
      <c r="J513" s="84" t="b">
        <v>0</v>
      </c>
      <c r="K513" s="84" t="b">
        <v>0</v>
      </c>
      <c r="L513" s="84" t="b">
        <v>0</v>
      </c>
    </row>
    <row r="514" spans="1:12" ht="15">
      <c r="A514" s="84" t="s">
        <v>540</v>
      </c>
      <c r="B514" s="84" t="s">
        <v>2502</v>
      </c>
      <c r="C514" s="84">
        <v>2</v>
      </c>
      <c r="D514" s="118">
        <v>0.00973716846366658</v>
      </c>
      <c r="E514" s="118">
        <v>1.662757831681574</v>
      </c>
      <c r="F514" s="84" t="s">
        <v>2019</v>
      </c>
      <c r="G514" s="84" t="b">
        <v>0</v>
      </c>
      <c r="H514" s="84" t="b">
        <v>0</v>
      </c>
      <c r="I514" s="84" t="b">
        <v>0</v>
      </c>
      <c r="J514" s="84" t="b">
        <v>0</v>
      </c>
      <c r="K514" s="84" t="b">
        <v>0</v>
      </c>
      <c r="L514" s="84" t="b">
        <v>0</v>
      </c>
    </row>
    <row r="515" spans="1:12" ht="15">
      <c r="A515" s="84" t="s">
        <v>2502</v>
      </c>
      <c r="B515" s="84" t="s">
        <v>2593</v>
      </c>
      <c r="C515" s="84">
        <v>2</v>
      </c>
      <c r="D515" s="118">
        <v>0.00973716846366658</v>
      </c>
      <c r="E515" s="118">
        <v>1.662757831681574</v>
      </c>
      <c r="F515" s="84" t="s">
        <v>2019</v>
      </c>
      <c r="G515" s="84" t="b">
        <v>0</v>
      </c>
      <c r="H515" s="84" t="b">
        <v>0</v>
      </c>
      <c r="I515" s="84" t="b">
        <v>0</v>
      </c>
      <c r="J515" s="84" t="b">
        <v>0</v>
      </c>
      <c r="K515" s="84" t="b">
        <v>0</v>
      </c>
      <c r="L515" s="84" t="b">
        <v>0</v>
      </c>
    </row>
    <row r="516" spans="1:12" ht="15">
      <c r="A516" s="84" t="s">
        <v>2593</v>
      </c>
      <c r="B516" s="84" t="s">
        <v>2144</v>
      </c>
      <c r="C516" s="84">
        <v>2</v>
      </c>
      <c r="D516" s="118">
        <v>0.00973716846366658</v>
      </c>
      <c r="E516" s="118">
        <v>1.1856365769619117</v>
      </c>
      <c r="F516" s="84" t="s">
        <v>2019</v>
      </c>
      <c r="G516" s="84" t="b">
        <v>0</v>
      </c>
      <c r="H516" s="84" t="b">
        <v>0</v>
      </c>
      <c r="I516" s="84" t="b">
        <v>0</v>
      </c>
      <c r="J516" s="84" t="b">
        <v>0</v>
      </c>
      <c r="K516" s="84" t="b">
        <v>0</v>
      </c>
      <c r="L516" s="84" t="b">
        <v>0</v>
      </c>
    </row>
    <row r="517" spans="1:12" ht="15">
      <c r="A517" s="84" t="s">
        <v>2145</v>
      </c>
      <c r="B517" s="84" t="s">
        <v>2594</v>
      </c>
      <c r="C517" s="84">
        <v>2</v>
      </c>
      <c r="D517" s="118">
        <v>0.00973716846366658</v>
      </c>
      <c r="E517" s="118">
        <v>1.1186897873312984</v>
      </c>
      <c r="F517" s="84" t="s">
        <v>2019</v>
      </c>
      <c r="G517" s="84" t="b">
        <v>0</v>
      </c>
      <c r="H517" s="84" t="b">
        <v>0</v>
      </c>
      <c r="I517" s="84" t="b">
        <v>0</v>
      </c>
      <c r="J517" s="84" t="b">
        <v>0</v>
      </c>
      <c r="K517" s="84" t="b">
        <v>0</v>
      </c>
      <c r="L517" s="84" t="b">
        <v>0</v>
      </c>
    </row>
    <row r="518" spans="1:12" ht="15">
      <c r="A518" s="84" t="s">
        <v>2183</v>
      </c>
      <c r="B518" s="84" t="s">
        <v>2143</v>
      </c>
      <c r="C518" s="84">
        <v>2</v>
      </c>
      <c r="D518" s="118">
        <v>0.00973716846366658</v>
      </c>
      <c r="E518" s="118">
        <v>1.3105753135702116</v>
      </c>
      <c r="F518" s="84" t="s">
        <v>2019</v>
      </c>
      <c r="G518" s="84" t="b">
        <v>0</v>
      </c>
      <c r="H518" s="84" t="b">
        <v>0</v>
      </c>
      <c r="I518" s="84" t="b">
        <v>0</v>
      </c>
      <c r="J518" s="84" t="b">
        <v>0</v>
      </c>
      <c r="K518" s="84" t="b">
        <v>0</v>
      </c>
      <c r="L518" s="84" t="b">
        <v>0</v>
      </c>
    </row>
    <row r="519" spans="1:12" ht="15">
      <c r="A519" s="84" t="s">
        <v>2143</v>
      </c>
      <c r="B519" s="84" t="s">
        <v>2184</v>
      </c>
      <c r="C519" s="84">
        <v>2</v>
      </c>
      <c r="D519" s="118">
        <v>0.00973716846366658</v>
      </c>
      <c r="E519" s="118">
        <v>1.3105753135702116</v>
      </c>
      <c r="F519" s="84" t="s">
        <v>2019</v>
      </c>
      <c r="G519" s="84" t="b">
        <v>0</v>
      </c>
      <c r="H519" s="84" t="b">
        <v>0</v>
      </c>
      <c r="I519" s="84" t="b">
        <v>0</v>
      </c>
      <c r="J519" s="84" t="b">
        <v>0</v>
      </c>
      <c r="K519" s="84" t="b">
        <v>0</v>
      </c>
      <c r="L519" s="84" t="b">
        <v>0</v>
      </c>
    </row>
    <row r="520" spans="1:12" ht="15">
      <c r="A520" s="84" t="s">
        <v>2143</v>
      </c>
      <c r="B520" s="84" t="s">
        <v>2151</v>
      </c>
      <c r="C520" s="84">
        <v>7</v>
      </c>
      <c r="D520" s="118">
        <v>0.003529944598641801</v>
      </c>
      <c r="E520" s="118">
        <v>1.126293790693266</v>
      </c>
      <c r="F520" s="84" t="s">
        <v>2020</v>
      </c>
      <c r="G520" s="84" t="b">
        <v>0</v>
      </c>
      <c r="H520" s="84" t="b">
        <v>0</v>
      </c>
      <c r="I520" s="84" t="b">
        <v>0</v>
      </c>
      <c r="J520" s="84" t="b">
        <v>0</v>
      </c>
      <c r="K520" s="84" t="b">
        <v>0</v>
      </c>
      <c r="L520" s="84" t="b">
        <v>0</v>
      </c>
    </row>
    <row r="521" spans="1:12" ht="15">
      <c r="A521" s="84" t="s">
        <v>2151</v>
      </c>
      <c r="B521" s="84" t="s">
        <v>2152</v>
      </c>
      <c r="C521" s="84">
        <v>7</v>
      </c>
      <c r="D521" s="118">
        <v>0.003529944598641801</v>
      </c>
      <c r="E521" s="118">
        <v>1.1842857376709528</v>
      </c>
      <c r="F521" s="84" t="s">
        <v>2020</v>
      </c>
      <c r="G521" s="84" t="b">
        <v>0</v>
      </c>
      <c r="H521" s="84" t="b">
        <v>0</v>
      </c>
      <c r="I521" s="84" t="b">
        <v>0</v>
      </c>
      <c r="J521" s="84" t="b">
        <v>0</v>
      </c>
      <c r="K521" s="84" t="b">
        <v>0</v>
      </c>
      <c r="L521" s="84" t="b">
        <v>0</v>
      </c>
    </row>
    <row r="522" spans="1:12" ht="15">
      <c r="A522" s="84" t="s">
        <v>2156</v>
      </c>
      <c r="B522" s="84" t="s">
        <v>2143</v>
      </c>
      <c r="C522" s="84">
        <v>6</v>
      </c>
      <c r="D522" s="118">
        <v>0.006518542779563474</v>
      </c>
      <c r="E522" s="118">
        <v>1.126293790693266</v>
      </c>
      <c r="F522" s="84" t="s">
        <v>2020</v>
      </c>
      <c r="G522" s="84" t="b">
        <v>0</v>
      </c>
      <c r="H522" s="84" t="b">
        <v>0</v>
      </c>
      <c r="I522" s="84" t="b">
        <v>0</v>
      </c>
      <c r="J522" s="84" t="b">
        <v>0</v>
      </c>
      <c r="K522" s="84" t="b">
        <v>0</v>
      </c>
      <c r="L522" s="84" t="b">
        <v>0</v>
      </c>
    </row>
    <row r="523" spans="1:12" ht="15">
      <c r="A523" s="84" t="s">
        <v>2144</v>
      </c>
      <c r="B523" s="84" t="s">
        <v>2145</v>
      </c>
      <c r="C523" s="84">
        <v>5</v>
      </c>
      <c r="D523" s="118">
        <v>0.008874781854605426</v>
      </c>
      <c r="E523" s="118">
        <v>1.330413773349191</v>
      </c>
      <c r="F523" s="84" t="s">
        <v>2020</v>
      </c>
      <c r="G523" s="84" t="b">
        <v>0</v>
      </c>
      <c r="H523" s="84" t="b">
        <v>0</v>
      </c>
      <c r="I523" s="84" t="b">
        <v>0</v>
      </c>
      <c r="J523" s="84" t="b">
        <v>0</v>
      </c>
      <c r="K523" s="84" t="b">
        <v>0</v>
      </c>
      <c r="L523" s="84" t="b">
        <v>0</v>
      </c>
    </row>
    <row r="524" spans="1:12" ht="15">
      <c r="A524" s="84" t="s">
        <v>2186</v>
      </c>
      <c r="B524" s="84" t="s">
        <v>2144</v>
      </c>
      <c r="C524" s="84">
        <v>3</v>
      </c>
      <c r="D524" s="118">
        <v>0.011112227798407332</v>
      </c>
      <c r="E524" s="118">
        <v>0.9044450410769097</v>
      </c>
      <c r="F524" s="84" t="s">
        <v>2020</v>
      </c>
      <c r="G524" s="84" t="b">
        <v>0</v>
      </c>
      <c r="H524" s="84" t="b">
        <v>0</v>
      </c>
      <c r="I524" s="84" t="b">
        <v>0</v>
      </c>
      <c r="J524" s="84" t="b">
        <v>0</v>
      </c>
      <c r="K524" s="84" t="b">
        <v>0</v>
      </c>
      <c r="L524" s="84" t="b">
        <v>0</v>
      </c>
    </row>
    <row r="525" spans="1:12" ht="15">
      <c r="A525" s="84" t="s">
        <v>2145</v>
      </c>
      <c r="B525" s="84" t="s">
        <v>2491</v>
      </c>
      <c r="C525" s="84">
        <v>3</v>
      </c>
      <c r="D525" s="118">
        <v>0.011112227798407332</v>
      </c>
      <c r="E525" s="118">
        <v>1.330413773349191</v>
      </c>
      <c r="F525" s="84" t="s">
        <v>2020</v>
      </c>
      <c r="G525" s="84" t="b">
        <v>0</v>
      </c>
      <c r="H525" s="84" t="b">
        <v>0</v>
      </c>
      <c r="I525" s="84" t="b">
        <v>0</v>
      </c>
      <c r="J525" s="84" t="b">
        <v>0</v>
      </c>
      <c r="K525" s="84" t="b">
        <v>0</v>
      </c>
      <c r="L525" s="84" t="b">
        <v>0</v>
      </c>
    </row>
    <row r="526" spans="1:12" ht="15">
      <c r="A526" s="84" t="s">
        <v>2491</v>
      </c>
      <c r="B526" s="84" t="s">
        <v>2154</v>
      </c>
      <c r="C526" s="84">
        <v>3</v>
      </c>
      <c r="D526" s="118">
        <v>0.011112227798407332</v>
      </c>
      <c r="E526" s="118">
        <v>1.4273237863572472</v>
      </c>
      <c r="F526" s="84" t="s">
        <v>2020</v>
      </c>
      <c r="G526" s="84" t="b">
        <v>0</v>
      </c>
      <c r="H526" s="84" t="b">
        <v>0</v>
      </c>
      <c r="I526" s="84" t="b">
        <v>0</v>
      </c>
      <c r="J526" s="84" t="b">
        <v>0</v>
      </c>
      <c r="K526" s="84" t="b">
        <v>0</v>
      </c>
      <c r="L526" s="84" t="b">
        <v>0</v>
      </c>
    </row>
    <row r="527" spans="1:12" ht="15">
      <c r="A527" s="84" t="s">
        <v>2154</v>
      </c>
      <c r="B527" s="84" t="s">
        <v>2492</v>
      </c>
      <c r="C527" s="84">
        <v>3</v>
      </c>
      <c r="D527" s="118">
        <v>0.011112227798407332</v>
      </c>
      <c r="E527" s="118">
        <v>1.4273237863572472</v>
      </c>
      <c r="F527" s="84" t="s">
        <v>2020</v>
      </c>
      <c r="G527" s="84" t="b">
        <v>0</v>
      </c>
      <c r="H527" s="84" t="b">
        <v>0</v>
      </c>
      <c r="I527" s="84" t="b">
        <v>0</v>
      </c>
      <c r="J527" s="84" t="b">
        <v>0</v>
      </c>
      <c r="K527" s="84" t="b">
        <v>0</v>
      </c>
      <c r="L527" s="84" t="b">
        <v>0</v>
      </c>
    </row>
    <row r="528" spans="1:12" ht="15">
      <c r="A528" s="84" t="s">
        <v>2492</v>
      </c>
      <c r="B528" s="84" t="s">
        <v>2159</v>
      </c>
      <c r="C528" s="84">
        <v>3</v>
      </c>
      <c r="D528" s="118">
        <v>0.011112227798407332</v>
      </c>
      <c r="E528" s="118">
        <v>1.330413773349191</v>
      </c>
      <c r="F528" s="84" t="s">
        <v>2020</v>
      </c>
      <c r="G528" s="84" t="b">
        <v>0</v>
      </c>
      <c r="H528" s="84" t="b">
        <v>0</v>
      </c>
      <c r="I528" s="84" t="b">
        <v>0</v>
      </c>
      <c r="J528" s="84" t="b">
        <v>0</v>
      </c>
      <c r="K528" s="84" t="b">
        <v>0</v>
      </c>
      <c r="L528" s="84" t="b">
        <v>0</v>
      </c>
    </row>
    <row r="529" spans="1:12" ht="15">
      <c r="A529" s="84" t="s">
        <v>2159</v>
      </c>
      <c r="B529" s="84" t="s">
        <v>2162</v>
      </c>
      <c r="C529" s="84">
        <v>3</v>
      </c>
      <c r="D529" s="118">
        <v>0.011112227798407332</v>
      </c>
      <c r="E529" s="118">
        <v>1.330413773349191</v>
      </c>
      <c r="F529" s="84" t="s">
        <v>2020</v>
      </c>
      <c r="G529" s="84" t="b">
        <v>0</v>
      </c>
      <c r="H529" s="84" t="b">
        <v>0</v>
      </c>
      <c r="I529" s="84" t="b">
        <v>0</v>
      </c>
      <c r="J529" s="84" t="b">
        <v>0</v>
      </c>
      <c r="K529" s="84" t="b">
        <v>0</v>
      </c>
      <c r="L529" s="84" t="b">
        <v>0</v>
      </c>
    </row>
    <row r="530" spans="1:12" ht="15">
      <c r="A530" s="84" t="s">
        <v>2162</v>
      </c>
      <c r="B530" s="84" t="s">
        <v>2156</v>
      </c>
      <c r="C530" s="84">
        <v>3</v>
      </c>
      <c r="D530" s="118">
        <v>0.011112227798407332</v>
      </c>
      <c r="E530" s="118">
        <v>1.251232527301566</v>
      </c>
      <c r="F530" s="84" t="s">
        <v>2020</v>
      </c>
      <c r="G530" s="84" t="b">
        <v>0</v>
      </c>
      <c r="H530" s="84" t="b">
        <v>0</v>
      </c>
      <c r="I530" s="84" t="b">
        <v>0</v>
      </c>
      <c r="J530" s="84" t="b">
        <v>0</v>
      </c>
      <c r="K530" s="84" t="b">
        <v>0</v>
      </c>
      <c r="L530" s="84" t="b">
        <v>0</v>
      </c>
    </row>
    <row r="531" spans="1:12" ht="15">
      <c r="A531" s="84" t="s">
        <v>2152</v>
      </c>
      <c r="B531" s="84" t="s">
        <v>2157</v>
      </c>
      <c r="C531" s="84">
        <v>3</v>
      </c>
      <c r="D531" s="118">
        <v>0.011112227798407332</v>
      </c>
      <c r="E531" s="118">
        <v>0.8832557420069717</v>
      </c>
      <c r="F531" s="84" t="s">
        <v>2020</v>
      </c>
      <c r="G531" s="84" t="b">
        <v>0</v>
      </c>
      <c r="H531" s="84" t="b">
        <v>0</v>
      </c>
      <c r="I531" s="84" t="b">
        <v>0</v>
      </c>
      <c r="J531" s="84" t="b">
        <v>0</v>
      </c>
      <c r="K531" s="84" t="b">
        <v>0</v>
      </c>
      <c r="L531" s="84" t="b">
        <v>0</v>
      </c>
    </row>
    <row r="532" spans="1:12" ht="15">
      <c r="A532" s="84" t="s">
        <v>2157</v>
      </c>
      <c r="B532" s="84" t="s">
        <v>2155</v>
      </c>
      <c r="C532" s="84">
        <v>3</v>
      </c>
      <c r="D532" s="118">
        <v>0.011112227798407332</v>
      </c>
      <c r="E532" s="118">
        <v>1.330413773349191</v>
      </c>
      <c r="F532" s="84" t="s">
        <v>2020</v>
      </c>
      <c r="G532" s="84" t="b">
        <v>0</v>
      </c>
      <c r="H532" s="84" t="b">
        <v>0</v>
      </c>
      <c r="I532" s="84" t="b">
        <v>0</v>
      </c>
      <c r="J532" s="84" t="b">
        <v>0</v>
      </c>
      <c r="K532" s="84" t="b">
        <v>0</v>
      </c>
      <c r="L532" s="84" t="b">
        <v>0</v>
      </c>
    </row>
    <row r="533" spans="1:12" ht="15">
      <c r="A533" s="84" t="s">
        <v>2155</v>
      </c>
      <c r="B533" s="84" t="s">
        <v>2495</v>
      </c>
      <c r="C533" s="84">
        <v>3</v>
      </c>
      <c r="D533" s="118">
        <v>0.011112227798407332</v>
      </c>
      <c r="E533" s="118">
        <v>1.5522625229655473</v>
      </c>
      <c r="F533" s="84" t="s">
        <v>2020</v>
      </c>
      <c r="G533" s="84" t="b">
        <v>0</v>
      </c>
      <c r="H533" s="84" t="b">
        <v>0</v>
      </c>
      <c r="I533" s="84" t="b">
        <v>0</v>
      </c>
      <c r="J533" s="84" t="b">
        <v>0</v>
      </c>
      <c r="K533" s="84" t="b">
        <v>0</v>
      </c>
      <c r="L533" s="84" t="b">
        <v>0</v>
      </c>
    </row>
    <row r="534" spans="1:12" ht="15">
      <c r="A534" s="84" t="s">
        <v>2186</v>
      </c>
      <c r="B534" s="84" t="s">
        <v>2156</v>
      </c>
      <c r="C534" s="84">
        <v>2</v>
      </c>
      <c r="D534" s="118">
        <v>0.010470608544834129</v>
      </c>
      <c r="E534" s="118">
        <v>0.6491725359736036</v>
      </c>
      <c r="F534" s="84" t="s">
        <v>2020</v>
      </c>
      <c r="G534" s="84" t="b">
        <v>0</v>
      </c>
      <c r="H534" s="84" t="b">
        <v>0</v>
      </c>
      <c r="I534" s="84" t="b">
        <v>0</v>
      </c>
      <c r="J534" s="84" t="b">
        <v>0</v>
      </c>
      <c r="K534" s="84" t="b">
        <v>0</v>
      </c>
      <c r="L534" s="84" t="b">
        <v>0</v>
      </c>
    </row>
    <row r="535" spans="1:12" ht="15">
      <c r="A535" s="84" t="s">
        <v>2152</v>
      </c>
      <c r="B535" s="84" t="s">
        <v>2159</v>
      </c>
      <c r="C535" s="84">
        <v>2</v>
      </c>
      <c r="D535" s="118">
        <v>0.010470608544834129</v>
      </c>
      <c r="E535" s="118">
        <v>0.7863457289989152</v>
      </c>
      <c r="F535" s="84" t="s">
        <v>2020</v>
      </c>
      <c r="G535" s="84" t="b">
        <v>0</v>
      </c>
      <c r="H535" s="84" t="b">
        <v>0</v>
      </c>
      <c r="I535" s="84" t="b">
        <v>0</v>
      </c>
      <c r="J535" s="84" t="b">
        <v>0</v>
      </c>
      <c r="K535" s="84" t="b">
        <v>0</v>
      </c>
      <c r="L535" s="84" t="b">
        <v>0</v>
      </c>
    </row>
    <row r="536" spans="1:12" ht="15">
      <c r="A536" s="84" t="s">
        <v>2159</v>
      </c>
      <c r="B536" s="84" t="s">
        <v>2144</v>
      </c>
      <c r="C536" s="84">
        <v>2</v>
      </c>
      <c r="D536" s="118">
        <v>0.010470608544834129</v>
      </c>
      <c r="E536" s="118">
        <v>0.9324737646771533</v>
      </c>
      <c r="F536" s="84" t="s">
        <v>2020</v>
      </c>
      <c r="G536" s="84" t="b">
        <v>0</v>
      </c>
      <c r="H536" s="84" t="b">
        <v>0</v>
      </c>
      <c r="I536" s="84" t="b">
        <v>0</v>
      </c>
      <c r="J536" s="84" t="b">
        <v>0</v>
      </c>
      <c r="K536" s="84" t="b">
        <v>0</v>
      </c>
      <c r="L536" s="84" t="b">
        <v>0</v>
      </c>
    </row>
    <row r="537" spans="1:12" ht="15">
      <c r="A537" s="84" t="s">
        <v>2145</v>
      </c>
      <c r="B537" s="84" t="s">
        <v>212</v>
      </c>
      <c r="C537" s="84">
        <v>2</v>
      </c>
      <c r="D537" s="118">
        <v>0.010470608544834129</v>
      </c>
      <c r="E537" s="118">
        <v>1.0293837776852097</v>
      </c>
      <c r="F537" s="84" t="s">
        <v>2020</v>
      </c>
      <c r="G537" s="84" t="b">
        <v>0</v>
      </c>
      <c r="H537" s="84" t="b">
        <v>0</v>
      </c>
      <c r="I537" s="84" t="b">
        <v>0</v>
      </c>
      <c r="J537" s="84" t="b">
        <v>0</v>
      </c>
      <c r="K537" s="84" t="b">
        <v>0</v>
      </c>
      <c r="L537" s="84" t="b">
        <v>0</v>
      </c>
    </row>
    <row r="538" spans="1:12" ht="15">
      <c r="A538" s="84" t="s">
        <v>212</v>
      </c>
      <c r="B538" s="84" t="s">
        <v>2148</v>
      </c>
      <c r="C538" s="84">
        <v>2</v>
      </c>
      <c r="D538" s="118">
        <v>0.010470608544834129</v>
      </c>
      <c r="E538" s="118">
        <v>1.4273237863572472</v>
      </c>
      <c r="F538" s="84" t="s">
        <v>2020</v>
      </c>
      <c r="G538" s="84" t="b">
        <v>0</v>
      </c>
      <c r="H538" s="84" t="b">
        <v>0</v>
      </c>
      <c r="I538" s="84" t="b">
        <v>0</v>
      </c>
      <c r="J538" s="84" t="b">
        <v>1</v>
      </c>
      <c r="K538" s="84" t="b">
        <v>0</v>
      </c>
      <c r="L538" s="84" t="b">
        <v>0</v>
      </c>
    </row>
    <row r="539" spans="1:12" ht="15">
      <c r="A539" s="84" t="s">
        <v>2148</v>
      </c>
      <c r="B539" s="84" t="s">
        <v>2149</v>
      </c>
      <c r="C539" s="84">
        <v>2</v>
      </c>
      <c r="D539" s="118">
        <v>0.010470608544834129</v>
      </c>
      <c r="E539" s="118">
        <v>1.7283537820212285</v>
      </c>
      <c r="F539" s="84" t="s">
        <v>2020</v>
      </c>
      <c r="G539" s="84" t="b">
        <v>1</v>
      </c>
      <c r="H539" s="84" t="b">
        <v>0</v>
      </c>
      <c r="I539" s="84" t="b">
        <v>0</v>
      </c>
      <c r="J539" s="84" t="b">
        <v>0</v>
      </c>
      <c r="K539" s="84" t="b">
        <v>0</v>
      </c>
      <c r="L539" s="84" t="b">
        <v>0</v>
      </c>
    </row>
    <row r="540" spans="1:12" ht="15">
      <c r="A540" s="84" t="s">
        <v>2149</v>
      </c>
      <c r="B540" s="84" t="s">
        <v>2493</v>
      </c>
      <c r="C540" s="84">
        <v>2</v>
      </c>
      <c r="D540" s="118">
        <v>0.010470608544834129</v>
      </c>
      <c r="E540" s="118">
        <v>1.7283537820212285</v>
      </c>
      <c r="F540" s="84" t="s">
        <v>2020</v>
      </c>
      <c r="G540" s="84" t="b">
        <v>0</v>
      </c>
      <c r="H540" s="84" t="b">
        <v>0</v>
      </c>
      <c r="I540" s="84" t="b">
        <v>0</v>
      </c>
      <c r="J540" s="84" t="b">
        <v>0</v>
      </c>
      <c r="K540" s="84" t="b">
        <v>0</v>
      </c>
      <c r="L540" s="84" t="b">
        <v>0</v>
      </c>
    </row>
    <row r="541" spans="1:12" ht="15">
      <c r="A541" s="84" t="s">
        <v>2493</v>
      </c>
      <c r="B541" s="84" t="s">
        <v>212</v>
      </c>
      <c r="C541" s="84">
        <v>2</v>
      </c>
      <c r="D541" s="118">
        <v>0.010470608544834129</v>
      </c>
      <c r="E541" s="118">
        <v>1.4273237863572472</v>
      </c>
      <c r="F541" s="84" t="s">
        <v>2020</v>
      </c>
      <c r="G541" s="84" t="b">
        <v>0</v>
      </c>
      <c r="H541" s="84" t="b">
        <v>0</v>
      </c>
      <c r="I541" s="84" t="b">
        <v>0</v>
      </c>
      <c r="J541" s="84" t="b">
        <v>0</v>
      </c>
      <c r="K541" s="84" t="b">
        <v>0</v>
      </c>
      <c r="L541" s="84" t="b">
        <v>0</v>
      </c>
    </row>
    <row r="542" spans="1:12" ht="15">
      <c r="A542" s="84" t="s">
        <v>212</v>
      </c>
      <c r="B542" s="84" t="s">
        <v>2157</v>
      </c>
      <c r="C542" s="84">
        <v>2</v>
      </c>
      <c r="D542" s="118">
        <v>0.010470608544834129</v>
      </c>
      <c r="E542" s="118">
        <v>0.9502025316375848</v>
      </c>
      <c r="F542" s="84" t="s">
        <v>2020</v>
      </c>
      <c r="G542" s="84" t="b">
        <v>0</v>
      </c>
      <c r="H542" s="84" t="b">
        <v>0</v>
      </c>
      <c r="I542" s="84" t="b">
        <v>0</v>
      </c>
      <c r="J542" s="84" t="b">
        <v>0</v>
      </c>
      <c r="K542" s="84" t="b">
        <v>0</v>
      </c>
      <c r="L542" s="84" t="b">
        <v>0</v>
      </c>
    </row>
    <row r="543" spans="1:12" ht="15">
      <c r="A543" s="84" t="s">
        <v>2157</v>
      </c>
      <c r="B543" s="84" t="s">
        <v>2146</v>
      </c>
      <c r="C543" s="84">
        <v>2</v>
      </c>
      <c r="D543" s="118">
        <v>0.010470608544834129</v>
      </c>
      <c r="E543" s="118">
        <v>1.330413773349191</v>
      </c>
      <c r="F543" s="84" t="s">
        <v>2020</v>
      </c>
      <c r="G543" s="84" t="b">
        <v>0</v>
      </c>
      <c r="H543" s="84" t="b">
        <v>0</v>
      </c>
      <c r="I543" s="84" t="b">
        <v>0</v>
      </c>
      <c r="J543" s="84" t="b">
        <v>0</v>
      </c>
      <c r="K543" s="84" t="b">
        <v>0</v>
      </c>
      <c r="L543" s="84" t="b">
        <v>0</v>
      </c>
    </row>
    <row r="544" spans="1:12" ht="15">
      <c r="A544" s="84" t="s">
        <v>2146</v>
      </c>
      <c r="B544" s="84" t="s">
        <v>2163</v>
      </c>
      <c r="C544" s="84">
        <v>2</v>
      </c>
      <c r="D544" s="118">
        <v>0.010470608544834129</v>
      </c>
      <c r="E544" s="118">
        <v>1.5522625229655471</v>
      </c>
      <c r="F544" s="84" t="s">
        <v>2020</v>
      </c>
      <c r="G544" s="84" t="b">
        <v>0</v>
      </c>
      <c r="H544" s="84" t="b">
        <v>0</v>
      </c>
      <c r="I544" s="84" t="b">
        <v>0</v>
      </c>
      <c r="J544" s="84" t="b">
        <v>0</v>
      </c>
      <c r="K544" s="84" t="b">
        <v>0</v>
      </c>
      <c r="L544" s="84" t="b">
        <v>0</v>
      </c>
    </row>
    <row r="545" spans="1:12" ht="15">
      <c r="A545" s="84" t="s">
        <v>2495</v>
      </c>
      <c r="B545" s="84" t="s">
        <v>2501</v>
      </c>
      <c r="C545" s="84">
        <v>2</v>
      </c>
      <c r="D545" s="118">
        <v>0.010470608544834129</v>
      </c>
      <c r="E545" s="118">
        <v>1.5522625229655471</v>
      </c>
      <c r="F545" s="84" t="s">
        <v>2020</v>
      </c>
      <c r="G545" s="84" t="b">
        <v>0</v>
      </c>
      <c r="H545" s="84" t="b">
        <v>0</v>
      </c>
      <c r="I545" s="84" t="b">
        <v>0</v>
      </c>
      <c r="J545" s="84" t="b">
        <v>0</v>
      </c>
      <c r="K545" s="84" t="b">
        <v>0</v>
      </c>
      <c r="L545" s="84" t="b">
        <v>0</v>
      </c>
    </row>
    <row r="546" spans="1:12" ht="15">
      <c r="A546" s="84" t="s">
        <v>2143</v>
      </c>
      <c r="B546" s="84" t="s">
        <v>2151</v>
      </c>
      <c r="C546" s="84">
        <v>7</v>
      </c>
      <c r="D546" s="118">
        <v>0.003469603665331685</v>
      </c>
      <c r="E546" s="118">
        <v>1.13433651094868</v>
      </c>
      <c r="F546" s="84" t="s">
        <v>2021</v>
      </c>
      <c r="G546" s="84" t="b">
        <v>0</v>
      </c>
      <c r="H546" s="84" t="b">
        <v>0</v>
      </c>
      <c r="I546" s="84" t="b">
        <v>0</v>
      </c>
      <c r="J546" s="84" t="b">
        <v>0</v>
      </c>
      <c r="K546" s="84" t="b">
        <v>0</v>
      </c>
      <c r="L546" s="84" t="b">
        <v>0</v>
      </c>
    </row>
    <row r="547" spans="1:12" ht="15">
      <c r="A547" s="84" t="s">
        <v>2151</v>
      </c>
      <c r="B547" s="84" t="s">
        <v>2152</v>
      </c>
      <c r="C547" s="84">
        <v>7</v>
      </c>
      <c r="D547" s="118">
        <v>0.003469603665331685</v>
      </c>
      <c r="E547" s="118">
        <v>1.1923284579263669</v>
      </c>
      <c r="F547" s="84" t="s">
        <v>2021</v>
      </c>
      <c r="G547" s="84" t="b">
        <v>0</v>
      </c>
      <c r="H547" s="84" t="b">
        <v>0</v>
      </c>
      <c r="I547" s="84" t="b">
        <v>0</v>
      </c>
      <c r="J547" s="84" t="b">
        <v>0</v>
      </c>
      <c r="K547" s="84" t="b">
        <v>0</v>
      </c>
      <c r="L547" s="84" t="b">
        <v>0</v>
      </c>
    </row>
    <row r="548" spans="1:12" ht="15">
      <c r="A548" s="84" t="s">
        <v>2156</v>
      </c>
      <c r="B548" s="84" t="s">
        <v>2143</v>
      </c>
      <c r="C548" s="84">
        <v>6</v>
      </c>
      <c r="D548" s="118">
        <v>0.006407114697861534</v>
      </c>
      <c r="E548" s="118">
        <v>1.13433651094868</v>
      </c>
      <c r="F548" s="84" t="s">
        <v>2021</v>
      </c>
      <c r="G548" s="84" t="b">
        <v>0</v>
      </c>
      <c r="H548" s="84" t="b">
        <v>0</v>
      </c>
      <c r="I548" s="84" t="b">
        <v>0</v>
      </c>
      <c r="J548" s="84" t="b">
        <v>0</v>
      </c>
      <c r="K548" s="84" t="b">
        <v>0</v>
      </c>
      <c r="L548" s="84" t="b">
        <v>0</v>
      </c>
    </row>
    <row r="549" spans="1:12" ht="15">
      <c r="A549" s="84" t="s">
        <v>2144</v>
      </c>
      <c r="B549" s="84" t="s">
        <v>2145</v>
      </c>
      <c r="C549" s="84">
        <v>5</v>
      </c>
      <c r="D549" s="118">
        <v>0.008723076181877128</v>
      </c>
      <c r="E549" s="118">
        <v>1.3384564936046048</v>
      </c>
      <c r="F549" s="84" t="s">
        <v>2021</v>
      </c>
      <c r="G549" s="84" t="b">
        <v>0</v>
      </c>
      <c r="H549" s="84" t="b">
        <v>0</v>
      </c>
      <c r="I549" s="84" t="b">
        <v>0</v>
      </c>
      <c r="J549" s="84" t="b">
        <v>0</v>
      </c>
      <c r="K549" s="84" t="b">
        <v>0</v>
      </c>
      <c r="L549" s="84" t="b">
        <v>0</v>
      </c>
    </row>
    <row r="550" spans="1:12" ht="15">
      <c r="A550" s="84" t="s">
        <v>2152</v>
      </c>
      <c r="B550" s="84" t="s">
        <v>2159</v>
      </c>
      <c r="C550" s="84">
        <v>3</v>
      </c>
      <c r="D550" s="118">
        <v>0.010922275186468745</v>
      </c>
      <c r="E550" s="118">
        <v>0.9704797083100105</v>
      </c>
      <c r="F550" s="84" t="s">
        <v>2021</v>
      </c>
      <c r="G550" s="84" t="b">
        <v>0</v>
      </c>
      <c r="H550" s="84" t="b">
        <v>0</v>
      </c>
      <c r="I550" s="84" t="b">
        <v>0</v>
      </c>
      <c r="J550" s="84" t="b">
        <v>0</v>
      </c>
      <c r="K550" s="84" t="b">
        <v>0</v>
      </c>
      <c r="L550" s="84" t="b">
        <v>0</v>
      </c>
    </row>
    <row r="551" spans="1:12" ht="15">
      <c r="A551" s="84" t="s">
        <v>2159</v>
      </c>
      <c r="B551" s="84" t="s">
        <v>2144</v>
      </c>
      <c r="C551" s="84">
        <v>3</v>
      </c>
      <c r="D551" s="118">
        <v>0.010922275186468745</v>
      </c>
      <c r="E551" s="118">
        <v>1.3384564936046048</v>
      </c>
      <c r="F551" s="84" t="s">
        <v>2021</v>
      </c>
      <c r="G551" s="84" t="b">
        <v>0</v>
      </c>
      <c r="H551" s="84" t="b">
        <v>0</v>
      </c>
      <c r="I551" s="84" t="b">
        <v>0</v>
      </c>
      <c r="J551" s="84" t="b">
        <v>0</v>
      </c>
      <c r="K551" s="84" t="b">
        <v>0</v>
      </c>
      <c r="L551" s="84" t="b">
        <v>0</v>
      </c>
    </row>
    <row r="552" spans="1:12" ht="15">
      <c r="A552" s="84" t="s">
        <v>2145</v>
      </c>
      <c r="B552" s="84" t="s">
        <v>212</v>
      </c>
      <c r="C552" s="84">
        <v>3</v>
      </c>
      <c r="D552" s="118">
        <v>0.010922275186468745</v>
      </c>
      <c r="E552" s="118">
        <v>1.0374264979406236</v>
      </c>
      <c r="F552" s="84" t="s">
        <v>2021</v>
      </c>
      <c r="G552" s="84" t="b">
        <v>0</v>
      </c>
      <c r="H552" s="84" t="b">
        <v>0</v>
      </c>
      <c r="I552" s="84" t="b">
        <v>0</v>
      </c>
      <c r="J552" s="84" t="b">
        <v>0</v>
      </c>
      <c r="K552" s="84" t="b">
        <v>0</v>
      </c>
      <c r="L552" s="84" t="b">
        <v>0</v>
      </c>
    </row>
    <row r="553" spans="1:12" ht="15">
      <c r="A553" s="84" t="s">
        <v>212</v>
      </c>
      <c r="B553" s="84" t="s">
        <v>2148</v>
      </c>
      <c r="C553" s="84">
        <v>3</v>
      </c>
      <c r="D553" s="118">
        <v>0.010922275186468745</v>
      </c>
      <c r="E553" s="118">
        <v>1.25927524755698</v>
      </c>
      <c r="F553" s="84" t="s">
        <v>2021</v>
      </c>
      <c r="G553" s="84" t="b">
        <v>0</v>
      </c>
      <c r="H553" s="84" t="b">
        <v>0</v>
      </c>
      <c r="I553" s="84" t="b">
        <v>0</v>
      </c>
      <c r="J553" s="84" t="b">
        <v>1</v>
      </c>
      <c r="K553" s="84" t="b">
        <v>0</v>
      </c>
      <c r="L553" s="84" t="b">
        <v>0</v>
      </c>
    </row>
    <row r="554" spans="1:12" ht="15">
      <c r="A554" s="84" t="s">
        <v>2148</v>
      </c>
      <c r="B554" s="84" t="s">
        <v>2149</v>
      </c>
      <c r="C554" s="84">
        <v>3</v>
      </c>
      <c r="D554" s="118">
        <v>0.010922275186468745</v>
      </c>
      <c r="E554" s="118">
        <v>1.5603052432209612</v>
      </c>
      <c r="F554" s="84" t="s">
        <v>2021</v>
      </c>
      <c r="G554" s="84" t="b">
        <v>1</v>
      </c>
      <c r="H554" s="84" t="b">
        <v>0</v>
      </c>
      <c r="I554" s="84" t="b">
        <v>0</v>
      </c>
      <c r="J554" s="84" t="b">
        <v>0</v>
      </c>
      <c r="K554" s="84" t="b">
        <v>0</v>
      </c>
      <c r="L554" s="84" t="b">
        <v>0</v>
      </c>
    </row>
    <row r="555" spans="1:12" ht="15">
      <c r="A555" s="84" t="s">
        <v>2149</v>
      </c>
      <c r="B555" s="84" t="s">
        <v>2493</v>
      </c>
      <c r="C555" s="84">
        <v>3</v>
      </c>
      <c r="D555" s="118">
        <v>0.010922275186468745</v>
      </c>
      <c r="E555" s="118">
        <v>1.5603052432209612</v>
      </c>
      <c r="F555" s="84" t="s">
        <v>2021</v>
      </c>
      <c r="G555" s="84" t="b">
        <v>0</v>
      </c>
      <c r="H555" s="84" t="b">
        <v>0</v>
      </c>
      <c r="I555" s="84" t="b">
        <v>0</v>
      </c>
      <c r="J555" s="84" t="b">
        <v>0</v>
      </c>
      <c r="K555" s="84" t="b">
        <v>0</v>
      </c>
      <c r="L555" s="84" t="b">
        <v>0</v>
      </c>
    </row>
    <row r="556" spans="1:12" ht="15">
      <c r="A556" s="84" t="s">
        <v>2493</v>
      </c>
      <c r="B556" s="84" t="s">
        <v>212</v>
      </c>
      <c r="C556" s="84">
        <v>3</v>
      </c>
      <c r="D556" s="118">
        <v>0.010922275186468745</v>
      </c>
      <c r="E556" s="118">
        <v>1.25927524755698</v>
      </c>
      <c r="F556" s="84" t="s">
        <v>2021</v>
      </c>
      <c r="G556" s="84" t="b">
        <v>0</v>
      </c>
      <c r="H556" s="84" t="b">
        <v>0</v>
      </c>
      <c r="I556" s="84" t="b">
        <v>0</v>
      </c>
      <c r="J556" s="84" t="b">
        <v>0</v>
      </c>
      <c r="K556" s="84" t="b">
        <v>0</v>
      </c>
      <c r="L556" s="84" t="b">
        <v>0</v>
      </c>
    </row>
    <row r="557" spans="1:12" ht="15">
      <c r="A557" s="84" t="s">
        <v>212</v>
      </c>
      <c r="B557" s="84" t="s">
        <v>2157</v>
      </c>
      <c r="C557" s="84">
        <v>3</v>
      </c>
      <c r="D557" s="118">
        <v>0.010922275186468745</v>
      </c>
      <c r="E557" s="118">
        <v>0.9582452518929988</v>
      </c>
      <c r="F557" s="84" t="s">
        <v>2021</v>
      </c>
      <c r="G557" s="84" t="b">
        <v>0</v>
      </c>
      <c r="H557" s="84" t="b">
        <v>0</v>
      </c>
      <c r="I557" s="84" t="b">
        <v>0</v>
      </c>
      <c r="J557" s="84" t="b">
        <v>0</v>
      </c>
      <c r="K557" s="84" t="b">
        <v>0</v>
      </c>
      <c r="L557" s="84" t="b">
        <v>0</v>
      </c>
    </row>
    <row r="558" spans="1:12" ht="15">
      <c r="A558" s="84" t="s">
        <v>2157</v>
      </c>
      <c r="B558" s="84" t="s">
        <v>2146</v>
      </c>
      <c r="C558" s="84">
        <v>3</v>
      </c>
      <c r="D558" s="118">
        <v>0.010922275186468745</v>
      </c>
      <c r="E558" s="118">
        <v>1.25927524755698</v>
      </c>
      <c r="F558" s="84" t="s">
        <v>2021</v>
      </c>
      <c r="G558" s="84" t="b">
        <v>0</v>
      </c>
      <c r="H558" s="84" t="b">
        <v>0</v>
      </c>
      <c r="I558" s="84" t="b">
        <v>0</v>
      </c>
      <c r="J558" s="84" t="b">
        <v>0</v>
      </c>
      <c r="K558" s="84" t="b">
        <v>0</v>
      </c>
      <c r="L558" s="84" t="b">
        <v>0</v>
      </c>
    </row>
    <row r="559" spans="1:12" ht="15">
      <c r="A559" s="84" t="s">
        <v>2146</v>
      </c>
      <c r="B559" s="84" t="s">
        <v>2163</v>
      </c>
      <c r="C559" s="84">
        <v>3</v>
      </c>
      <c r="D559" s="118">
        <v>0.010922275186468745</v>
      </c>
      <c r="E559" s="118">
        <v>1.4353665066126613</v>
      </c>
      <c r="F559" s="84" t="s">
        <v>2021</v>
      </c>
      <c r="G559" s="84" t="b">
        <v>0</v>
      </c>
      <c r="H559" s="84" t="b">
        <v>0</v>
      </c>
      <c r="I559" s="84" t="b">
        <v>0</v>
      </c>
      <c r="J559" s="84" t="b">
        <v>0</v>
      </c>
      <c r="K559" s="84" t="b">
        <v>0</v>
      </c>
      <c r="L559" s="84" t="b">
        <v>0</v>
      </c>
    </row>
    <row r="560" spans="1:12" ht="15">
      <c r="A560" s="84" t="s">
        <v>2163</v>
      </c>
      <c r="B560" s="84" t="s">
        <v>2503</v>
      </c>
      <c r="C560" s="84">
        <v>3</v>
      </c>
      <c r="D560" s="118">
        <v>0.010922275186468745</v>
      </c>
      <c r="E560" s="118">
        <v>1.1923284579263669</v>
      </c>
      <c r="F560" s="84" t="s">
        <v>2021</v>
      </c>
      <c r="G560" s="84" t="b">
        <v>0</v>
      </c>
      <c r="H560" s="84" t="b">
        <v>0</v>
      </c>
      <c r="I560" s="84" t="b">
        <v>0</v>
      </c>
      <c r="J560" s="84" t="b">
        <v>0</v>
      </c>
      <c r="K560" s="84" t="b">
        <v>0</v>
      </c>
      <c r="L560" s="84" t="b">
        <v>0</v>
      </c>
    </row>
    <row r="561" spans="1:12" ht="15">
      <c r="A561" s="84" t="s">
        <v>2157</v>
      </c>
      <c r="B561" s="84" t="s">
        <v>2155</v>
      </c>
      <c r="C561" s="84">
        <v>3</v>
      </c>
      <c r="D561" s="118">
        <v>0.010922275186468745</v>
      </c>
      <c r="E561" s="118">
        <v>1.25927524755698</v>
      </c>
      <c r="F561" s="84" t="s">
        <v>2021</v>
      </c>
      <c r="G561" s="84" t="b">
        <v>0</v>
      </c>
      <c r="H561" s="84" t="b">
        <v>0</v>
      </c>
      <c r="I561" s="84" t="b">
        <v>0</v>
      </c>
      <c r="J561" s="84" t="b">
        <v>0</v>
      </c>
      <c r="K561" s="84" t="b">
        <v>0</v>
      </c>
      <c r="L561" s="84" t="b">
        <v>0</v>
      </c>
    </row>
    <row r="562" spans="1:12" ht="15">
      <c r="A562" s="84" t="s">
        <v>2155</v>
      </c>
      <c r="B562" s="84" t="s">
        <v>2495</v>
      </c>
      <c r="C562" s="84">
        <v>3</v>
      </c>
      <c r="D562" s="118">
        <v>0.010922275186468745</v>
      </c>
      <c r="E562" s="118">
        <v>1.5603052432209612</v>
      </c>
      <c r="F562" s="84" t="s">
        <v>2021</v>
      </c>
      <c r="G562" s="84" t="b">
        <v>0</v>
      </c>
      <c r="H562" s="84" t="b">
        <v>0</v>
      </c>
      <c r="I562" s="84" t="b">
        <v>0</v>
      </c>
      <c r="J562" s="84" t="b">
        <v>0</v>
      </c>
      <c r="K562" s="84" t="b">
        <v>0</v>
      </c>
      <c r="L562" s="84" t="b">
        <v>0</v>
      </c>
    </row>
    <row r="563" spans="1:12" ht="15">
      <c r="A563" s="84" t="s">
        <v>2145</v>
      </c>
      <c r="B563" s="84" t="s">
        <v>2491</v>
      </c>
      <c r="C563" s="84">
        <v>2</v>
      </c>
      <c r="D563" s="118">
        <v>0.010291623783383974</v>
      </c>
      <c r="E563" s="118">
        <v>1.3384564936046048</v>
      </c>
      <c r="F563" s="84" t="s">
        <v>2021</v>
      </c>
      <c r="G563" s="84" t="b">
        <v>0</v>
      </c>
      <c r="H563" s="84" t="b">
        <v>0</v>
      </c>
      <c r="I563" s="84" t="b">
        <v>0</v>
      </c>
      <c r="J563" s="84" t="b">
        <v>0</v>
      </c>
      <c r="K563" s="84" t="b">
        <v>0</v>
      </c>
      <c r="L563" s="84" t="b">
        <v>0</v>
      </c>
    </row>
    <row r="564" spans="1:12" ht="15">
      <c r="A564" s="84" t="s">
        <v>2491</v>
      </c>
      <c r="B564" s="84" t="s">
        <v>2154</v>
      </c>
      <c r="C564" s="84">
        <v>2</v>
      </c>
      <c r="D564" s="118">
        <v>0.010291623783383974</v>
      </c>
      <c r="E564" s="118">
        <v>1.5603052432209612</v>
      </c>
      <c r="F564" s="84" t="s">
        <v>2021</v>
      </c>
      <c r="G564" s="84" t="b">
        <v>0</v>
      </c>
      <c r="H564" s="84" t="b">
        <v>0</v>
      </c>
      <c r="I564" s="84" t="b">
        <v>0</v>
      </c>
      <c r="J564" s="84" t="b">
        <v>0</v>
      </c>
      <c r="K564" s="84" t="b">
        <v>0</v>
      </c>
      <c r="L564" s="84" t="b">
        <v>0</v>
      </c>
    </row>
    <row r="565" spans="1:12" ht="15">
      <c r="A565" s="84" t="s">
        <v>2154</v>
      </c>
      <c r="B565" s="84" t="s">
        <v>2492</v>
      </c>
      <c r="C565" s="84">
        <v>2</v>
      </c>
      <c r="D565" s="118">
        <v>0.010291623783383974</v>
      </c>
      <c r="E565" s="118">
        <v>1.5603052432209612</v>
      </c>
      <c r="F565" s="84" t="s">
        <v>2021</v>
      </c>
      <c r="G565" s="84" t="b">
        <v>0</v>
      </c>
      <c r="H565" s="84" t="b">
        <v>0</v>
      </c>
      <c r="I565" s="84" t="b">
        <v>0</v>
      </c>
      <c r="J565" s="84" t="b">
        <v>0</v>
      </c>
      <c r="K565" s="84" t="b">
        <v>0</v>
      </c>
      <c r="L565" s="84" t="b">
        <v>0</v>
      </c>
    </row>
    <row r="566" spans="1:12" ht="15">
      <c r="A566" s="84" t="s">
        <v>2492</v>
      </c>
      <c r="B566" s="84" t="s">
        <v>2159</v>
      </c>
      <c r="C566" s="84">
        <v>2</v>
      </c>
      <c r="D566" s="118">
        <v>0.010291623783383974</v>
      </c>
      <c r="E566" s="118">
        <v>1.3384564936046048</v>
      </c>
      <c r="F566" s="84" t="s">
        <v>2021</v>
      </c>
      <c r="G566" s="84" t="b">
        <v>0</v>
      </c>
      <c r="H566" s="84" t="b">
        <v>0</v>
      </c>
      <c r="I566" s="84" t="b">
        <v>0</v>
      </c>
      <c r="J566" s="84" t="b">
        <v>0</v>
      </c>
      <c r="K566" s="84" t="b">
        <v>0</v>
      </c>
      <c r="L566" s="84" t="b">
        <v>0</v>
      </c>
    </row>
    <row r="567" spans="1:12" ht="15">
      <c r="A567" s="84" t="s">
        <v>2159</v>
      </c>
      <c r="B567" s="84" t="s">
        <v>2162</v>
      </c>
      <c r="C567" s="84">
        <v>2</v>
      </c>
      <c r="D567" s="118">
        <v>0.010291623783383974</v>
      </c>
      <c r="E567" s="118">
        <v>1.3384564936046048</v>
      </c>
      <c r="F567" s="84" t="s">
        <v>2021</v>
      </c>
      <c r="G567" s="84" t="b">
        <v>0</v>
      </c>
      <c r="H567" s="84" t="b">
        <v>0</v>
      </c>
      <c r="I567" s="84" t="b">
        <v>0</v>
      </c>
      <c r="J567" s="84" t="b">
        <v>0</v>
      </c>
      <c r="K567" s="84" t="b">
        <v>0</v>
      </c>
      <c r="L567" s="84" t="b">
        <v>0</v>
      </c>
    </row>
    <row r="568" spans="1:12" ht="15">
      <c r="A568" s="84" t="s">
        <v>2162</v>
      </c>
      <c r="B568" s="84" t="s">
        <v>2156</v>
      </c>
      <c r="C568" s="84">
        <v>2</v>
      </c>
      <c r="D568" s="118">
        <v>0.010291623783383974</v>
      </c>
      <c r="E568" s="118">
        <v>1.4353665066126613</v>
      </c>
      <c r="F568" s="84" t="s">
        <v>2021</v>
      </c>
      <c r="G568" s="84" t="b">
        <v>0</v>
      </c>
      <c r="H568" s="84" t="b">
        <v>0</v>
      </c>
      <c r="I568" s="84" t="b">
        <v>0</v>
      </c>
      <c r="J568" s="84" t="b">
        <v>0</v>
      </c>
      <c r="K568" s="84" t="b">
        <v>0</v>
      </c>
      <c r="L568" s="84" t="b">
        <v>0</v>
      </c>
    </row>
    <row r="569" spans="1:12" ht="15">
      <c r="A569" s="84" t="s">
        <v>2152</v>
      </c>
      <c r="B569" s="84" t="s">
        <v>2157</v>
      </c>
      <c r="C569" s="84">
        <v>2</v>
      </c>
      <c r="D569" s="118">
        <v>0.010291623783383974</v>
      </c>
      <c r="E569" s="118">
        <v>0.7152072032067044</v>
      </c>
      <c r="F569" s="84" t="s">
        <v>2021</v>
      </c>
      <c r="G569" s="84" t="b">
        <v>0</v>
      </c>
      <c r="H569" s="84" t="b">
        <v>0</v>
      </c>
      <c r="I569" s="84" t="b">
        <v>0</v>
      </c>
      <c r="J569" s="84" t="b">
        <v>0</v>
      </c>
      <c r="K569" s="84" t="b">
        <v>0</v>
      </c>
      <c r="L569" s="84" t="b">
        <v>0</v>
      </c>
    </row>
    <row r="570" spans="1:12" ht="15">
      <c r="A570" s="84" t="s">
        <v>2495</v>
      </c>
      <c r="B570" s="84" t="s">
        <v>2501</v>
      </c>
      <c r="C570" s="84">
        <v>2</v>
      </c>
      <c r="D570" s="118">
        <v>0.010291623783383974</v>
      </c>
      <c r="E570" s="118">
        <v>1.5603052432209612</v>
      </c>
      <c r="F570" s="84" t="s">
        <v>2021</v>
      </c>
      <c r="G570" s="84" t="b">
        <v>0</v>
      </c>
      <c r="H570" s="84" t="b">
        <v>0</v>
      </c>
      <c r="I570" s="84" t="b">
        <v>0</v>
      </c>
      <c r="J570" s="84" t="b">
        <v>0</v>
      </c>
      <c r="K570" s="84" t="b">
        <v>0</v>
      </c>
      <c r="L570" s="84" t="b">
        <v>0</v>
      </c>
    </row>
    <row r="571" spans="1:12" ht="15">
      <c r="A571" s="84" t="s">
        <v>2501</v>
      </c>
      <c r="B571" s="84" t="s">
        <v>2503</v>
      </c>
      <c r="C571" s="84">
        <v>2</v>
      </c>
      <c r="D571" s="118">
        <v>0.010291623783383974</v>
      </c>
      <c r="E571" s="118">
        <v>1.1923284579263667</v>
      </c>
      <c r="F571" s="84" t="s">
        <v>2021</v>
      </c>
      <c r="G571" s="84" t="b">
        <v>0</v>
      </c>
      <c r="H571" s="84" t="b">
        <v>0</v>
      </c>
      <c r="I571" s="84" t="b">
        <v>0</v>
      </c>
      <c r="J571" s="84" t="b">
        <v>0</v>
      </c>
      <c r="K571" s="84" t="b">
        <v>0</v>
      </c>
      <c r="L57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2647</v>
      </c>
      <c r="B2" s="122" t="s">
        <v>2648</v>
      </c>
      <c r="C2" s="119" t="s">
        <v>2649</v>
      </c>
    </row>
    <row r="3" spans="1:3" ht="15">
      <c r="A3" s="121" t="s">
        <v>2011</v>
      </c>
      <c r="B3" s="121" t="s">
        <v>2011</v>
      </c>
      <c r="C3" s="34">
        <v>68</v>
      </c>
    </row>
    <row r="4" spans="1:3" ht="15">
      <c r="A4" s="121" t="s">
        <v>2012</v>
      </c>
      <c r="B4" s="121" t="s">
        <v>2012</v>
      </c>
      <c r="C4" s="34">
        <v>31</v>
      </c>
    </row>
    <row r="5" spans="1:3" ht="15">
      <c r="A5" s="121" t="s">
        <v>2012</v>
      </c>
      <c r="B5" s="121" t="s">
        <v>2013</v>
      </c>
      <c r="C5" s="34">
        <v>2</v>
      </c>
    </row>
    <row r="6" spans="1:3" ht="15">
      <c r="A6" s="121" t="s">
        <v>2013</v>
      </c>
      <c r="B6" s="121" t="s">
        <v>2012</v>
      </c>
      <c r="C6" s="34">
        <v>11</v>
      </c>
    </row>
    <row r="7" spans="1:3" ht="15">
      <c r="A7" s="121" t="s">
        <v>2013</v>
      </c>
      <c r="B7" s="121" t="s">
        <v>2013</v>
      </c>
      <c r="C7" s="34">
        <v>24</v>
      </c>
    </row>
    <row r="8" spans="1:3" ht="15">
      <c r="A8" s="121" t="s">
        <v>2014</v>
      </c>
      <c r="B8" s="121" t="s">
        <v>2012</v>
      </c>
      <c r="C8" s="34">
        <v>1</v>
      </c>
    </row>
    <row r="9" spans="1:3" ht="15">
      <c r="A9" s="121" t="s">
        <v>2014</v>
      </c>
      <c r="B9" s="121" t="s">
        <v>2014</v>
      </c>
      <c r="C9" s="34">
        <v>8</v>
      </c>
    </row>
    <row r="10" spans="1:3" ht="15">
      <c r="A10" s="121" t="s">
        <v>2015</v>
      </c>
      <c r="B10" s="121" t="s">
        <v>2012</v>
      </c>
      <c r="C10" s="34">
        <v>8</v>
      </c>
    </row>
    <row r="11" spans="1:3" ht="15">
      <c r="A11" s="121" t="s">
        <v>2015</v>
      </c>
      <c r="B11" s="121" t="s">
        <v>2013</v>
      </c>
      <c r="C11" s="34">
        <v>2</v>
      </c>
    </row>
    <row r="12" spans="1:3" ht="15">
      <c r="A12" s="121" t="s">
        <v>2015</v>
      </c>
      <c r="B12" s="121" t="s">
        <v>2015</v>
      </c>
      <c r="C12" s="34">
        <v>5</v>
      </c>
    </row>
    <row r="13" spans="1:3" ht="15">
      <c r="A13" s="121" t="s">
        <v>2016</v>
      </c>
      <c r="B13" s="121" t="s">
        <v>2016</v>
      </c>
      <c r="C13" s="34">
        <v>4</v>
      </c>
    </row>
    <row r="14" spans="1:3" ht="15">
      <c r="A14" s="121" t="s">
        <v>2017</v>
      </c>
      <c r="B14" s="121" t="s">
        <v>2017</v>
      </c>
      <c r="C14" s="34">
        <v>2</v>
      </c>
    </row>
    <row r="15" spans="1:3" ht="15">
      <c r="A15" s="121" t="s">
        <v>2018</v>
      </c>
      <c r="B15" s="121" t="s">
        <v>2018</v>
      </c>
      <c r="C15" s="34">
        <v>2</v>
      </c>
    </row>
    <row r="16" spans="1:3" ht="15">
      <c r="A16" s="121" t="s">
        <v>2019</v>
      </c>
      <c r="B16" s="121" t="s">
        <v>2019</v>
      </c>
      <c r="C16" s="34">
        <v>6</v>
      </c>
    </row>
    <row r="17" spans="1:3" ht="15">
      <c r="A17" s="121" t="s">
        <v>2020</v>
      </c>
      <c r="B17" s="121" t="s">
        <v>2020</v>
      </c>
      <c r="C17" s="34">
        <v>8</v>
      </c>
    </row>
    <row r="18" spans="1:3" ht="15">
      <c r="A18" s="121" t="s">
        <v>2021</v>
      </c>
      <c r="B18" s="121" t="s">
        <v>2021</v>
      </c>
      <c r="C18" s="34">
        <v>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2655</v>
      </c>
      <c r="B1" s="13" t="s">
        <v>17</v>
      </c>
    </row>
    <row r="2" spans="1:2" ht="15">
      <c r="A2" s="78" t="s">
        <v>2656</v>
      </c>
      <c r="B2" s="78" t="s">
        <v>2662</v>
      </c>
    </row>
    <row r="3" spans="1:2" ht="15">
      <c r="A3" s="78" t="s">
        <v>2657</v>
      </c>
      <c r="B3" s="78" t="s">
        <v>2663</v>
      </c>
    </row>
    <row r="4" spans="1:2" ht="15">
      <c r="A4" s="78" t="s">
        <v>2658</v>
      </c>
      <c r="B4" s="78" t="s">
        <v>2664</v>
      </c>
    </row>
    <row r="5" spans="1:2" ht="15">
      <c r="A5" s="78" t="s">
        <v>2659</v>
      </c>
      <c r="B5" s="78" t="s">
        <v>2665</v>
      </c>
    </row>
    <row r="6" spans="1:2" ht="15">
      <c r="A6" s="78" t="s">
        <v>2660</v>
      </c>
      <c r="B6" s="78" t="s">
        <v>2666</v>
      </c>
    </row>
    <row r="7" spans="1:2" ht="15">
      <c r="A7" s="78" t="s">
        <v>2661</v>
      </c>
      <c r="B7" s="78" t="s">
        <v>2663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2010</v>
      </c>
      <c r="BB2" s="13" t="s">
        <v>2034</v>
      </c>
      <c r="BC2" s="13" t="s">
        <v>2035</v>
      </c>
      <c r="BD2" s="119" t="s">
        <v>2636</v>
      </c>
      <c r="BE2" s="119" t="s">
        <v>2637</v>
      </c>
      <c r="BF2" s="119" t="s">
        <v>2638</v>
      </c>
      <c r="BG2" s="119" t="s">
        <v>2639</v>
      </c>
      <c r="BH2" s="119" t="s">
        <v>2640</v>
      </c>
      <c r="BI2" s="119" t="s">
        <v>2641</v>
      </c>
      <c r="BJ2" s="119" t="s">
        <v>2642</v>
      </c>
      <c r="BK2" s="119" t="s">
        <v>2643</v>
      </c>
      <c r="BL2" s="119" t="s">
        <v>2644</v>
      </c>
    </row>
    <row r="3" spans="1:64" ht="15" customHeight="1">
      <c r="A3" s="64" t="s">
        <v>212</v>
      </c>
      <c r="B3" s="64" t="s">
        <v>330</v>
      </c>
      <c r="C3" s="65"/>
      <c r="D3" s="66"/>
      <c r="E3" s="67"/>
      <c r="F3" s="68"/>
      <c r="G3" s="65"/>
      <c r="H3" s="69"/>
      <c r="I3" s="70"/>
      <c r="J3" s="70"/>
      <c r="K3" s="34" t="s">
        <v>65</v>
      </c>
      <c r="L3" s="71">
        <v>3</v>
      </c>
      <c r="M3" s="71"/>
      <c r="N3" s="72"/>
      <c r="O3" s="78" t="s">
        <v>343</v>
      </c>
      <c r="P3" s="80">
        <v>43704.687951388885</v>
      </c>
      <c r="Q3" s="78" t="s">
        <v>345</v>
      </c>
      <c r="R3" s="82" t="s">
        <v>474</v>
      </c>
      <c r="S3" s="78" t="s">
        <v>505</v>
      </c>
      <c r="T3" s="78" t="s">
        <v>518</v>
      </c>
      <c r="U3" s="82" t="s">
        <v>561</v>
      </c>
      <c r="V3" s="82" t="s">
        <v>561</v>
      </c>
      <c r="W3" s="80">
        <v>43704.687951388885</v>
      </c>
      <c r="X3" s="82" t="s">
        <v>687</v>
      </c>
      <c r="Y3" s="78"/>
      <c r="Z3" s="78"/>
      <c r="AA3" s="84" t="s">
        <v>849</v>
      </c>
      <c r="AB3" s="78"/>
      <c r="AC3" s="78" t="b">
        <v>0</v>
      </c>
      <c r="AD3" s="78">
        <v>100</v>
      </c>
      <c r="AE3" s="84" t="s">
        <v>1012</v>
      </c>
      <c r="AF3" s="78" t="b">
        <v>0</v>
      </c>
      <c r="AG3" s="78" t="s">
        <v>1015</v>
      </c>
      <c r="AH3" s="78"/>
      <c r="AI3" s="84" t="s">
        <v>1012</v>
      </c>
      <c r="AJ3" s="78" t="b">
        <v>0</v>
      </c>
      <c r="AK3" s="78">
        <v>39</v>
      </c>
      <c r="AL3" s="84" t="s">
        <v>1012</v>
      </c>
      <c r="AM3" s="78" t="s">
        <v>1017</v>
      </c>
      <c r="AN3" s="78" t="b">
        <v>0</v>
      </c>
      <c r="AO3" s="84" t="s">
        <v>849</v>
      </c>
      <c r="AP3" s="78" t="s">
        <v>1052</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c r="BE3" s="49"/>
      <c r="BF3" s="48"/>
      <c r="BG3" s="49"/>
      <c r="BH3" s="48"/>
      <c r="BI3" s="49"/>
      <c r="BJ3" s="48"/>
      <c r="BK3" s="49"/>
      <c r="BL3" s="48"/>
    </row>
    <row r="4" spans="1:64" ht="15" customHeight="1">
      <c r="A4" s="64" t="s">
        <v>213</v>
      </c>
      <c r="B4" s="64" t="s">
        <v>212</v>
      </c>
      <c r="C4" s="65"/>
      <c r="D4" s="66"/>
      <c r="E4" s="67"/>
      <c r="F4" s="68"/>
      <c r="G4" s="65"/>
      <c r="H4" s="69"/>
      <c r="I4" s="70"/>
      <c r="J4" s="70"/>
      <c r="K4" s="34" t="s">
        <v>65</v>
      </c>
      <c r="L4" s="77">
        <v>6</v>
      </c>
      <c r="M4" s="77"/>
      <c r="N4" s="72"/>
      <c r="O4" s="79" t="s">
        <v>343</v>
      </c>
      <c r="P4" s="81">
        <v>43711.26956018519</v>
      </c>
      <c r="Q4" s="79" t="s">
        <v>346</v>
      </c>
      <c r="R4" s="83" t="s">
        <v>474</v>
      </c>
      <c r="S4" s="79" t="s">
        <v>505</v>
      </c>
      <c r="T4" s="79"/>
      <c r="U4" s="79"/>
      <c r="V4" s="83" t="s">
        <v>597</v>
      </c>
      <c r="W4" s="81">
        <v>43711.26956018519</v>
      </c>
      <c r="X4" s="83" t="s">
        <v>688</v>
      </c>
      <c r="Y4" s="79"/>
      <c r="Z4" s="79"/>
      <c r="AA4" s="85" t="s">
        <v>850</v>
      </c>
      <c r="AB4" s="79"/>
      <c r="AC4" s="79" t="b">
        <v>0</v>
      </c>
      <c r="AD4" s="79">
        <v>0</v>
      </c>
      <c r="AE4" s="85" t="s">
        <v>1012</v>
      </c>
      <c r="AF4" s="79" t="b">
        <v>0</v>
      </c>
      <c r="AG4" s="79" t="s">
        <v>1015</v>
      </c>
      <c r="AH4" s="79"/>
      <c r="AI4" s="85" t="s">
        <v>1012</v>
      </c>
      <c r="AJ4" s="79" t="b">
        <v>0</v>
      </c>
      <c r="AK4" s="79">
        <v>37</v>
      </c>
      <c r="AL4" s="85" t="s">
        <v>849</v>
      </c>
      <c r="AM4" s="79" t="s">
        <v>1018</v>
      </c>
      <c r="AN4" s="79" t="b">
        <v>0</v>
      </c>
      <c r="AO4" s="85" t="s">
        <v>849</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1</v>
      </c>
      <c r="BE4" s="49">
        <v>4</v>
      </c>
      <c r="BF4" s="48">
        <v>1</v>
      </c>
      <c r="BG4" s="49">
        <v>4</v>
      </c>
      <c r="BH4" s="48">
        <v>0</v>
      </c>
      <c r="BI4" s="49">
        <v>0</v>
      </c>
      <c r="BJ4" s="48">
        <v>23</v>
      </c>
      <c r="BK4" s="49">
        <v>92</v>
      </c>
      <c r="BL4" s="48">
        <v>25</v>
      </c>
    </row>
    <row r="5" spans="1:64" ht="15">
      <c r="A5" s="64" t="s">
        <v>214</v>
      </c>
      <c r="B5" s="64" t="s">
        <v>214</v>
      </c>
      <c r="C5" s="65"/>
      <c r="D5" s="66"/>
      <c r="E5" s="67"/>
      <c r="F5" s="68"/>
      <c r="G5" s="65"/>
      <c r="H5" s="69"/>
      <c r="I5" s="70"/>
      <c r="J5" s="70"/>
      <c r="K5" s="34" t="s">
        <v>65</v>
      </c>
      <c r="L5" s="77">
        <v>7</v>
      </c>
      <c r="M5" s="77"/>
      <c r="N5" s="72"/>
      <c r="O5" s="79" t="s">
        <v>176</v>
      </c>
      <c r="P5" s="81">
        <v>43712.30915509259</v>
      </c>
      <c r="Q5" s="79" t="s">
        <v>347</v>
      </c>
      <c r="R5" s="83" t="s">
        <v>475</v>
      </c>
      <c r="S5" s="79" t="s">
        <v>506</v>
      </c>
      <c r="T5" s="79" t="s">
        <v>519</v>
      </c>
      <c r="U5" s="79"/>
      <c r="V5" s="83" t="s">
        <v>598</v>
      </c>
      <c r="W5" s="81">
        <v>43712.30915509259</v>
      </c>
      <c r="X5" s="83" t="s">
        <v>689</v>
      </c>
      <c r="Y5" s="79"/>
      <c r="Z5" s="79"/>
      <c r="AA5" s="85" t="s">
        <v>851</v>
      </c>
      <c r="AB5" s="79"/>
      <c r="AC5" s="79" t="b">
        <v>0</v>
      </c>
      <c r="AD5" s="79">
        <v>0</v>
      </c>
      <c r="AE5" s="85" t="s">
        <v>1012</v>
      </c>
      <c r="AF5" s="79" t="b">
        <v>0</v>
      </c>
      <c r="AG5" s="79" t="s">
        <v>1015</v>
      </c>
      <c r="AH5" s="79"/>
      <c r="AI5" s="85" t="s">
        <v>1012</v>
      </c>
      <c r="AJ5" s="79" t="b">
        <v>0</v>
      </c>
      <c r="AK5" s="79">
        <v>0</v>
      </c>
      <c r="AL5" s="85" t="s">
        <v>1012</v>
      </c>
      <c r="AM5" s="79" t="s">
        <v>1019</v>
      </c>
      <c r="AN5" s="79" t="b">
        <v>0</v>
      </c>
      <c r="AO5" s="85" t="s">
        <v>851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10</v>
      </c>
      <c r="BF5" s="48">
        <v>0</v>
      </c>
      <c r="BG5" s="49">
        <v>0</v>
      </c>
      <c r="BH5" s="48">
        <v>0</v>
      </c>
      <c r="BI5" s="49">
        <v>0</v>
      </c>
      <c r="BJ5" s="48">
        <v>9</v>
      </c>
      <c r="BK5" s="49">
        <v>90</v>
      </c>
      <c r="BL5" s="48">
        <v>10</v>
      </c>
    </row>
    <row r="6" spans="1:64" ht="15">
      <c r="A6" s="64" t="s">
        <v>215</v>
      </c>
      <c r="B6" s="64" t="s">
        <v>215</v>
      </c>
      <c r="C6" s="65"/>
      <c r="D6" s="66"/>
      <c r="E6" s="67"/>
      <c r="F6" s="68"/>
      <c r="G6" s="65"/>
      <c r="H6" s="69"/>
      <c r="I6" s="70"/>
      <c r="J6" s="70"/>
      <c r="K6" s="34" t="s">
        <v>65</v>
      </c>
      <c r="L6" s="77">
        <v>8</v>
      </c>
      <c r="M6" s="77"/>
      <c r="N6" s="72"/>
      <c r="O6" s="79" t="s">
        <v>176</v>
      </c>
      <c r="P6" s="81">
        <v>43712.309953703705</v>
      </c>
      <c r="Q6" s="79" t="s">
        <v>348</v>
      </c>
      <c r="R6" s="83" t="s">
        <v>475</v>
      </c>
      <c r="S6" s="79" t="s">
        <v>506</v>
      </c>
      <c r="T6" s="79" t="s">
        <v>520</v>
      </c>
      <c r="U6" s="79"/>
      <c r="V6" s="83" t="s">
        <v>599</v>
      </c>
      <c r="W6" s="81">
        <v>43712.309953703705</v>
      </c>
      <c r="X6" s="83" t="s">
        <v>690</v>
      </c>
      <c r="Y6" s="79"/>
      <c r="Z6" s="79"/>
      <c r="AA6" s="85" t="s">
        <v>852</v>
      </c>
      <c r="AB6" s="79"/>
      <c r="AC6" s="79" t="b">
        <v>0</v>
      </c>
      <c r="AD6" s="79">
        <v>0</v>
      </c>
      <c r="AE6" s="85" t="s">
        <v>1012</v>
      </c>
      <c r="AF6" s="79" t="b">
        <v>0</v>
      </c>
      <c r="AG6" s="79" t="s">
        <v>1015</v>
      </c>
      <c r="AH6" s="79"/>
      <c r="AI6" s="85" t="s">
        <v>1012</v>
      </c>
      <c r="AJ6" s="79" t="b">
        <v>0</v>
      </c>
      <c r="AK6" s="79">
        <v>0</v>
      </c>
      <c r="AL6" s="85" t="s">
        <v>1012</v>
      </c>
      <c r="AM6" s="79" t="s">
        <v>1019</v>
      </c>
      <c r="AN6" s="79" t="b">
        <v>0</v>
      </c>
      <c r="AO6" s="85" t="s">
        <v>852</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11.11111111111111</v>
      </c>
      <c r="BF6" s="48">
        <v>0</v>
      </c>
      <c r="BG6" s="49">
        <v>0</v>
      </c>
      <c r="BH6" s="48">
        <v>0</v>
      </c>
      <c r="BI6" s="49">
        <v>0</v>
      </c>
      <c r="BJ6" s="48">
        <v>8</v>
      </c>
      <c r="BK6" s="49">
        <v>88.88888888888889</v>
      </c>
      <c r="BL6" s="48">
        <v>9</v>
      </c>
    </row>
    <row r="7" spans="1:64" ht="15">
      <c r="A7" s="64" t="s">
        <v>216</v>
      </c>
      <c r="B7" s="64" t="s">
        <v>216</v>
      </c>
      <c r="C7" s="65"/>
      <c r="D7" s="66"/>
      <c r="E7" s="67"/>
      <c r="F7" s="68"/>
      <c r="G7" s="65"/>
      <c r="H7" s="69"/>
      <c r="I7" s="70"/>
      <c r="J7" s="70"/>
      <c r="K7" s="34" t="s">
        <v>65</v>
      </c>
      <c r="L7" s="77">
        <v>9</v>
      </c>
      <c r="M7" s="77"/>
      <c r="N7" s="72"/>
      <c r="O7" s="79" t="s">
        <v>176</v>
      </c>
      <c r="P7" s="81">
        <v>43712.310208333336</v>
      </c>
      <c r="Q7" s="79" t="s">
        <v>349</v>
      </c>
      <c r="R7" s="83" t="s">
        <v>476</v>
      </c>
      <c r="S7" s="79" t="s">
        <v>506</v>
      </c>
      <c r="T7" s="79" t="s">
        <v>520</v>
      </c>
      <c r="U7" s="79"/>
      <c r="V7" s="83" t="s">
        <v>600</v>
      </c>
      <c r="W7" s="81">
        <v>43712.310208333336</v>
      </c>
      <c r="X7" s="83" t="s">
        <v>691</v>
      </c>
      <c r="Y7" s="79"/>
      <c r="Z7" s="79"/>
      <c r="AA7" s="85" t="s">
        <v>853</v>
      </c>
      <c r="AB7" s="79"/>
      <c r="AC7" s="79" t="b">
        <v>0</v>
      </c>
      <c r="AD7" s="79">
        <v>0</v>
      </c>
      <c r="AE7" s="85" t="s">
        <v>1012</v>
      </c>
      <c r="AF7" s="79" t="b">
        <v>0</v>
      </c>
      <c r="AG7" s="79" t="s">
        <v>1015</v>
      </c>
      <c r="AH7" s="79"/>
      <c r="AI7" s="85" t="s">
        <v>1012</v>
      </c>
      <c r="AJ7" s="79" t="b">
        <v>0</v>
      </c>
      <c r="AK7" s="79">
        <v>0</v>
      </c>
      <c r="AL7" s="85" t="s">
        <v>1012</v>
      </c>
      <c r="AM7" s="79" t="s">
        <v>1020</v>
      </c>
      <c r="AN7" s="79" t="b">
        <v>0</v>
      </c>
      <c r="AO7" s="85" t="s">
        <v>853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11.11111111111111</v>
      </c>
      <c r="BF7" s="48">
        <v>0</v>
      </c>
      <c r="BG7" s="49">
        <v>0</v>
      </c>
      <c r="BH7" s="48">
        <v>0</v>
      </c>
      <c r="BI7" s="49">
        <v>0</v>
      </c>
      <c r="BJ7" s="48">
        <v>8</v>
      </c>
      <c r="BK7" s="49">
        <v>88.88888888888889</v>
      </c>
      <c r="BL7" s="48">
        <v>9</v>
      </c>
    </row>
    <row r="8" spans="1:64" ht="15">
      <c r="A8" s="64" t="s">
        <v>217</v>
      </c>
      <c r="B8" s="64" t="s">
        <v>217</v>
      </c>
      <c r="C8" s="65"/>
      <c r="D8" s="66"/>
      <c r="E8" s="67"/>
      <c r="F8" s="68"/>
      <c r="G8" s="65"/>
      <c r="H8" s="69"/>
      <c r="I8" s="70"/>
      <c r="J8" s="70"/>
      <c r="K8" s="34" t="s">
        <v>65</v>
      </c>
      <c r="L8" s="77">
        <v>10</v>
      </c>
      <c r="M8" s="77"/>
      <c r="N8" s="72"/>
      <c r="O8" s="79" t="s">
        <v>176</v>
      </c>
      <c r="P8" s="81">
        <v>43712.3106712963</v>
      </c>
      <c r="Q8" s="79" t="s">
        <v>350</v>
      </c>
      <c r="R8" s="83" t="s">
        <v>475</v>
      </c>
      <c r="S8" s="79" t="s">
        <v>506</v>
      </c>
      <c r="T8" s="79" t="s">
        <v>521</v>
      </c>
      <c r="U8" s="79"/>
      <c r="V8" s="83" t="s">
        <v>601</v>
      </c>
      <c r="W8" s="81">
        <v>43712.3106712963</v>
      </c>
      <c r="X8" s="83" t="s">
        <v>692</v>
      </c>
      <c r="Y8" s="79"/>
      <c r="Z8" s="79"/>
      <c r="AA8" s="85" t="s">
        <v>854</v>
      </c>
      <c r="AB8" s="79"/>
      <c r="AC8" s="79" t="b">
        <v>0</v>
      </c>
      <c r="AD8" s="79">
        <v>0</v>
      </c>
      <c r="AE8" s="85" t="s">
        <v>1012</v>
      </c>
      <c r="AF8" s="79" t="b">
        <v>0</v>
      </c>
      <c r="AG8" s="79" t="s">
        <v>1015</v>
      </c>
      <c r="AH8" s="79"/>
      <c r="AI8" s="85" t="s">
        <v>1012</v>
      </c>
      <c r="AJ8" s="79" t="b">
        <v>0</v>
      </c>
      <c r="AK8" s="79">
        <v>0</v>
      </c>
      <c r="AL8" s="85" t="s">
        <v>1012</v>
      </c>
      <c r="AM8" s="79" t="s">
        <v>1019</v>
      </c>
      <c r="AN8" s="79" t="b">
        <v>0</v>
      </c>
      <c r="AO8" s="85" t="s">
        <v>854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3.4482758620689653</v>
      </c>
      <c r="BF8" s="48">
        <v>0</v>
      </c>
      <c r="BG8" s="49">
        <v>0</v>
      </c>
      <c r="BH8" s="48">
        <v>0</v>
      </c>
      <c r="BI8" s="49">
        <v>0</v>
      </c>
      <c r="BJ8" s="48">
        <v>28</v>
      </c>
      <c r="BK8" s="49">
        <v>96.55172413793103</v>
      </c>
      <c r="BL8" s="48">
        <v>29</v>
      </c>
    </row>
    <row r="9" spans="1:64" ht="15">
      <c r="A9" s="64" t="s">
        <v>218</v>
      </c>
      <c r="B9" s="64" t="s">
        <v>218</v>
      </c>
      <c r="C9" s="65"/>
      <c r="D9" s="66"/>
      <c r="E9" s="67"/>
      <c r="F9" s="68"/>
      <c r="G9" s="65"/>
      <c r="H9" s="69"/>
      <c r="I9" s="70"/>
      <c r="J9" s="70"/>
      <c r="K9" s="34" t="s">
        <v>65</v>
      </c>
      <c r="L9" s="77">
        <v>11</v>
      </c>
      <c r="M9" s="77"/>
      <c r="N9" s="72"/>
      <c r="O9" s="79" t="s">
        <v>176</v>
      </c>
      <c r="P9" s="81">
        <v>43712.3109375</v>
      </c>
      <c r="Q9" s="79" t="s">
        <v>351</v>
      </c>
      <c r="R9" s="83" t="s">
        <v>475</v>
      </c>
      <c r="S9" s="79" t="s">
        <v>506</v>
      </c>
      <c r="T9" s="79" t="s">
        <v>522</v>
      </c>
      <c r="U9" s="79"/>
      <c r="V9" s="83" t="s">
        <v>602</v>
      </c>
      <c r="W9" s="81">
        <v>43712.3109375</v>
      </c>
      <c r="X9" s="83" t="s">
        <v>693</v>
      </c>
      <c r="Y9" s="79"/>
      <c r="Z9" s="79"/>
      <c r="AA9" s="85" t="s">
        <v>855</v>
      </c>
      <c r="AB9" s="79"/>
      <c r="AC9" s="79" t="b">
        <v>0</v>
      </c>
      <c r="AD9" s="79">
        <v>0</v>
      </c>
      <c r="AE9" s="85" t="s">
        <v>1012</v>
      </c>
      <c r="AF9" s="79" t="b">
        <v>0</v>
      </c>
      <c r="AG9" s="79" t="s">
        <v>1015</v>
      </c>
      <c r="AH9" s="79"/>
      <c r="AI9" s="85" t="s">
        <v>1012</v>
      </c>
      <c r="AJ9" s="79" t="b">
        <v>0</v>
      </c>
      <c r="AK9" s="79">
        <v>0</v>
      </c>
      <c r="AL9" s="85" t="s">
        <v>1012</v>
      </c>
      <c r="AM9" s="79" t="s">
        <v>1019</v>
      </c>
      <c r="AN9" s="79" t="b">
        <v>0</v>
      </c>
      <c r="AO9" s="85" t="s">
        <v>855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8.333333333333334</v>
      </c>
      <c r="BF9" s="48">
        <v>0</v>
      </c>
      <c r="BG9" s="49">
        <v>0</v>
      </c>
      <c r="BH9" s="48">
        <v>0</v>
      </c>
      <c r="BI9" s="49">
        <v>0</v>
      </c>
      <c r="BJ9" s="48">
        <v>11</v>
      </c>
      <c r="BK9" s="49">
        <v>91.66666666666667</v>
      </c>
      <c r="BL9" s="48">
        <v>12</v>
      </c>
    </row>
    <row r="10" spans="1:64" ht="15">
      <c r="A10" s="64" t="s">
        <v>219</v>
      </c>
      <c r="B10" s="64" t="s">
        <v>219</v>
      </c>
      <c r="C10" s="65"/>
      <c r="D10" s="66"/>
      <c r="E10" s="67"/>
      <c r="F10" s="68"/>
      <c r="G10" s="65"/>
      <c r="H10" s="69"/>
      <c r="I10" s="70"/>
      <c r="J10" s="70"/>
      <c r="K10" s="34" t="s">
        <v>65</v>
      </c>
      <c r="L10" s="77">
        <v>12</v>
      </c>
      <c r="M10" s="77"/>
      <c r="N10" s="72"/>
      <c r="O10" s="79" t="s">
        <v>176</v>
      </c>
      <c r="P10" s="81">
        <v>43712.311435185184</v>
      </c>
      <c r="Q10" s="79" t="s">
        <v>352</v>
      </c>
      <c r="R10" s="83" t="s">
        <v>475</v>
      </c>
      <c r="S10" s="79" t="s">
        <v>506</v>
      </c>
      <c r="T10" s="79" t="s">
        <v>520</v>
      </c>
      <c r="U10" s="79"/>
      <c r="V10" s="83" t="s">
        <v>603</v>
      </c>
      <c r="W10" s="81">
        <v>43712.311435185184</v>
      </c>
      <c r="X10" s="83" t="s">
        <v>694</v>
      </c>
      <c r="Y10" s="79"/>
      <c r="Z10" s="79"/>
      <c r="AA10" s="85" t="s">
        <v>856</v>
      </c>
      <c r="AB10" s="79"/>
      <c r="AC10" s="79" t="b">
        <v>0</v>
      </c>
      <c r="AD10" s="79">
        <v>0</v>
      </c>
      <c r="AE10" s="85" t="s">
        <v>1012</v>
      </c>
      <c r="AF10" s="79" t="b">
        <v>0</v>
      </c>
      <c r="AG10" s="79" t="s">
        <v>1015</v>
      </c>
      <c r="AH10" s="79"/>
      <c r="AI10" s="85" t="s">
        <v>1012</v>
      </c>
      <c r="AJ10" s="79" t="b">
        <v>0</v>
      </c>
      <c r="AK10" s="79">
        <v>0</v>
      </c>
      <c r="AL10" s="85" t="s">
        <v>1012</v>
      </c>
      <c r="AM10" s="79" t="s">
        <v>1019</v>
      </c>
      <c r="AN10" s="79" t="b">
        <v>0</v>
      </c>
      <c r="AO10" s="85" t="s">
        <v>856</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1</v>
      </c>
      <c r="BE10" s="49">
        <v>11.11111111111111</v>
      </c>
      <c r="BF10" s="48">
        <v>0</v>
      </c>
      <c r="BG10" s="49">
        <v>0</v>
      </c>
      <c r="BH10" s="48">
        <v>0</v>
      </c>
      <c r="BI10" s="49">
        <v>0</v>
      </c>
      <c r="BJ10" s="48">
        <v>8</v>
      </c>
      <c r="BK10" s="49">
        <v>88.88888888888889</v>
      </c>
      <c r="BL10" s="48">
        <v>9</v>
      </c>
    </row>
    <row r="11" spans="1:64" ht="15">
      <c r="A11" s="64" t="s">
        <v>220</v>
      </c>
      <c r="B11" s="64" t="s">
        <v>220</v>
      </c>
      <c r="C11" s="65"/>
      <c r="D11" s="66"/>
      <c r="E11" s="67"/>
      <c r="F11" s="68"/>
      <c r="G11" s="65"/>
      <c r="H11" s="69"/>
      <c r="I11" s="70"/>
      <c r="J11" s="70"/>
      <c r="K11" s="34" t="s">
        <v>65</v>
      </c>
      <c r="L11" s="77">
        <v>13</v>
      </c>
      <c r="M11" s="77"/>
      <c r="N11" s="72"/>
      <c r="O11" s="79" t="s">
        <v>176</v>
      </c>
      <c r="P11" s="81">
        <v>43712.31185185185</v>
      </c>
      <c r="Q11" s="79" t="s">
        <v>353</v>
      </c>
      <c r="R11" s="83" t="s">
        <v>477</v>
      </c>
      <c r="S11" s="79" t="s">
        <v>506</v>
      </c>
      <c r="T11" s="79" t="s">
        <v>520</v>
      </c>
      <c r="U11" s="83" t="s">
        <v>562</v>
      </c>
      <c r="V11" s="83" t="s">
        <v>562</v>
      </c>
      <c r="W11" s="81">
        <v>43712.31185185185</v>
      </c>
      <c r="X11" s="83" t="s">
        <v>695</v>
      </c>
      <c r="Y11" s="79"/>
      <c r="Z11" s="79"/>
      <c r="AA11" s="85" t="s">
        <v>857</v>
      </c>
      <c r="AB11" s="79"/>
      <c r="AC11" s="79" t="b">
        <v>0</v>
      </c>
      <c r="AD11" s="79">
        <v>0</v>
      </c>
      <c r="AE11" s="85" t="s">
        <v>1012</v>
      </c>
      <c r="AF11" s="79" t="b">
        <v>0</v>
      </c>
      <c r="AG11" s="79" t="s">
        <v>1015</v>
      </c>
      <c r="AH11" s="79"/>
      <c r="AI11" s="85" t="s">
        <v>1012</v>
      </c>
      <c r="AJ11" s="79" t="b">
        <v>0</v>
      </c>
      <c r="AK11" s="79">
        <v>0</v>
      </c>
      <c r="AL11" s="85" t="s">
        <v>1012</v>
      </c>
      <c r="AM11" s="79" t="s">
        <v>508</v>
      </c>
      <c r="AN11" s="79" t="b">
        <v>0</v>
      </c>
      <c r="AO11" s="85" t="s">
        <v>857</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1</v>
      </c>
      <c r="BE11" s="49">
        <v>11.11111111111111</v>
      </c>
      <c r="BF11" s="48">
        <v>0</v>
      </c>
      <c r="BG11" s="49">
        <v>0</v>
      </c>
      <c r="BH11" s="48">
        <v>0</v>
      </c>
      <c r="BI11" s="49">
        <v>0</v>
      </c>
      <c r="BJ11" s="48">
        <v>8</v>
      </c>
      <c r="BK11" s="49">
        <v>88.88888888888889</v>
      </c>
      <c r="BL11" s="48">
        <v>9</v>
      </c>
    </row>
    <row r="12" spans="1:64" ht="15">
      <c r="A12" s="64" t="s">
        <v>221</v>
      </c>
      <c r="B12" s="64" t="s">
        <v>221</v>
      </c>
      <c r="C12" s="65"/>
      <c r="D12" s="66"/>
      <c r="E12" s="67"/>
      <c r="F12" s="68"/>
      <c r="G12" s="65"/>
      <c r="H12" s="69"/>
      <c r="I12" s="70"/>
      <c r="J12" s="70"/>
      <c r="K12" s="34" t="s">
        <v>65</v>
      </c>
      <c r="L12" s="77">
        <v>14</v>
      </c>
      <c r="M12" s="77"/>
      <c r="N12" s="72"/>
      <c r="O12" s="79" t="s">
        <v>176</v>
      </c>
      <c r="P12" s="81">
        <v>43712.31288194445</v>
      </c>
      <c r="Q12" s="79" t="s">
        <v>354</v>
      </c>
      <c r="R12" s="83" t="s">
        <v>477</v>
      </c>
      <c r="S12" s="79" t="s">
        <v>506</v>
      </c>
      <c r="T12" s="79" t="s">
        <v>520</v>
      </c>
      <c r="U12" s="79"/>
      <c r="V12" s="83" t="s">
        <v>604</v>
      </c>
      <c r="W12" s="81">
        <v>43712.31288194445</v>
      </c>
      <c r="X12" s="83" t="s">
        <v>696</v>
      </c>
      <c r="Y12" s="79"/>
      <c r="Z12" s="79"/>
      <c r="AA12" s="85" t="s">
        <v>858</v>
      </c>
      <c r="AB12" s="79"/>
      <c r="AC12" s="79" t="b">
        <v>0</v>
      </c>
      <c r="AD12" s="79">
        <v>0</v>
      </c>
      <c r="AE12" s="85" t="s">
        <v>1012</v>
      </c>
      <c r="AF12" s="79" t="b">
        <v>0</v>
      </c>
      <c r="AG12" s="79" t="s">
        <v>1015</v>
      </c>
      <c r="AH12" s="79"/>
      <c r="AI12" s="85" t="s">
        <v>1012</v>
      </c>
      <c r="AJ12" s="79" t="b">
        <v>0</v>
      </c>
      <c r="AK12" s="79">
        <v>0</v>
      </c>
      <c r="AL12" s="85" t="s">
        <v>1012</v>
      </c>
      <c r="AM12" s="79" t="s">
        <v>508</v>
      </c>
      <c r="AN12" s="79" t="b">
        <v>0</v>
      </c>
      <c r="AO12" s="85" t="s">
        <v>858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11.11111111111111</v>
      </c>
      <c r="BF12" s="48">
        <v>0</v>
      </c>
      <c r="BG12" s="49">
        <v>0</v>
      </c>
      <c r="BH12" s="48">
        <v>0</v>
      </c>
      <c r="BI12" s="49">
        <v>0</v>
      </c>
      <c r="BJ12" s="48">
        <v>8</v>
      </c>
      <c r="BK12" s="49">
        <v>88.88888888888889</v>
      </c>
      <c r="BL12" s="48">
        <v>9</v>
      </c>
    </row>
    <row r="13" spans="1:64" ht="15">
      <c r="A13" s="64" t="s">
        <v>222</v>
      </c>
      <c r="B13" s="64" t="s">
        <v>222</v>
      </c>
      <c r="C13" s="65"/>
      <c r="D13" s="66"/>
      <c r="E13" s="67"/>
      <c r="F13" s="68"/>
      <c r="G13" s="65"/>
      <c r="H13" s="69"/>
      <c r="I13" s="70"/>
      <c r="J13" s="70"/>
      <c r="K13" s="34" t="s">
        <v>65</v>
      </c>
      <c r="L13" s="77">
        <v>15</v>
      </c>
      <c r="M13" s="77"/>
      <c r="N13" s="72"/>
      <c r="O13" s="79" t="s">
        <v>176</v>
      </c>
      <c r="P13" s="81">
        <v>43712.312893518516</v>
      </c>
      <c r="Q13" s="79" t="s">
        <v>355</v>
      </c>
      <c r="R13" s="83" t="s">
        <v>477</v>
      </c>
      <c r="S13" s="79" t="s">
        <v>506</v>
      </c>
      <c r="T13" s="79" t="s">
        <v>520</v>
      </c>
      <c r="U13" s="83" t="s">
        <v>563</v>
      </c>
      <c r="V13" s="83" t="s">
        <v>563</v>
      </c>
      <c r="W13" s="81">
        <v>43712.312893518516</v>
      </c>
      <c r="X13" s="83" t="s">
        <v>697</v>
      </c>
      <c r="Y13" s="79"/>
      <c r="Z13" s="79"/>
      <c r="AA13" s="85" t="s">
        <v>859</v>
      </c>
      <c r="AB13" s="79"/>
      <c r="AC13" s="79" t="b">
        <v>0</v>
      </c>
      <c r="AD13" s="79">
        <v>0</v>
      </c>
      <c r="AE13" s="85" t="s">
        <v>1012</v>
      </c>
      <c r="AF13" s="79" t="b">
        <v>0</v>
      </c>
      <c r="AG13" s="79" t="s">
        <v>1015</v>
      </c>
      <c r="AH13" s="79"/>
      <c r="AI13" s="85" t="s">
        <v>1012</v>
      </c>
      <c r="AJ13" s="79" t="b">
        <v>0</v>
      </c>
      <c r="AK13" s="79">
        <v>0</v>
      </c>
      <c r="AL13" s="85" t="s">
        <v>1012</v>
      </c>
      <c r="AM13" s="79" t="s">
        <v>508</v>
      </c>
      <c r="AN13" s="79" t="b">
        <v>0</v>
      </c>
      <c r="AO13" s="85" t="s">
        <v>859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11.11111111111111</v>
      </c>
      <c r="BF13" s="48">
        <v>0</v>
      </c>
      <c r="BG13" s="49">
        <v>0</v>
      </c>
      <c r="BH13" s="48">
        <v>0</v>
      </c>
      <c r="BI13" s="49">
        <v>0</v>
      </c>
      <c r="BJ13" s="48">
        <v>8</v>
      </c>
      <c r="BK13" s="49">
        <v>88.88888888888889</v>
      </c>
      <c r="BL13" s="48">
        <v>9</v>
      </c>
    </row>
    <row r="14" spans="1:64" ht="15">
      <c r="A14" s="64" t="s">
        <v>223</v>
      </c>
      <c r="B14" s="64" t="s">
        <v>223</v>
      </c>
      <c r="C14" s="65"/>
      <c r="D14" s="66"/>
      <c r="E14" s="67"/>
      <c r="F14" s="68"/>
      <c r="G14" s="65"/>
      <c r="H14" s="69"/>
      <c r="I14" s="70"/>
      <c r="J14" s="70"/>
      <c r="K14" s="34" t="s">
        <v>65</v>
      </c>
      <c r="L14" s="77">
        <v>16</v>
      </c>
      <c r="M14" s="77"/>
      <c r="N14" s="72"/>
      <c r="O14" s="79" t="s">
        <v>176</v>
      </c>
      <c r="P14" s="81">
        <v>43712.31348379629</v>
      </c>
      <c r="Q14" s="79" t="s">
        <v>356</v>
      </c>
      <c r="R14" s="83" t="s">
        <v>478</v>
      </c>
      <c r="S14" s="79" t="s">
        <v>506</v>
      </c>
      <c r="T14" s="79" t="s">
        <v>523</v>
      </c>
      <c r="U14" s="79"/>
      <c r="V14" s="83" t="s">
        <v>605</v>
      </c>
      <c r="W14" s="81">
        <v>43712.31348379629</v>
      </c>
      <c r="X14" s="83" t="s">
        <v>698</v>
      </c>
      <c r="Y14" s="79"/>
      <c r="Z14" s="79"/>
      <c r="AA14" s="85" t="s">
        <v>860</v>
      </c>
      <c r="AB14" s="79"/>
      <c r="AC14" s="79" t="b">
        <v>0</v>
      </c>
      <c r="AD14" s="79">
        <v>0</v>
      </c>
      <c r="AE14" s="85" t="s">
        <v>1012</v>
      </c>
      <c r="AF14" s="79" t="b">
        <v>0</v>
      </c>
      <c r="AG14" s="79" t="s">
        <v>1015</v>
      </c>
      <c r="AH14" s="79"/>
      <c r="AI14" s="85" t="s">
        <v>1012</v>
      </c>
      <c r="AJ14" s="79" t="b">
        <v>0</v>
      </c>
      <c r="AK14" s="79">
        <v>0</v>
      </c>
      <c r="AL14" s="85" t="s">
        <v>1012</v>
      </c>
      <c r="AM14" s="79" t="s">
        <v>1021</v>
      </c>
      <c r="AN14" s="79" t="b">
        <v>0</v>
      </c>
      <c r="AO14" s="85" t="s">
        <v>860</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6.666666666666667</v>
      </c>
      <c r="BF14" s="48">
        <v>0</v>
      </c>
      <c r="BG14" s="49">
        <v>0</v>
      </c>
      <c r="BH14" s="48">
        <v>0</v>
      </c>
      <c r="BI14" s="49">
        <v>0</v>
      </c>
      <c r="BJ14" s="48">
        <v>14</v>
      </c>
      <c r="BK14" s="49">
        <v>93.33333333333333</v>
      </c>
      <c r="BL14" s="48">
        <v>15</v>
      </c>
    </row>
    <row r="15" spans="1:64" ht="15">
      <c r="A15" s="64" t="s">
        <v>224</v>
      </c>
      <c r="B15" s="64" t="s">
        <v>224</v>
      </c>
      <c r="C15" s="65"/>
      <c r="D15" s="66"/>
      <c r="E15" s="67"/>
      <c r="F15" s="68"/>
      <c r="G15" s="65"/>
      <c r="H15" s="69"/>
      <c r="I15" s="70"/>
      <c r="J15" s="70"/>
      <c r="K15" s="34" t="s">
        <v>65</v>
      </c>
      <c r="L15" s="77">
        <v>17</v>
      </c>
      <c r="M15" s="77"/>
      <c r="N15" s="72"/>
      <c r="O15" s="79" t="s">
        <v>176</v>
      </c>
      <c r="P15" s="81">
        <v>43712.32052083333</v>
      </c>
      <c r="Q15" s="79" t="s">
        <v>357</v>
      </c>
      <c r="R15" s="83" t="s">
        <v>477</v>
      </c>
      <c r="S15" s="79" t="s">
        <v>506</v>
      </c>
      <c r="T15" s="79" t="s">
        <v>520</v>
      </c>
      <c r="U15" s="83" t="s">
        <v>564</v>
      </c>
      <c r="V15" s="83" t="s">
        <v>564</v>
      </c>
      <c r="W15" s="81">
        <v>43712.32052083333</v>
      </c>
      <c r="X15" s="83" t="s">
        <v>699</v>
      </c>
      <c r="Y15" s="79"/>
      <c r="Z15" s="79"/>
      <c r="AA15" s="85" t="s">
        <v>861</v>
      </c>
      <c r="AB15" s="79"/>
      <c r="AC15" s="79" t="b">
        <v>0</v>
      </c>
      <c r="AD15" s="79">
        <v>0</v>
      </c>
      <c r="AE15" s="85" t="s">
        <v>1012</v>
      </c>
      <c r="AF15" s="79" t="b">
        <v>0</v>
      </c>
      <c r="AG15" s="79" t="s">
        <v>1015</v>
      </c>
      <c r="AH15" s="79"/>
      <c r="AI15" s="85" t="s">
        <v>1012</v>
      </c>
      <c r="AJ15" s="79" t="b">
        <v>0</v>
      </c>
      <c r="AK15" s="79">
        <v>0</v>
      </c>
      <c r="AL15" s="85" t="s">
        <v>1012</v>
      </c>
      <c r="AM15" s="79" t="s">
        <v>508</v>
      </c>
      <c r="AN15" s="79" t="b">
        <v>0</v>
      </c>
      <c r="AO15" s="85" t="s">
        <v>861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11.11111111111111</v>
      </c>
      <c r="BF15" s="48">
        <v>0</v>
      </c>
      <c r="BG15" s="49">
        <v>0</v>
      </c>
      <c r="BH15" s="48">
        <v>0</v>
      </c>
      <c r="BI15" s="49">
        <v>0</v>
      </c>
      <c r="BJ15" s="48">
        <v>8</v>
      </c>
      <c r="BK15" s="49">
        <v>88.88888888888889</v>
      </c>
      <c r="BL15" s="48">
        <v>9</v>
      </c>
    </row>
    <row r="16" spans="1:64" ht="15">
      <c r="A16" s="64" t="s">
        <v>225</v>
      </c>
      <c r="B16" s="64" t="s">
        <v>225</v>
      </c>
      <c r="C16" s="65"/>
      <c r="D16" s="66"/>
      <c r="E16" s="67"/>
      <c r="F16" s="68"/>
      <c r="G16" s="65"/>
      <c r="H16" s="69"/>
      <c r="I16" s="70"/>
      <c r="J16" s="70"/>
      <c r="K16" s="34" t="s">
        <v>65</v>
      </c>
      <c r="L16" s="77">
        <v>18</v>
      </c>
      <c r="M16" s="77"/>
      <c r="N16" s="72"/>
      <c r="O16" s="79" t="s">
        <v>176</v>
      </c>
      <c r="P16" s="81">
        <v>43712.324849537035</v>
      </c>
      <c r="Q16" s="79" t="s">
        <v>358</v>
      </c>
      <c r="R16" s="83" t="s">
        <v>475</v>
      </c>
      <c r="S16" s="79" t="s">
        <v>506</v>
      </c>
      <c r="T16" s="79" t="s">
        <v>524</v>
      </c>
      <c r="U16" s="79"/>
      <c r="V16" s="83" t="s">
        <v>606</v>
      </c>
      <c r="W16" s="81">
        <v>43712.324849537035</v>
      </c>
      <c r="X16" s="83" t="s">
        <v>700</v>
      </c>
      <c r="Y16" s="79"/>
      <c r="Z16" s="79"/>
      <c r="AA16" s="85" t="s">
        <v>862</v>
      </c>
      <c r="AB16" s="79"/>
      <c r="AC16" s="79" t="b">
        <v>0</v>
      </c>
      <c r="AD16" s="79">
        <v>3</v>
      </c>
      <c r="AE16" s="85" t="s">
        <v>1012</v>
      </c>
      <c r="AF16" s="79" t="b">
        <v>0</v>
      </c>
      <c r="AG16" s="79" t="s">
        <v>1015</v>
      </c>
      <c r="AH16" s="79"/>
      <c r="AI16" s="85" t="s">
        <v>1012</v>
      </c>
      <c r="AJ16" s="79" t="b">
        <v>0</v>
      </c>
      <c r="AK16" s="79">
        <v>1</v>
      </c>
      <c r="AL16" s="85" t="s">
        <v>1012</v>
      </c>
      <c r="AM16" s="79" t="s">
        <v>1022</v>
      </c>
      <c r="AN16" s="79" t="b">
        <v>0</v>
      </c>
      <c r="AO16" s="85" t="s">
        <v>862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9.090909090909092</v>
      </c>
      <c r="BF16" s="48">
        <v>0</v>
      </c>
      <c r="BG16" s="49">
        <v>0</v>
      </c>
      <c r="BH16" s="48">
        <v>0</v>
      </c>
      <c r="BI16" s="49">
        <v>0</v>
      </c>
      <c r="BJ16" s="48">
        <v>10</v>
      </c>
      <c r="BK16" s="49">
        <v>90.9090909090909</v>
      </c>
      <c r="BL16" s="48">
        <v>11</v>
      </c>
    </row>
    <row r="17" spans="1:64" ht="15">
      <c r="A17" s="64" t="s">
        <v>226</v>
      </c>
      <c r="B17" s="64" t="s">
        <v>226</v>
      </c>
      <c r="C17" s="65"/>
      <c r="D17" s="66"/>
      <c r="E17" s="67"/>
      <c r="F17" s="68"/>
      <c r="G17" s="65"/>
      <c r="H17" s="69"/>
      <c r="I17" s="70"/>
      <c r="J17" s="70"/>
      <c r="K17" s="34" t="s">
        <v>65</v>
      </c>
      <c r="L17" s="77">
        <v>19</v>
      </c>
      <c r="M17" s="77"/>
      <c r="N17" s="72"/>
      <c r="O17" s="79" t="s">
        <v>176</v>
      </c>
      <c r="P17" s="81">
        <v>43712.32542824074</v>
      </c>
      <c r="Q17" s="79" t="s">
        <v>359</v>
      </c>
      <c r="R17" s="83" t="s">
        <v>479</v>
      </c>
      <c r="S17" s="79" t="s">
        <v>507</v>
      </c>
      <c r="T17" s="79" t="s">
        <v>520</v>
      </c>
      <c r="U17" s="79"/>
      <c r="V17" s="83" t="s">
        <v>607</v>
      </c>
      <c r="W17" s="81">
        <v>43712.32542824074</v>
      </c>
      <c r="X17" s="83" t="s">
        <v>701</v>
      </c>
      <c r="Y17" s="79"/>
      <c r="Z17" s="79"/>
      <c r="AA17" s="85" t="s">
        <v>863</v>
      </c>
      <c r="AB17" s="79"/>
      <c r="AC17" s="79" t="b">
        <v>0</v>
      </c>
      <c r="AD17" s="79">
        <v>0</v>
      </c>
      <c r="AE17" s="85" t="s">
        <v>1012</v>
      </c>
      <c r="AF17" s="79" t="b">
        <v>0</v>
      </c>
      <c r="AG17" s="79" t="s">
        <v>1015</v>
      </c>
      <c r="AH17" s="79"/>
      <c r="AI17" s="85" t="s">
        <v>1012</v>
      </c>
      <c r="AJ17" s="79" t="b">
        <v>0</v>
      </c>
      <c r="AK17" s="79">
        <v>0</v>
      </c>
      <c r="AL17" s="85" t="s">
        <v>1012</v>
      </c>
      <c r="AM17" s="79" t="s">
        <v>1023</v>
      </c>
      <c r="AN17" s="79" t="b">
        <v>0</v>
      </c>
      <c r="AO17" s="85" t="s">
        <v>863</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6.25</v>
      </c>
      <c r="BF17" s="48">
        <v>0</v>
      </c>
      <c r="BG17" s="49">
        <v>0</v>
      </c>
      <c r="BH17" s="48">
        <v>0</v>
      </c>
      <c r="BI17" s="49">
        <v>0</v>
      </c>
      <c r="BJ17" s="48">
        <v>15</v>
      </c>
      <c r="BK17" s="49">
        <v>93.75</v>
      </c>
      <c r="BL17" s="48">
        <v>16</v>
      </c>
    </row>
    <row r="18" spans="1:64" ht="15">
      <c r="A18" s="64" t="s">
        <v>227</v>
      </c>
      <c r="B18" s="64" t="s">
        <v>227</v>
      </c>
      <c r="C18" s="65"/>
      <c r="D18" s="66"/>
      <c r="E18" s="67"/>
      <c r="F18" s="68"/>
      <c r="G18" s="65"/>
      <c r="H18" s="69"/>
      <c r="I18" s="70"/>
      <c r="J18" s="70"/>
      <c r="K18" s="34" t="s">
        <v>65</v>
      </c>
      <c r="L18" s="77">
        <v>20</v>
      </c>
      <c r="M18" s="77"/>
      <c r="N18" s="72"/>
      <c r="O18" s="79" t="s">
        <v>176</v>
      </c>
      <c r="P18" s="81">
        <v>43712.33511574074</v>
      </c>
      <c r="Q18" s="79" t="s">
        <v>360</v>
      </c>
      <c r="R18" s="83" t="s">
        <v>477</v>
      </c>
      <c r="S18" s="79" t="s">
        <v>506</v>
      </c>
      <c r="T18" s="79" t="s">
        <v>520</v>
      </c>
      <c r="U18" s="83" t="s">
        <v>565</v>
      </c>
      <c r="V18" s="83" t="s">
        <v>565</v>
      </c>
      <c r="W18" s="81">
        <v>43712.33511574074</v>
      </c>
      <c r="X18" s="83" t="s">
        <v>702</v>
      </c>
      <c r="Y18" s="79"/>
      <c r="Z18" s="79"/>
      <c r="AA18" s="85" t="s">
        <v>864</v>
      </c>
      <c r="AB18" s="79"/>
      <c r="AC18" s="79" t="b">
        <v>0</v>
      </c>
      <c r="AD18" s="79">
        <v>0</v>
      </c>
      <c r="AE18" s="85" t="s">
        <v>1012</v>
      </c>
      <c r="AF18" s="79" t="b">
        <v>0</v>
      </c>
      <c r="AG18" s="79" t="s">
        <v>1015</v>
      </c>
      <c r="AH18" s="79"/>
      <c r="AI18" s="85" t="s">
        <v>1012</v>
      </c>
      <c r="AJ18" s="79" t="b">
        <v>0</v>
      </c>
      <c r="AK18" s="79">
        <v>0</v>
      </c>
      <c r="AL18" s="85" t="s">
        <v>1012</v>
      </c>
      <c r="AM18" s="79" t="s">
        <v>508</v>
      </c>
      <c r="AN18" s="79" t="b">
        <v>0</v>
      </c>
      <c r="AO18" s="85" t="s">
        <v>864</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11.11111111111111</v>
      </c>
      <c r="BF18" s="48">
        <v>0</v>
      </c>
      <c r="BG18" s="49">
        <v>0</v>
      </c>
      <c r="BH18" s="48">
        <v>0</v>
      </c>
      <c r="BI18" s="49">
        <v>0</v>
      </c>
      <c r="BJ18" s="48">
        <v>8</v>
      </c>
      <c r="BK18" s="49">
        <v>88.88888888888889</v>
      </c>
      <c r="BL18" s="48">
        <v>9</v>
      </c>
    </row>
    <row r="19" spans="1:64" ht="15">
      <c r="A19" s="64" t="s">
        <v>228</v>
      </c>
      <c r="B19" s="64" t="s">
        <v>228</v>
      </c>
      <c r="C19" s="65"/>
      <c r="D19" s="66"/>
      <c r="E19" s="67"/>
      <c r="F19" s="68"/>
      <c r="G19" s="65"/>
      <c r="H19" s="69"/>
      <c r="I19" s="70"/>
      <c r="J19" s="70"/>
      <c r="K19" s="34" t="s">
        <v>65</v>
      </c>
      <c r="L19" s="77">
        <v>21</v>
      </c>
      <c r="M19" s="77"/>
      <c r="N19" s="72"/>
      <c r="O19" s="79" t="s">
        <v>176</v>
      </c>
      <c r="P19" s="81">
        <v>43712.3403125</v>
      </c>
      <c r="Q19" s="79" t="s">
        <v>361</v>
      </c>
      <c r="R19" s="83" t="s">
        <v>480</v>
      </c>
      <c r="S19" s="79" t="s">
        <v>508</v>
      </c>
      <c r="T19" s="79" t="s">
        <v>520</v>
      </c>
      <c r="U19" s="83" t="s">
        <v>566</v>
      </c>
      <c r="V19" s="83" t="s">
        <v>566</v>
      </c>
      <c r="W19" s="81">
        <v>43712.3403125</v>
      </c>
      <c r="X19" s="83" t="s">
        <v>703</v>
      </c>
      <c r="Y19" s="79"/>
      <c r="Z19" s="79"/>
      <c r="AA19" s="85" t="s">
        <v>865</v>
      </c>
      <c r="AB19" s="79"/>
      <c r="AC19" s="79" t="b">
        <v>0</v>
      </c>
      <c r="AD19" s="79">
        <v>0</v>
      </c>
      <c r="AE19" s="85" t="s">
        <v>1012</v>
      </c>
      <c r="AF19" s="79" t="b">
        <v>0</v>
      </c>
      <c r="AG19" s="79" t="s">
        <v>1015</v>
      </c>
      <c r="AH19" s="79"/>
      <c r="AI19" s="85" t="s">
        <v>1012</v>
      </c>
      <c r="AJ19" s="79" t="b">
        <v>0</v>
      </c>
      <c r="AK19" s="79">
        <v>0</v>
      </c>
      <c r="AL19" s="85" t="s">
        <v>1012</v>
      </c>
      <c r="AM19" s="79" t="s">
        <v>508</v>
      </c>
      <c r="AN19" s="79" t="b">
        <v>0</v>
      </c>
      <c r="AO19" s="85" t="s">
        <v>865</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11.11111111111111</v>
      </c>
      <c r="BF19" s="48">
        <v>0</v>
      </c>
      <c r="BG19" s="49">
        <v>0</v>
      </c>
      <c r="BH19" s="48">
        <v>0</v>
      </c>
      <c r="BI19" s="49">
        <v>0</v>
      </c>
      <c r="BJ19" s="48">
        <v>8</v>
      </c>
      <c r="BK19" s="49">
        <v>88.88888888888889</v>
      </c>
      <c r="BL19" s="48">
        <v>9</v>
      </c>
    </row>
    <row r="20" spans="1:64" ht="15">
      <c r="A20" s="64" t="s">
        <v>229</v>
      </c>
      <c r="B20" s="64" t="s">
        <v>229</v>
      </c>
      <c r="C20" s="65"/>
      <c r="D20" s="66"/>
      <c r="E20" s="67"/>
      <c r="F20" s="68"/>
      <c r="G20" s="65"/>
      <c r="H20" s="69"/>
      <c r="I20" s="70"/>
      <c r="J20" s="70"/>
      <c r="K20" s="34" t="s">
        <v>65</v>
      </c>
      <c r="L20" s="77">
        <v>22</v>
      </c>
      <c r="M20" s="77"/>
      <c r="N20" s="72"/>
      <c r="O20" s="79" t="s">
        <v>176</v>
      </c>
      <c r="P20" s="81">
        <v>43712.34033564815</v>
      </c>
      <c r="Q20" s="79" t="s">
        <v>362</v>
      </c>
      <c r="R20" s="83" t="s">
        <v>477</v>
      </c>
      <c r="S20" s="79" t="s">
        <v>506</v>
      </c>
      <c r="T20" s="79" t="s">
        <v>520</v>
      </c>
      <c r="U20" s="83" t="s">
        <v>567</v>
      </c>
      <c r="V20" s="83" t="s">
        <v>567</v>
      </c>
      <c r="W20" s="81">
        <v>43712.34033564815</v>
      </c>
      <c r="X20" s="83" t="s">
        <v>704</v>
      </c>
      <c r="Y20" s="79"/>
      <c r="Z20" s="79"/>
      <c r="AA20" s="85" t="s">
        <v>866</v>
      </c>
      <c r="AB20" s="79"/>
      <c r="AC20" s="79" t="b">
        <v>0</v>
      </c>
      <c r="AD20" s="79">
        <v>0</v>
      </c>
      <c r="AE20" s="85" t="s">
        <v>1012</v>
      </c>
      <c r="AF20" s="79" t="b">
        <v>0</v>
      </c>
      <c r="AG20" s="79" t="s">
        <v>1015</v>
      </c>
      <c r="AH20" s="79"/>
      <c r="AI20" s="85" t="s">
        <v>1012</v>
      </c>
      <c r="AJ20" s="79" t="b">
        <v>0</v>
      </c>
      <c r="AK20" s="79">
        <v>0</v>
      </c>
      <c r="AL20" s="85" t="s">
        <v>1012</v>
      </c>
      <c r="AM20" s="79" t="s">
        <v>508</v>
      </c>
      <c r="AN20" s="79" t="b">
        <v>0</v>
      </c>
      <c r="AO20" s="85" t="s">
        <v>866</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11.11111111111111</v>
      </c>
      <c r="BF20" s="48">
        <v>0</v>
      </c>
      <c r="BG20" s="49">
        <v>0</v>
      </c>
      <c r="BH20" s="48">
        <v>0</v>
      </c>
      <c r="BI20" s="49">
        <v>0</v>
      </c>
      <c r="BJ20" s="48">
        <v>8</v>
      </c>
      <c r="BK20" s="49">
        <v>88.88888888888889</v>
      </c>
      <c r="BL20" s="48">
        <v>9</v>
      </c>
    </row>
    <row r="21" spans="1:64" ht="15">
      <c r="A21" s="64" t="s">
        <v>230</v>
      </c>
      <c r="B21" s="64" t="s">
        <v>230</v>
      </c>
      <c r="C21" s="65"/>
      <c r="D21" s="66"/>
      <c r="E21" s="67"/>
      <c r="F21" s="68"/>
      <c r="G21" s="65"/>
      <c r="H21" s="69"/>
      <c r="I21" s="70"/>
      <c r="J21" s="70"/>
      <c r="K21" s="34" t="s">
        <v>65</v>
      </c>
      <c r="L21" s="77">
        <v>23</v>
      </c>
      <c r="M21" s="77"/>
      <c r="N21" s="72"/>
      <c r="O21" s="79" t="s">
        <v>176</v>
      </c>
      <c r="P21" s="81">
        <v>43712.34059027778</v>
      </c>
      <c r="Q21" s="79" t="s">
        <v>363</v>
      </c>
      <c r="R21" s="83" t="s">
        <v>475</v>
      </c>
      <c r="S21" s="79" t="s">
        <v>506</v>
      </c>
      <c r="T21" s="79" t="s">
        <v>520</v>
      </c>
      <c r="U21" s="79"/>
      <c r="V21" s="83" t="s">
        <v>608</v>
      </c>
      <c r="W21" s="81">
        <v>43712.34059027778</v>
      </c>
      <c r="X21" s="83" t="s">
        <v>705</v>
      </c>
      <c r="Y21" s="79"/>
      <c r="Z21" s="79"/>
      <c r="AA21" s="85" t="s">
        <v>867</v>
      </c>
      <c r="AB21" s="79"/>
      <c r="AC21" s="79" t="b">
        <v>0</v>
      </c>
      <c r="AD21" s="79">
        <v>1</v>
      </c>
      <c r="AE21" s="85" t="s">
        <v>1012</v>
      </c>
      <c r="AF21" s="79" t="b">
        <v>0</v>
      </c>
      <c r="AG21" s="79" t="s">
        <v>1015</v>
      </c>
      <c r="AH21" s="79"/>
      <c r="AI21" s="85" t="s">
        <v>1012</v>
      </c>
      <c r="AJ21" s="79" t="b">
        <v>0</v>
      </c>
      <c r="AK21" s="79">
        <v>0</v>
      </c>
      <c r="AL21" s="85" t="s">
        <v>1012</v>
      </c>
      <c r="AM21" s="79" t="s">
        <v>1019</v>
      </c>
      <c r="AN21" s="79" t="b">
        <v>0</v>
      </c>
      <c r="AO21" s="85" t="s">
        <v>867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231</v>
      </c>
      <c r="B22" s="64" t="s">
        <v>231</v>
      </c>
      <c r="C22" s="65"/>
      <c r="D22" s="66"/>
      <c r="E22" s="67"/>
      <c r="F22" s="68"/>
      <c r="G22" s="65"/>
      <c r="H22" s="69"/>
      <c r="I22" s="70"/>
      <c r="J22" s="70"/>
      <c r="K22" s="34" t="s">
        <v>65</v>
      </c>
      <c r="L22" s="77">
        <v>24</v>
      </c>
      <c r="M22" s="77"/>
      <c r="N22" s="72"/>
      <c r="O22" s="79" t="s">
        <v>176</v>
      </c>
      <c r="P22" s="81">
        <v>43712.352858796294</v>
      </c>
      <c r="Q22" s="79" t="s">
        <v>364</v>
      </c>
      <c r="R22" s="83" t="s">
        <v>475</v>
      </c>
      <c r="S22" s="79" t="s">
        <v>506</v>
      </c>
      <c r="T22" s="79" t="s">
        <v>520</v>
      </c>
      <c r="U22" s="79"/>
      <c r="V22" s="83" t="s">
        <v>609</v>
      </c>
      <c r="W22" s="81">
        <v>43712.352858796294</v>
      </c>
      <c r="X22" s="83" t="s">
        <v>706</v>
      </c>
      <c r="Y22" s="79"/>
      <c r="Z22" s="79"/>
      <c r="AA22" s="85" t="s">
        <v>868</v>
      </c>
      <c r="AB22" s="79"/>
      <c r="AC22" s="79" t="b">
        <v>0</v>
      </c>
      <c r="AD22" s="79">
        <v>0</v>
      </c>
      <c r="AE22" s="85" t="s">
        <v>1012</v>
      </c>
      <c r="AF22" s="79" t="b">
        <v>0</v>
      </c>
      <c r="AG22" s="79" t="s">
        <v>1015</v>
      </c>
      <c r="AH22" s="79"/>
      <c r="AI22" s="85" t="s">
        <v>1012</v>
      </c>
      <c r="AJ22" s="79" t="b">
        <v>0</v>
      </c>
      <c r="AK22" s="79">
        <v>0</v>
      </c>
      <c r="AL22" s="85" t="s">
        <v>1012</v>
      </c>
      <c r="AM22" s="79" t="s">
        <v>1019</v>
      </c>
      <c r="AN22" s="79" t="b">
        <v>0</v>
      </c>
      <c r="AO22" s="85" t="s">
        <v>868</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11.11111111111111</v>
      </c>
      <c r="BF22" s="48">
        <v>0</v>
      </c>
      <c r="BG22" s="49">
        <v>0</v>
      </c>
      <c r="BH22" s="48">
        <v>0</v>
      </c>
      <c r="BI22" s="49">
        <v>0</v>
      </c>
      <c r="BJ22" s="48">
        <v>8</v>
      </c>
      <c r="BK22" s="49">
        <v>88.88888888888889</v>
      </c>
      <c r="BL22" s="48">
        <v>9</v>
      </c>
    </row>
    <row r="23" spans="1:64" ht="15">
      <c r="A23" s="64" t="s">
        <v>232</v>
      </c>
      <c r="B23" s="64" t="s">
        <v>232</v>
      </c>
      <c r="C23" s="65"/>
      <c r="D23" s="66"/>
      <c r="E23" s="67"/>
      <c r="F23" s="68"/>
      <c r="G23" s="65"/>
      <c r="H23" s="69"/>
      <c r="I23" s="70"/>
      <c r="J23" s="70"/>
      <c r="K23" s="34" t="s">
        <v>65</v>
      </c>
      <c r="L23" s="77">
        <v>25</v>
      </c>
      <c r="M23" s="77"/>
      <c r="N23" s="72"/>
      <c r="O23" s="79" t="s">
        <v>176</v>
      </c>
      <c r="P23" s="81">
        <v>43712.35940972222</v>
      </c>
      <c r="Q23" s="79" t="s">
        <v>365</v>
      </c>
      <c r="R23" s="83" t="s">
        <v>477</v>
      </c>
      <c r="S23" s="79" t="s">
        <v>506</v>
      </c>
      <c r="T23" s="79" t="s">
        <v>520</v>
      </c>
      <c r="U23" s="83" t="s">
        <v>568</v>
      </c>
      <c r="V23" s="83" t="s">
        <v>568</v>
      </c>
      <c r="W23" s="81">
        <v>43712.35940972222</v>
      </c>
      <c r="X23" s="83" t="s">
        <v>707</v>
      </c>
      <c r="Y23" s="79"/>
      <c r="Z23" s="79"/>
      <c r="AA23" s="85" t="s">
        <v>869</v>
      </c>
      <c r="AB23" s="79"/>
      <c r="AC23" s="79" t="b">
        <v>0</v>
      </c>
      <c r="AD23" s="79">
        <v>0</v>
      </c>
      <c r="AE23" s="85" t="s">
        <v>1012</v>
      </c>
      <c r="AF23" s="79" t="b">
        <v>0</v>
      </c>
      <c r="AG23" s="79" t="s">
        <v>1015</v>
      </c>
      <c r="AH23" s="79"/>
      <c r="AI23" s="85" t="s">
        <v>1012</v>
      </c>
      <c r="AJ23" s="79" t="b">
        <v>0</v>
      </c>
      <c r="AK23" s="79">
        <v>0</v>
      </c>
      <c r="AL23" s="85" t="s">
        <v>1012</v>
      </c>
      <c r="AM23" s="79" t="s">
        <v>508</v>
      </c>
      <c r="AN23" s="79" t="b">
        <v>0</v>
      </c>
      <c r="AO23" s="85" t="s">
        <v>869</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11.11111111111111</v>
      </c>
      <c r="BF23" s="48">
        <v>0</v>
      </c>
      <c r="BG23" s="49">
        <v>0</v>
      </c>
      <c r="BH23" s="48">
        <v>0</v>
      </c>
      <c r="BI23" s="49">
        <v>0</v>
      </c>
      <c r="BJ23" s="48">
        <v>8</v>
      </c>
      <c r="BK23" s="49">
        <v>88.88888888888889</v>
      </c>
      <c r="BL23" s="48">
        <v>9</v>
      </c>
    </row>
    <row r="24" spans="1:64" ht="15">
      <c r="A24" s="64" t="s">
        <v>233</v>
      </c>
      <c r="B24" s="64" t="s">
        <v>233</v>
      </c>
      <c r="C24" s="65"/>
      <c r="D24" s="66"/>
      <c r="E24" s="67"/>
      <c r="F24" s="68"/>
      <c r="G24" s="65"/>
      <c r="H24" s="69"/>
      <c r="I24" s="70"/>
      <c r="J24" s="70"/>
      <c r="K24" s="34" t="s">
        <v>65</v>
      </c>
      <c r="L24" s="77">
        <v>26</v>
      </c>
      <c r="M24" s="77"/>
      <c r="N24" s="72"/>
      <c r="O24" s="79" t="s">
        <v>176</v>
      </c>
      <c r="P24" s="81">
        <v>43712.31350694445</v>
      </c>
      <c r="Q24" s="79" t="s">
        <v>366</v>
      </c>
      <c r="R24" s="83" t="s">
        <v>475</v>
      </c>
      <c r="S24" s="79" t="s">
        <v>506</v>
      </c>
      <c r="T24" s="79" t="s">
        <v>520</v>
      </c>
      <c r="U24" s="83" t="s">
        <v>569</v>
      </c>
      <c r="V24" s="83" t="s">
        <v>569</v>
      </c>
      <c r="W24" s="81">
        <v>43712.31350694445</v>
      </c>
      <c r="X24" s="83" t="s">
        <v>708</v>
      </c>
      <c r="Y24" s="79"/>
      <c r="Z24" s="79"/>
      <c r="AA24" s="85" t="s">
        <v>870</v>
      </c>
      <c r="AB24" s="79"/>
      <c r="AC24" s="79" t="b">
        <v>0</v>
      </c>
      <c r="AD24" s="79">
        <v>0</v>
      </c>
      <c r="AE24" s="85" t="s">
        <v>1012</v>
      </c>
      <c r="AF24" s="79" t="b">
        <v>0</v>
      </c>
      <c r="AG24" s="79" t="s">
        <v>1015</v>
      </c>
      <c r="AH24" s="79"/>
      <c r="AI24" s="85" t="s">
        <v>1012</v>
      </c>
      <c r="AJ24" s="79" t="b">
        <v>0</v>
      </c>
      <c r="AK24" s="79">
        <v>0</v>
      </c>
      <c r="AL24" s="85" t="s">
        <v>1012</v>
      </c>
      <c r="AM24" s="79" t="s">
        <v>1019</v>
      </c>
      <c r="AN24" s="79" t="b">
        <v>0</v>
      </c>
      <c r="AO24" s="85" t="s">
        <v>870</v>
      </c>
      <c r="AP24" s="79" t="s">
        <v>176</v>
      </c>
      <c r="AQ24" s="79">
        <v>0</v>
      </c>
      <c r="AR24" s="79">
        <v>0</v>
      </c>
      <c r="AS24" s="79"/>
      <c r="AT24" s="79"/>
      <c r="AU24" s="79"/>
      <c r="AV24" s="79"/>
      <c r="AW24" s="79"/>
      <c r="AX24" s="79"/>
      <c r="AY24" s="79"/>
      <c r="AZ24" s="79"/>
      <c r="BA24">
        <v>3</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19</v>
      </c>
      <c r="BK24" s="49">
        <v>100</v>
      </c>
      <c r="BL24" s="48">
        <v>19</v>
      </c>
    </row>
    <row r="25" spans="1:64" ht="15">
      <c r="A25" s="64" t="s">
        <v>233</v>
      </c>
      <c r="B25" s="64" t="s">
        <v>233</v>
      </c>
      <c r="C25" s="65"/>
      <c r="D25" s="66"/>
      <c r="E25" s="67"/>
      <c r="F25" s="68"/>
      <c r="G25" s="65"/>
      <c r="H25" s="69"/>
      <c r="I25" s="70"/>
      <c r="J25" s="70"/>
      <c r="K25" s="34" t="s">
        <v>65</v>
      </c>
      <c r="L25" s="77">
        <v>27</v>
      </c>
      <c r="M25" s="77"/>
      <c r="N25" s="72"/>
      <c r="O25" s="79" t="s">
        <v>176</v>
      </c>
      <c r="P25" s="81">
        <v>43712.31392361111</v>
      </c>
      <c r="Q25" s="79" t="s">
        <v>367</v>
      </c>
      <c r="R25" s="83" t="s">
        <v>475</v>
      </c>
      <c r="S25" s="79" t="s">
        <v>506</v>
      </c>
      <c r="T25" s="79" t="s">
        <v>520</v>
      </c>
      <c r="U25" s="83" t="s">
        <v>570</v>
      </c>
      <c r="V25" s="83" t="s">
        <v>570</v>
      </c>
      <c r="W25" s="81">
        <v>43712.31392361111</v>
      </c>
      <c r="X25" s="83" t="s">
        <v>709</v>
      </c>
      <c r="Y25" s="79"/>
      <c r="Z25" s="79"/>
      <c r="AA25" s="85" t="s">
        <v>871</v>
      </c>
      <c r="AB25" s="79"/>
      <c r="AC25" s="79" t="b">
        <v>0</v>
      </c>
      <c r="AD25" s="79">
        <v>0</v>
      </c>
      <c r="AE25" s="85" t="s">
        <v>1012</v>
      </c>
      <c r="AF25" s="79" t="b">
        <v>0</v>
      </c>
      <c r="AG25" s="79" t="s">
        <v>1015</v>
      </c>
      <c r="AH25" s="79"/>
      <c r="AI25" s="85" t="s">
        <v>1012</v>
      </c>
      <c r="AJ25" s="79" t="b">
        <v>0</v>
      </c>
      <c r="AK25" s="79">
        <v>0</v>
      </c>
      <c r="AL25" s="85" t="s">
        <v>1012</v>
      </c>
      <c r="AM25" s="79" t="s">
        <v>1019</v>
      </c>
      <c r="AN25" s="79" t="b">
        <v>0</v>
      </c>
      <c r="AO25" s="85" t="s">
        <v>871</v>
      </c>
      <c r="AP25" s="79" t="s">
        <v>176</v>
      </c>
      <c r="AQ25" s="79">
        <v>0</v>
      </c>
      <c r="AR25" s="79">
        <v>0</v>
      </c>
      <c r="AS25" s="79"/>
      <c r="AT25" s="79"/>
      <c r="AU25" s="79"/>
      <c r="AV25" s="79"/>
      <c r="AW25" s="79"/>
      <c r="AX25" s="79"/>
      <c r="AY25" s="79"/>
      <c r="AZ25" s="79"/>
      <c r="BA25">
        <v>3</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19</v>
      </c>
      <c r="BK25" s="49">
        <v>100</v>
      </c>
      <c r="BL25" s="48">
        <v>19</v>
      </c>
    </row>
    <row r="26" spans="1:64" ht="15">
      <c r="A26" s="64" t="s">
        <v>233</v>
      </c>
      <c r="B26" s="64" t="s">
        <v>233</v>
      </c>
      <c r="C26" s="65"/>
      <c r="D26" s="66"/>
      <c r="E26" s="67"/>
      <c r="F26" s="68"/>
      <c r="G26" s="65"/>
      <c r="H26" s="69"/>
      <c r="I26" s="70"/>
      <c r="J26" s="70"/>
      <c r="K26" s="34" t="s">
        <v>65</v>
      </c>
      <c r="L26" s="77">
        <v>28</v>
      </c>
      <c r="M26" s="77"/>
      <c r="N26" s="72"/>
      <c r="O26" s="79" t="s">
        <v>176</v>
      </c>
      <c r="P26" s="81">
        <v>43712.36646990741</v>
      </c>
      <c r="Q26" s="79" t="s">
        <v>368</v>
      </c>
      <c r="R26" s="83" t="s">
        <v>475</v>
      </c>
      <c r="S26" s="79" t="s">
        <v>506</v>
      </c>
      <c r="T26" s="79" t="s">
        <v>520</v>
      </c>
      <c r="U26" s="83" t="s">
        <v>571</v>
      </c>
      <c r="V26" s="83" t="s">
        <v>571</v>
      </c>
      <c r="W26" s="81">
        <v>43712.36646990741</v>
      </c>
      <c r="X26" s="83" t="s">
        <v>710</v>
      </c>
      <c r="Y26" s="79"/>
      <c r="Z26" s="79"/>
      <c r="AA26" s="85" t="s">
        <v>872</v>
      </c>
      <c r="AB26" s="79"/>
      <c r="AC26" s="79" t="b">
        <v>0</v>
      </c>
      <c r="AD26" s="79">
        <v>0</v>
      </c>
      <c r="AE26" s="85" t="s">
        <v>1012</v>
      </c>
      <c r="AF26" s="79" t="b">
        <v>0</v>
      </c>
      <c r="AG26" s="79" t="s">
        <v>1015</v>
      </c>
      <c r="AH26" s="79"/>
      <c r="AI26" s="85" t="s">
        <v>1012</v>
      </c>
      <c r="AJ26" s="79" t="b">
        <v>0</v>
      </c>
      <c r="AK26" s="79">
        <v>0</v>
      </c>
      <c r="AL26" s="85" t="s">
        <v>1012</v>
      </c>
      <c r="AM26" s="79" t="s">
        <v>1019</v>
      </c>
      <c r="AN26" s="79" t="b">
        <v>0</v>
      </c>
      <c r="AO26" s="85" t="s">
        <v>872</v>
      </c>
      <c r="AP26" s="79" t="s">
        <v>176</v>
      </c>
      <c r="AQ26" s="79">
        <v>0</v>
      </c>
      <c r="AR26" s="79">
        <v>0</v>
      </c>
      <c r="AS26" s="79"/>
      <c r="AT26" s="79"/>
      <c r="AU26" s="79"/>
      <c r="AV26" s="79"/>
      <c r="AW26" s="79"/>
      <c r="AX26" s="79"/>
      <c r="AY26" s="79"/>
      <c r="AZ26" s="79"/>
      <c r="BA26">
        <v>3</v>
      </c>
      <c r="BB26" s="78" t="str">
        <f>REPLACE(INDEX(GroupVertices[Group],MATCH(Edges25[[#This Row],[Vertex 1]],GroupVertices[Vertex],0)),1,1,"")</f>
        <v>1</v>
      </c>
      <c r="BC26" s="78" t="str">
        <f>REPLACE(INDEX(GroupVertices[Group],MATCH(Edges25[[#This Row],[Vertex 2]],GroupVertices[Vertex],0)),1,1,"")</f>
        <v>1</v>
      </c>
      <c r="BD26" s="48">
        <v>1</v>
      </c>
      <c r="BE26" s="49">
        <v>11.11111111111111</v>
      </c>
      <c r="BF26" s="48">
        <v>0</v>
      </c>
      <c r="BG26" s="49">
        <v>0</v>
      </c>
      <c r="BH26" s="48">
        <v>0</v>
      </c>
      <c r="BI26" s="49">
        <v>0</v>
      </c>
      <c r="BJ26" s="48">
        <v>8</v>
      </c>
      <c r="BK26" s="49">
        <v>88.88888888888889</v>
      </c>
      <c r="BL26" s="48">
        <v>9</v>
      </c>
    </row>
    <row r="27" spans="1:64" ht="15">
      <c r="A27" s="64" t="s">
        <v>234</v>
      </c>
      <c r="B27" s="64" t="s">
        <v>234</v>
      </c>
      <c r="C27" s="65"/>
      <c r="D27" s="66"/>
      <c r="E27" s="67"/>
      <c r="F27" s="68"/>
      <c r="G27" s="65"/>
      <c r="H27" s="69"/>
      <c r="I27" s="70"/>
      <c r="J27" s="70"/>
      <c r="K27" s="34" t="s">
        <v>65</v>
      </c>
      <c r="L27" s="77">
        <v>29</v>
      </c>
      <c r="M27" s="77"/>
      <c r="N27" s="72"/>
      <c r="O27" s="79" t="s">
        <v>176</v>
      </c>
      <c r="P27" s="81">
        <v>43712.369837962964</v>
      </c>
      <c r="Q27" s="79" t="s">
        <v>369</v>
      </c>
      <c r="R27" s="83" t="s">
        <v>477</v>
      </c>
      <c r="S27" s="79" t="s">
        <v>506</v>
      </c>
      <c r="T27" s="79" t="s">
        <v>520</v>
      </c>
      <c r="U27" s="83" t="s">
        <v>572</v>
      </c>
      <c r="V27" s="83" t="s">
        <v>572</v>
      </c>
      <c r="W27" s="81">
        <v>43712.369837962964</v>
      </c>
      <c r="X27" s="83" t="s">
        <v>711</v>
      </c>
      <c r="Y27" s="79"/>
      <c r="Z27" s="79"/>
      <c r="AA27" s="85" t="s">
        <v>873</v>
      </c>
      <c r="AB27" s="79"/>
      <c r="AC27" s="79" t="b">
        <v>0</v>
      </c>
      <c r="AD27" s="79">
        <v>0</v>
      </c>
      <c r="AE27" s="85" t="s">
        <v>1012</v>
      </c>
      <c r="AF27" s="79" t="b">
        <v>0</v>
      </c>
      <c r="AG27" s="79" t="s">
        <v>1015</v>
      </c>
      <c r="AH27" s="79"/>
      <c r="AI27" s="85" t="s">
        <v>1012</v>
      </c>
      <c r="AJ27" s="79" t="b">
        <v>0</v>
      </c>
      <c r="AK27" s="79">
        <v>0</v>
      </c>
      <c r="AL27" s="85" t="s">
        <v>1012</v>
      </c>
      <c r="AM27" s="79" t="s">
        <v>508</v>
      </c>
      <c r="AN27" s="79" t="b">
        <v>0</v>
      </c>
      <c r="AO27" s="85" t="s">
        <v>873</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235</v>
      </c>
      <c r="B28" s="64" t="s">
        <v>235</v>
      </c>
      <c r="C28" s="65"/>
      <c r="D28" s="66"/>
      <c r="E28" s="67"/>
      <c r="F28" s="68"/>
      <c r="G28" s="65"/>
      <c r="H28" s="69"/>
      <c r="I28" s="70"/>
      <c r="J28" s="70"/>
      <c r="K28" s="34" t="s">
        <v>65</v>
      </c>
      <c r="L28" s="77">
        <v>30</v>
      </c>
      <c r="M28" s="77"/>
      <c r="N28" s="72"/>
      <c r="O28" s="79" t="s">
        <v>176</v>
      </c>
      <c r="P28" s="81">
        <v>43712.37923611111</v>
      </c>
      <c r="Q28" s="79" t="s">
        <v>370</v>
      </c>
      <c r="R28" s="79" t="s">
        <v>481</v>
      </c>
      <c r="S28" s="79" t="s">
        <v>509</v>
      </c>
      <c r="T28" s="79" t="s">
        <v>525</v>
      </c>
      <c r="U28" s="79"/>
      <c r="V28" s="83" t="s">
        <v>610</v>
      </c>
      <c r="W28" s="81">
        <v>43712.37923611111</v>
      </c>
      <c r="X28" s="83" t="s">
        <v>712</v>
      </c>
      <c r="Y28" s="79"/>
      <c r="Z28" s="79"/>
      <c r="AA28" s="85" t="s">
        <v>874</v>
      </c>
      <c r="AB28" s="79"/>
      <c r="AC28" s="79" t="b">
        <v>0</v>
      </c>
      <c r="AD28" s="79">
        <v>0</v>
      </c>
      <c r="AE28" s="85" t="s">
        <v>1012</v>
      </c>
      <c r="AF28" s="79" t="b">
        <v>0</v>
      </c>
      <c r="AG28" s="79" t="s">
        <v>1015</v>
      </c>
      <c r="AH28" s="79"/>
      <c r="AI28" s="85" t="s">
        <v>1012</v>
      </c>
      <c r="AJ28" s="79" t="b">
        <v>0</v>
      </c>
      <c r="AK28" s="79">
        <v>0</v>
      </c>
      <c r="AL28" s="85" t="s">
        <v>1012</v>
      </c>
      <c r="AM28" s="79" t="s">
        <v>1024</v>
      </c>
      <c r="AN28" s="79" t="b">
        <v>0</v>
      </c>
      <c r="AO28" s="85" t="s">
        <v>874</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10</v>
      </c>
      <c r="BF28" s="48">
        <v>0</v>
      </c>
      <c r="BG28" s="49">
        <v>0</v>
      </c>
      <c r="BH28" s="48">
        <v>0</v>
      </c>
      <c r="BI28" s="49">
        <v>0</v>
      </c>
      <c r="BJ28" s="48">
        <v>9</v>
      </c>
      <c r="BK28" s="49">
        <v>90</v>
      </c>
      <c r="BL28" s="48">
        <v>10</v>
      </c>
    </row>
    <row r="29" spans="1:64" ht="15">
      <c r="A29" s="64" t="s">
        <v>236</v>
      </c>
      <c r="B29" s="64" t="s">
        <v>236</v>
      </c>
      <c r="C29" s="65"/>
      <c r="D29" s="66"/>
      <c r="E29" s="67"/>
      <c r="F29" s="68"/>
      <c r="G29" s="65"/>
      <c r="H29" s="69"/>
      <c r="I29" s="70"/>
      <c r="J29" s="70"/>
      <c r="K29" s="34" t="s">
        <v>65</v>
      </c>
      <c r="L29" s="77">
        <v>31</v>
      </c>
      <c r="M29" s="77"/>
      <c r="N29" s="72"/>
      <c r="O29" s="79" t="s">
        <v>176</v>
      </c>
      <c r="P29" s="81">
        <v>43712.4187962963</v>
      </c>
      <c r="Q29" s="79" t="s">
        <v>371</v>
      </c>
      <c r="R29" s="83" t="s">
        <v>477</v>
      </c>
      <c r="S29" s="79" t="s">
        <v>506</v>
      </c>
      <c r="T29" s="79" t="s">
        <v>520</v>
      </c>
      <c r="U29" s="83" t="s">
        <v>573</v>
      </c>
      <c r="V29" s="83" t="s">
        <v>573</v>
      </c>
      <c r="W29" s="81">
        <v>43712.4187962963</v>
      </c>
      <c r="X29" s="83" t="s">
        <v>713</v>
      </c>
      <c r="Y29" s="79"/>
      <c r="Z29" s="79"/>
      <c r="AA29" s="85" t="s">
        <v>875</v>
      </c>
      <c r="AB29" s="79"/>
      <c r="AC29" s="79" t="b">
        <v>0</v>
      </c>
      <c r="AD29" s="79">
        <v>0</v>
      </c>
      <c r="AE29" s="85" t="s">
        <v>1012</v>
      </c>
      <c r="AF29" s="79" t="b">
        <v>0</v>
      </c>
      <c r="AG29" s="79" t="s">
        <v>1015</v>
      </c>
      <c r="AH29" s="79"/>
      <c r="AI29" s="85" t="s">
        <v>1012</v>
      </c>
      <c r="AJ29" s="79" t="b">
        <v>0</v>
      </c>
      <c r="AK29" s="79">
        <v>0</v>
      </c>
      <c r="AL29" s="85" t="s">
        <v>1012</v>
      </c>
      <c r="AM29" s="79" t="s">
        <v>508</v>
      </c>
      <c r="AN29" s="79" t="b">
        <v>0</v>
      </c>
      <c r="AO29" s="85" t="s">
        <v>875</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11.11111111111111</v>
      </c>
      <c r="BF29" s="48">
        <v>0</v>
      </c>
      <c r="BG29" s="49">
        <v>0</v>
      </c>
      <c r="BH29" s="48">
        <v>0</v>
      </c>
      <c r="BI29" s="49">
        <v>0</v>
      </c>
      <c r="BJ29" s="48">
        <v>8</v>
      </c>
      <c r="BK29" s="49">
        <v>88.88888888888889</v>
      </c>
      <c r="BL29" s="48">
        <v>9</v>
      </c>
    </row>
    <row r="30" spans="1:64" ht="15">
      <c r="A30" s="64" t="s">
        <v>237</v>
      </c>
      <c r="B30" s="64" t="s">
        <v>237</v>
      </c>
      <c r="C30" s="65"/>
      <c r="D30" s="66"/>
      <c r="E30" s="67"/>
      <c r="F30" s="68"/>
      <c r="G30" s="65"/>
      <c r="H30" s="69"/>
      <c r="I30" s="70"/>
      <c r="J30" s="70"/>
      <c r="K30" s="34" t="s">
        <v>65</v>
      </c>
      <c r="L30" s="77">
        <v>32</v>
      </c>
      <c r="M30" s="77"/>
      <c r="N30" s="72"/>
      <c r="O30" s="79" t="s">
        <v>176</v>
      </c>
      <c r="P30" s="81">
        <v>43712.421215277776</v>
      </c>
      <c r="Q30" s="79" t="s">
        <v>372</v>
      </c>
      <c r="R30" s="83" t="s">
        <v>477</v>
      </c>
      <c r="S30" s="79" t="s">
        <v>506</v>
      </c>
      <c r="T30" s="79" t="s">
        <v>520</v>
      </c>
      <c r="U30" s="83" t="s">
        <v>574</v>
      </c>
      <c r="V30" s="83" t="s">
        <v>574</v>
      </c>
      <c r="W30" s="81">
        <v>43712.421215277776</v>
      </c>
      <c r="X30" s="83" t="s">
        <v>714</v>
      </c>
      <c r="Y30" s="79"/>
      <c r="Z30" s="79"/>
      <c r="AA30" s="85" t="s">
        <v>876</v>
      </c>
      <c r="AB30" s="79"/>
      <c r="AC30" s="79" t="b">
        <v>0</v>
      </c>
      <c r="AD30" s="79">
        <v>0</v>
      </c>
      <c r="AE30" s="85" t="s">
        <v>1012</v>
      </c>
      <c r="AF30" s="79" t="b">
        <v>0</v>
      </c>
      <c r="AG30" s="79" t="s">
        <v>1015</v>
      </c>
      <c r="AH30" s="79"/>
      <c r="AI30" s="85" t="s">
        <v>1012</v>
      </c>
      <c r="AJ30" s="79" t="b">
        <v>0</v>
      </c>
      <c r="AK30" s="79">
        <v>0</v>
      </c>
      <c r="AL30" s="85" t="s">
        <v>1012</v>
      </c>
      <c r="AM30" s="79" t="s">
        <v>508</v>
      </c>
      <c r="AN30" s="79" t="b">
        <v>0</v>
      </c>
      <c r="AO30" s="85" t="s">
        <v>876</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11.11111111111111</v>
      </c>
      <c r="BF30" s="48">
        <v>0</v>
      </c>
      <c r="BG30" s="49">
        <v>0</v>
      </c>
      <c r="BH30" s="48">
        <v>0</v>
      </c>
      <c r="BI30" s="49">
        <v>0</v>
      </c>
      <c r="BJ30" s="48">
        <v>8</v>
      </c>
      <c r="BK30" s="49">
        <v>88.88888888888889</v>
      </c>
      <c r="BL30" s="48">
        <v>9</v>
      </c>
    </row>
    <row r="31" spans="1:64" ht="15">
      <c r="A31" s="64" t="s">
        <v>238</v>
      </c>
      <c r="B31" s="64" t="s">
        <v>238</v>
      </c>
      <c r="C31" s="65"/>
      <c r="D31" s="66"/>
      <c r="E31" s="67"/>
      <c r="F31" s="68"/>
      <c r="G31" s="65"/>
      <c r="H31" s="69"/>
      <c r="I31" s="70"/>
      <c r="J31" s="70"/>
      <c r="K31" s="34" t="s">
        <v>65</v>
      </c>
      <c r="L31" s="77">
        <v>33</v>
      </c>
      <c r="M31" s="77"/>
      <c r="N31" s="72"/>
      <c r="O31" s="79" t="s">
        <v>176</v>
      </c>
      <c r="P31" s="81">
        <v>43712.423622685186</v>
      </c>
      <c r="Q31" s="79" t="s">
        <v>373</v>
      </c>
      <c r="R31" s="83" t="s">
        <v>475</v>
      </c>
      <c r="S31" s="79" t="s">
        <v>506</v>
      </c>
      <c r="T31" s="79" t="s">
        <v>520</v>
      </c>
      <c r="U31" s="79"/>
      <c r="V31" s="83" t="s">
        <v>611</v>
      </c>
      <c r="W31" s="81">
        <v>43712.423622685186</v>
      </c>
      <c r="X31" s="83" t="s">
        <v>715</v>
      </c>
      <c r="Y31" s="79"/>
      <c r="Z31" s="79"/>
      <c r="AA31" s="85" t="s">
        <v>877</v>
      </c>
      <c r="AB31" s="79"/>
      <c r="AC31" s="79" t="b">
        <v>0</v>
      </c>
      <c r="AD31" s="79">
        <v>0</v>
      </c>
      <c r="AE31" s="85" t="s">
        <v>1012</v>
      </c>
      <c r="AF31" s="79" t="b">
        <v>0</v>
      </c>
      <c r="AG31" s="79" t="s">
        <v>1015</v>
      </c>
      <c r="AH31" s="79"/>
      <c r="AI31" s="85" t="s">
        <v>1012</v>
      </c>
      <c r="AJ31" s="79" t="b">
        <v>0</v>
      </c>
      <c r="AK31" s="79">
        <v>0</v>
      </c>
      <c r="AL31" s="85" t="s">
        <v>1012</v>
      </c>
      <c r="AM31" s="79" t="s">
        <v>1025</v>
      </c>
      <c r="AN31" s="79" t="b">
        <v>0</v>
      </c>
      <c r="AO31" s="85" t="s">
        <v>877</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11.11111111111111</v>
      </c>
      <c r="BF31" s="48">
        <v>0</v>
      </c>
      <c r="BG31" s="49">
        <v>0</v>
      </c>
      <c r="BH31" s="48">
        <v>0</v>
      </c>
      <c r="BI31" s="49">
        <v>0</v>
      </c>
      <c r="BJ31" s="48">
        <v>8</v>
      </c>
      <c r="BK31" s="49">
        <v>88.88888888888889</v>
      </c>
      <c r="BL31" s="48">
        <v>9</v>
      </c>
    </row>
    <row r="32" spans="1:64" ht="15">
      <c r="A32" s="64" t="s">
        <v>239</v>
      </c>
      <c r="B32" s="64" t="s">
        <v>239</v>
      </c>
      <c r="C32" s="65"/>
      <c r="D32" s="66"/>
      <c r="E32" s="67"/>
      <c r="F32" s="68"/>
      <c r="G32" s="65"/>
      <c r="H32" s="69"/>
      <c r="I32" s="70"/>
      <c r="J32" s="70"/>
      <c r="K32" s="34" t="s">
        <v>65</v>
      </c>
      <c r="L32" s="77">
        <v>34</v>
      </c>
      <c r="M32" s="77"/>
      <c r="N32" s="72"/>
      <c r="O32" s="79" t="s">
        <v>176</v>
      </c>
      <c r="P32" s="81">
        <v>43712.43682870371</v>
      </c>
      <c r="Q32" s="79" t="s">
        <v>374</v>
      </c>
      <c r="R32" s="79" t="s">
        <v>481</v>
      </c>
      <c r="S32" s="79" t="s">
        <v>509</v>
      </c>
      <c r="T32" s="79" t="s">
        <v>525</v>
      </c>
      <c r="U32" s="79"/>
      <c r="V32" s="83" t="s">
        <v>612</v>
      </c>
      <c r="W32" s="81">
        <v>43712.43682870371</v>
      </c>
      <c r="X32" s="83" t="s">
        <v>716</v>
      </c>
      <c r="Y32" s="79"/>
      <c r="Z32" s="79"/>
      <c r="AA32" s="85" t="s">
        <v>878</v>
      </c>
      <c r="AB32" s="79"/>
      <c r="AC32" s="79" t="b">
        <v>0</v>
      </c>
      <c r="AD32" s="79">
        <v>0</v>
      </c>
      <c r="AE32" s="85" t="s">
        <v>1012</v>
      </c>
      <c r="AF32" s="79" t="b">
        <v>0</v>
      </c>
      <c r="AG32" s="79" t="s">
        <v>1015</v>
      </c>
      <c r="AH32" s="79"/>
      <c r="AI32" s="85" t="s">
        <v>1012</v>
      </c>
      <c r="AJ32" s="79" t="b">
        <v>0</v>
      </c>
      <c r="AK32" s="79">
        <v>0</v>
      </c>
      <c r="AL32" s="85" t="s">
        <v>1012</v>
      </c>
      <c r="AM32" s="79" t="s">
        <v>1024</v>
      </c>
      <c r="AN32" s="79" t="b">
        <v>0</v>
      </c>
      <c r="AO32" s="85" t="s">
        <v>878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10</v>
      </c>
      <c r="BF32" s="48">
        <v>0</v>
      </c>
      <c r="BG32" s="49">
        <v>0</v>
      </c>
      <c r="BH32" s="48">
        <v>0</v>
      </c>
      <c r="BI32" s="49">
        <v>0</v>
      </c>
      <c r="BJ32" s="48">
        <v>9</v>
      </c>
      <c r="BK32" s="49">
        <v>90</v>
      </c>
      <c r="BL32" s="48">
        <v>10</v>
      </c>
    </row>
    <row r="33" spans="1:64" ht="15">
      <c r="A33" s="64" t="s">
        <v>240</v>
      </c>
      <c r="B33" s="64" t="s">
        <v>240</v>
      </c>
      <c r="C33" s="65"/>
      <c r="D33" s="66"/>
      <c r="E33" s="67"/>
      <c r="F33" s="68"/>
      <c r="G33" s="65"/>
      <c r="H33" s="69"/>
      <c r="I33" s="70"/>
      <c r="J33" s="70"/>
      <c r="K33" s="34" t="s">
        <v>65</v>
      </c>
      <c r="L33" s="77">
        <v>35</v>
      </c>
      <c r="M33" s="77"/>
      <c r="N33" s="72"/>
      <c r="O33" s="79" t="s">
        <v>176</v>
      </c>
      <c r="P33" s="81">
        <v>43712.46396990741</v>
      </c>
      <c r="Q33" s="79" t="s">
        <v>375</v>
      </c>
      <c r="R33" s="83" t="s">
        <v>475</v>
      </c>
      <c r="S33" s="79" t="s">
        <v>506</v>
      </c>
      <c r="T33" s="79" t="s">
        <v>520</v>
      </c>
      <c r="U33" s="79"/>
      <c r="V33" s="83" t="s">
        <v>613</v>
      </c>
      <c r="W33" s="81">
        <v>43712.46396990741</v>
      </c>
      <c r="X33" s="83" t="s">
        <v>717</v>
      </c>
      <c r="Y33" s="79"/>
      <c r="Z33" s="79"/>
      <c r="AA33" s="85" t="s">
        <v>879</v>
      </c>
      <c r="AB33" s="79"/>
      <c r="AC33" s="79" t="b">
        <v>0</v>
      </c>
      <c r="AD33" s="79">
        <v>0</v>
      </c>
      <c r="AE33" s="85" t="s">
        <v>1012</v>
      </c>
      <c r="AF33" s="79" t="b">
        <v>0</v>
      </c>
      <c r="AG33" s="79" t="s">
        <v>1015</v>
      </c>
      <c r="AH33" s="79"/>
      <c r="AI33" s="85" t="s">
        <v>1012</v>
      </c>
      <c r="AJ33" s="79" t="b">
        <v>0</v>
      </c>
      <c r="AK33" s="79">
        <v>0</v>
      </c>
      <c r="AL33" s="85" t="s">
        <v>1012</v>
      </c>
      <c r="AM33" s="79" t="s">
        <v>1026</v>
      </c>
      <c r="AN33" s="79" t="b">
        <v>0</v>
      </c>
      <c r="AO33" s="85" t="s">
        <v>879</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11.11111111111111</v>
      </c>
      <c r="BF33" s="48">
        <v>0</v>
      </c>
      <c r="BG33" s="49">
        <v>0</v>
      </c>
      <c r="BH33" s="48">
        <v>0</v>
      </c>
      <c r="BI33" s="49">
        <v>0</v>
      </c>
      <c r="BJ33" s="48">
        <v>8</v>
      </c>
      <c r="BK33" s="49">
        <v>88.88888888888889</v>
      </c>
      <c r="BL33" s="48">
        <v>9</v>
      </c>
    </row>
    <row r="34" spans="1:64" ht="15">
      <c r="A34" s="64" t="s">
        <v>241</v>
      </c>
      <c r="B34" s="64" t="s">
        <v>241</v>
      </c>
      <c r="C34" s="65"/>
      <c r="D34" s="66"/>
      <c r="E34" s="67"/>
      <c r="F34" s="68"/>
      <c r="G34" s="65"/>
      <c r="H34" s="69"/>
      <c r="I34" s="70"/>
      <c r="J34" s="70"/>
      <c r="K34" s="34" t="s">
        <v>65</v>
      </c>
      <c r="L34" s="77">
        <v>36</v>
      </c>
      <c r="M34" s="77"/>
      <c r="N34" s="72"/>
      <c r="O34" s="79" t="s">
        <v>176</v>
      </c>
      <c r="P34" s="81">
        <v>43712.46606481481</v>
      </c>
      <c r="Q34" s="79" t="s">
        <v>376</v>
      </c>
      <c r="R34" s="79" t="s">
        <v>481</v>
      </c>
      <c r="S34" s="79" t="s">
        <v>509</v>
      </c>
      <c r="T34" s="79" t="s">
        <v>525</v>
      </c>
      <c r="U34" s="79"/>
      <c r="V34" s="83" t="s">
        <v>614</v>
      </c>
      <c r="W34" s="81">
        <v>43712.46606481481</v>
      </c>
      <c r="X34" s="83" t="s">
        <v>718</v>
      </c>
      <c r="Y34" s="79"/>
      <c r="Z34" s="79"/>
      <c r="AA34" s="85" t="s">
        <v>880</v>
      </c>
      <c r="AB34" s="79"/>
      <c r="AC34" s="79" t="b">
        <v>0</v>
      </c>
      <c r="AD34" s="79">
        <v>0</v>
      </c>
      <c r="AE34" s="85" t="s">
        <v>1012</v>
      </c>
      <c r="AF34" s="79" t="b">
        <v>0</v>
      </c>
      <c r="AG34" s="79" t="s">
        <v>1015</v>
      </c>
      <c r="AH34" s="79"/>
      <c r="AI34" s="85" t="s">
        <v>1012</v>
      </c>
      <c r="AJ34" s="79" t="b">
        <v>0</v>
      </c>
      <c r="AK34" s="79">
        <v>0</v>
      </c>
      <c r="AL34" s="85" t="s">
        <v>1012</v>
      </c>
      <c r="AM34" s="79" t="s">
        <v>1024</v>
      </c>
      <c r="AN34" s="79" t="b">
        <v>0</v>
      </c>
      <c r="AO34" s="85" t="s">
        <v>880</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1</v>
      </c>
      <c r="BE34" s="49">
        <v>10</v>
      </c>
      <c r="BF34" s="48">
        <v>0</v>
      </c>
      <c r="BG34" s="49">
        <v>0</v>
      </c>
      <c r="BH34" s="48">
        <v>0</v>
      </c>
      <c r="BI34" s="49">
        <v>0</v>
      </c>
      <c r="BJ34" s="48">
        <v>9</v>
      </c>
      <c r="BK34" s="49">
        <v>90</v>
      </c>
      <c r="BL34" s="48">
        <v>10</v>
      </c>
    </row>
    <row r="35" spans="1:64" ht="15">
      <c r="A35" s="64" t="s">
        <v>242</v>
      </c>
      <c r="B35" s="64" t="s">
        <v>242</v>
      </c>
      <c r="C35" s="65"/>
      <c r="D35" s="66"/>
      <c r="E35" s="67"/>
      <c r="F35" s="68"/>
      <c r="G35" s="65"/>
      <c r="H35" s="69"/>
      <c r="I35" s="70"/>
      <c r="J35" s="70"/>
      <c r="K35" s="34" t="s">
        <v>65</v>
      </c>
      <c r="L35" s="77">
        <v>37</v>
      </c>
      <c r="M35" s="77"/>
      <c r="N35" s="72"/>
      <c r="O35" s="79" t="s">
        <v>176</v>
      </c>
      <c r="P35" s="81">
        <v>43712.428715277776</v>
      </c>
      <c r="Q35" s="79" t="s">
        <v>377</v>
      </c>
      <c r="R35" s="83" t="s">
        <v>475</v>
      </c>
      <c r="S35" s="79" t="s">
        <v>506</v>
      </c>
      <c r="T35" s="79" t="s">
        <v>520</v>
      </c>
      <c r="U35" s="83" t="s">
        <v>575</v>
      </c>
      <c r="V35" s="83" t="s">
        <v>575</v>
      </c>
      <c r="W35" s="81">
        <v>43712.428715277776</v>
      </c>
      <c r="X35" s="83" t="s">
        <v>719</v>
      </c>
      <c r="Y35" s="79"/>
      <c r="Z35" s="79"/>
      <c r="AA35" s="85" t="s">
        <v>881</v>
      </c>
      <c r="AB35" s="79"/>
      <c r="AC35" s="79" t="b">
        <v>0</v>
      </c>
      <c r="AD35" s="79">
        <v>0</v>
      </c>
      <c r="AE35" s="85" t="s">
        <v>1012</v>
      </c>
      <c r="AF35" s="79" t="b">
        <v>0</v>
      </c>
      <c r="AG35" s="79" t="s">
        <v>1015</v>
      </c>
      <c r="AH35" s="79"/>
      <c r="AI35" s="85" t="s">
        <v>1012</v>
      </c>
      <c r="AJ35" s="79" t="b">
        <v>0</v>
      </c>
      <c r="AK35" s="79">
        <v>1</v>
      </c>
      <c r="AL35" s="85" t="s">
        <v>1012</v>
      </c>
      <c r="AM35" s="79" t="s">
        <v>1027</v>
      </c>
      <c r="AN35" s="79" t="b">
        <v>0</v>
      </c>
      <c r="AO35" s="85" t="s">
        <v>881</v>
      </c>
      <c r="AP35" s="79" t="s">
        <v>176</v>
      </c>
      <c r="AQ35" s="79">
        <v>0</v>
      </c>
      <c r="AR35" s="79">
        <v>0</v>
      </c>
      <c r="AS35" s="79"/>
      <c r="AT35" s="79"/>
      <c r="AU35" s="79"/>
      <c r="AV35" s="79"/>
      <c r="AW35" s="79"/>
      <c r="AX35" s="79"/>
      <c r="AY35" s="79"/>
      <c r="AZ35" s="79"/>
      <c r="BA35">
        <v>2</v>
      </c>
      <c r="BB35" s="78" t="str">
        <f>REPLACE(INDEX(GroupVertices[Group],MATCH(Edges25[[#This Row],[Vertex 1]],GroupVertices[Vertex],0)),1,1,"")</f>
        <v>1</v>
      </c>
      <c r="BC35" s="78" t="str">
        <f>REPLACE(INDEX(GroupVertices[Group],MATCH(Edges25[[#This Row],[Vertex 2]],GroupVertices[Vertex],0)),1,1,"")</f>
        <v>1</v>
      </c>
      <c r="BD35" s="48">
        <v>1</v>
      </c>
      <c r="BE35" s="49">
        <v>11.11111111111111</v>
      </c>
      <c r="BF35" s="48">
        <v>0</v>
      </c>
      <c r="BG35" s="49">
        <v>0</v>
      </c>
      <c r="BH35" s="48">
        <v>0</v>
      </c>
      <c r="BI35" s="49">
        <v>0</v>
      </c>
      <c r="BJ35" s="48">
        <v>8</v>
      </c>
      <c r="BK35" s="49">
        <v>88.88888888888889</v>
      </c>
      <c r="BL35" s="48">
        <v>9</v>
      </c>
    </row>
    <row r="36" spans="1:64" ht="15">
      <c r="A36" s="64" t="s">
        <v>242</v>
      </c>
      <c r="B36" s="64" t="s">
        <v>242</v>
      </c>
      <c r="C36" s="65"/>
      <c r="D36" s="66"/>
      <c r="E36" s="67"/>
      <c r="F36" s="68"/>
      <c r="G36" s="65"/>
      <c r="H36" s="69"/>
      <c r="I36" s="70"/>
      <c r="J36" s="70"/>
      <c r="K36" s="34" t="s">
        <v>65</v>
      </c>
      <c r="L36" s="77">
        <v>38</v>
      </c>
      <c r="M36" s="77"/>
      <c r="N36" s="72"/>
      <c r="O36" s="79" t="s">
        <v>176</v>
      </c>
      <c r="P36" s="81">
        <v>43712.47153935185</v>
      </c>
      <c r="Q36" s="79" t="s">
        <v>378</v>
      </c>
      <c r="R36" s="83" t="s">
        <v>475</v>
      </c>
      <c r="S36" s="79" t="s">
        <v>506</v>
      </c>
      <c r="T36" s="79" t="s">
        <v>520</v>
      </c>
      <c r="U36" s="83" t="s">
        <v>575</v>
      </c>
      <c r="V36" s="83" t="s">
        <v>575</v>
      </c>
      <c r="W36" s="81">
        <v>43712.47153935185</v>
      </c>
      <c r="X36" s="83" t="s">
        <v>720</v>
      </c>
      <c r="Y36" s="79"/>
      <c r="Z36" s="79"/>
      <c r="AA36" s="85" t="s">
        <v>882</v>
      </c>
      <c r="AB36" s="79"/>
      <c r="AC36" s="79" t="b">
        <v>0</v>
      </c>
      <c r="AD36" s="79">
        <v>0</v>
      </c>
      <c r="AE36" s="85" t="s">
        <v>1012</v>
      </c>
      <c r="AF36" s="79" t="b">
        <v>0</v>
      </c>
      <c r="AG36" s="79" t="s">
        <v>1015</v>
      </c>
      <c r="AH36" s="79"/>
      <c r="AI36" s="85" t="s">
        <v>1012</v>
      </c>
      <c r="AJ36" s="79" t="b">
        <v>0</v>
      </c>
      <c r="AK36" s="79">
        <v>1</v>
      </c>
      <c r="AL36" s="85" t="s">
        <v>881</v>
      </c>
      <c r="AM36" s="79" t="s">
        <v>1027</v>
      </c>
      <c r="AN36" s="79" t="b">
        <v>0</v>
      </c>
      <c r="AO36" s="85" t="s">
        <v>881</v>
      </c>
      <c r="AP36" s="79" t="s">
        <v>176</v>
      </c>
      <c r="AQ36" s="79">
        <v>0</v>
      </c>
      <c r="AR36" s="79">
        <v>0</v>
      </c>
      <c r="AS36" s="79"/>
      <c r="AT36" s="79"/>
      <c r="AU36" s="79"/>
      <c r="AV36" s="79"/>
      <c r="AW36" s="79"/>
      <c r="AX36" s="79"/>
      <c r="AY36" s="79"/>
      <c r="AZ36" s="79"/>
      <c r="BA36">
        <v>2</v>
      </c>
      <c r="BB36" s="78" t="str">
        <f>REPLACE(INDEX(GroupVertices[Group],MATCH(Edges25[[#This Row],[Vertex 1]],GroupVertices[Vertex],0)),1,1,"")</f>
        <v>1</v>
      </c>
      <c r="BC36" s="78" t="str">
        <f>REPLACE(INDEX(GroupVertices[Group],MATCH(Edges25[[#This Row],[Vertex 2]],GroupVertices[Vertex],0)),1,1,"")</f>
        <v>1</v>
      </c>
      <c r="BD36" s="48">
        <v>1</v>
      </c>
      <c r="BE36" s="49">
        <v>9.090909090909092</v>
      </c>
      <c r="BF36" s="48">
        <v>0</v>
      </c>
      <c r="BG36" s="49">
        <v>0</v>
      </c>
      <c r="BH36" s="48">
        <v>0</v>
      </c>
      <c r="BI36" s="49">
        <v>0</v>
      </c>
      <c r="BJ36" s="48">
        <v>10</v>
      </c>
      <c r="BK36" s="49">
        <v>90.9090909090909</v>
      </c>
      <c r="BL36" s="48">
        <v>11</v>
      </c>
    </row>
    <row r="37" spans="1:64" ht="15">
      <c r="A37" s="64" t="s">
        <v>243</v>
      </c>
      <c r="B37" s="64" t="s">
        <v>243</v>
      </c>
      <c r="C37" s="65"/>
      <c r="D37" s="66"/>
      <c r="E37" s="67"/>
      <c r="F37" s="68"/>
      <c r="G37" s="65"/>
      <c r="H37" s="69"/>
      <c r="I37" s="70"/>
      <c r="J37" s="70"/>
      <c r="K37" s="34" t="s">
        <v>65</v>
      </c>
      <c r="L37" s="77">
        <v>39</v>
      </c>
      <c r="M37" s="77"/>
      <c r="N37" s="72"/>
      <c r="O37" s="79" t="s">
        <v>176</v>
      </c>
      <c r="P37" s="81">
        <v>43712.48096064815</v>
      </c>
      <c r="Q37" s="79" t="s">
        <v>379</v>
      </c>
      <c r="R37" s="83" t="s">
        <v>477</v>
      </c>
      <c r="S37" s="79" t="s">
        <v>506</v>
      </c>
      <c r="T37" s="79" t="s">
        <v>520</v>
      </c>
      <c r="U37" s="83" t="s">
        <v>576</v>
      </c>
      <c r="V37" s="83" t="s">
        <v>576</v>
      </c>
      <c r="W37" s="81">
        <v>43712.48096064815</v>
      </c>
      <c r="X37" s="83" t="s">
        <v>721</v>
      </c>
      <c r="Y37" s="79"/>
      <c r="Z37" s="79"/>
      <c r="AA37" s="85" t="s">
        <v>883</v>
      </c>
      <c r="AB37" s="79"/>
      <c r="AC37" s="79" t="b">
        <v>0</v>
      </c>
      <c r="AD37" s="79">
        <v>0</v>
      </c>
      <c r="AE37" s="85" t="s">
        <v>1012</v>
      </c>
      <c r="AF37" s="79" t="b">
        <v>0</v>
      </c>
      <c r="AG37" s="79" t="s">
        <v>1015</v>
      </c>
      <c r="AH37" s="79"/>
      <c r="AI37" s="85" t="s">
        <v>1012</v>
      </c>
      <c r="AJ37" s="79" t="b">
        <v>0</v>
      </c>
      <c r="AK37" s="79">
        <v>0</v>
      </c>
      <c r="AL37" s="85" t="s">
        <v>1012</v>
      </c>
      <c r="AM37" s="79" t="s">
        <v>508</v>
      </c>
      <c r="AN37" s="79" t="b">
        <v>0</v>
      </c>
      <c r="AO37" s="85" t="s">
        <v>883</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11.11111111111111</v>
      </c>
      <c r="BF37" s="48">
        <v>0</v>
      </c>
      <c r="BG37" s="49">
        <v>0</v>
      </c>
      <c r="BH37" s="48">
        <v>0</v>
      </c>
      <c r="BI37" s="49">
        <v>0</v>
      </c>
      <c r="BJ37" s="48">
        <v>8</v>
      </c>
      <c r="BK37" s="49">
        <v>88.88888888888889</v>
      </c>
      <c r="BL37" s="48">
        <v>9</v>
      </c>
    </row>
    <row r="38" spans="1:64" ht="15">
      <c r="A38" s="64" t="s">
        <v>244</v>
      </c>
      <c r="B38" s="64" t="s">
        <v>325</v>
      </c>
      <c r="C38" s="65"/>
      <c r="D38" s="66"/>
      <c r="E38" s="67"/>
      <c r="F38" s="68"/>
      <c r="G38" s="65"/>
      <c r="H38" s="69"/>
      <c r="I38" s="70"/>
      <c r="J38" s="70"/>
      <c r="K38" s="34" t="s">
        <v>65</v>
      </c>
      <c r="L38" s="77">
        <v>40</v>
      </c>
      <c r="M38" s="77"/>
      <c r="N38" s="72"/>
      <c r="O38" s="79" t="s">
        <v>343</v>
      </c>
      <c r="P38" s="81">
        <v>43712.48173611111</v>
      </c>
      <c r="Q38" s="79" t="s">
        <v>380</v>
      </c>
      <c r="R38" s="79"/>
      <c r="S38" s="79"/>
      <c r="T38" s="79" t="s">
        <v>526</v>
      </c>
      <c r="U38" s="79"/>
      <c r="V38" s="83" t="s">
        <v>615</v>
      </c>
      <c r="W38" s="81">
        <v>43712.48173611111</v>
      </c>
      <c r="X38" s="83" t="s">
        <v>722</v>
      </c>
      <c r="Y38" s="79"/>
      <c r="Z38" s="79"/>
      <c r="AA38" s="85" t="s">
        <v>884</v>
      </c>
      <c r="AB38" s="79"/>
      <c r="AC38" s="79" t="b">
        <v>0</v>
      </c>
      <c r="AD38" s="79">
        <v>0</v>
      </c>
      <c r="AE38" s="85" t="s">
        <v>1012</v>
      </c>
      <c r="AF38" s="79" t="b">
        <v>0</v>
      </c>
      <c r="AG38" s="79" t="s">
        <v>1015</v>
      </c>
      <c r="AH38" s="79"/>
      <c r="AI38" s="85" t="s">
        <v>1012</v>
      </c>
      <c r="AJ38" s="79" t="b">
        <v>0</v>
      </c>
      <c r="AK38" s="79">
        <v>1</v>
      </c>
      <c r="AL38" s="85" t="s">
        <v>990</v>
      </c>
      <c r="AM38" s="79" t="s">
        <v>1017</v>
      </c>
      <c r="AN38" s="79" t="b">
        <v>0</v>
      </c>
      <c r="AO38" s="85" t="s">
        <v>990</v>
      </c>
      <c r="AP38" s="79" t="s">
        <v>176</v>
      </c>
      <c r="AQ38" s="79">
        <v>0</v>
      </c>
      <c r="AR38" s="79">
        <v>0</v>
      </c>
      <c r="AS38" s="79"/>
      <c r="AT38" s="79"/>
      <c r="AU38" s="79"/>
      <c r="AV38" s="79"/>
      <c r="AW38" s="79"/>
      <c r="AX38" s="79"/>
      <c r="AY38" s="79"/>
      <c r="AZ38" s="79"/>
      <c r="BA38">
        <v>1</v>
      </c>
      <c r="BB38" s="78" t="str">
        <f>REPLACE(INDEX(GroupVertices[Group],MATCH(Edges25[[#This Row],[Vertex 1]],GroupVertices[Vertex],0)),1,1,"")</f>
        <v>11</v>
      </c>
      <c r="BC38" s="78" t="str">
        <f>REPLACE(INDEX(GroupVertices[Group],MATCH(Edges25[[#This Row],[Vertex 2]],GroupVertices[Vertex],0)),1,1,"")</f>
        <v>11</v>
      </c>
      <c r="BD38" s="48">
        <v>1</v>
      </c>
      <c r="BE38" s="49">
        <v>4.166666666666667</v>
      </c>
      <c r="BF38" s="48">
        <v>0</v>
      </c>
      <c r="BG38" s="49">
        <v>0</v>
      </c>
      <c r="BH38" s="48">
        <v>0</v>
      </c>
      <c r="BI38" s="49">
        <v>0</v>
      </c>
      <c r="BJ38" s="48">
        <v>23</v>
      </c>
      <c r="BK38" s="49">
        <v>95.83333333333333</v>
      </c>
      <c r="BL38" s="48">
        <v>24</v>
      </c>
    </row>
    <row r="39" spans="1:64" ht="15">
      <c r="A39" s="64" t="s">
        <v>245</v>
      </c>
      <c r="B39" s="64" t="s">
        <v>245</v>
      </c>
      <c r="C39" s="65"/>
      <c r="D39" s="66"/>
      <c r="E39" s="67"/>
      <c r="F39" s="68"/>
      <c r="G39" s="65"/>
      <c r="H39" s="69"/>
      <c r="I39" s="70"/>
      <c r="J39" s="70"/>
      <c r="K39" s="34" t="s">
        <v>65</v>
      </c>
      <c r="L39" s="77">
        <v>41</v>
      </c>
      <c r="M39" s="77"/>
      <c r="N39" s="72"/>
      <c r="O39" s="79" t="s">
        <v>176</v>
      </c>
      <c r="P39" s="81">
        <v>43712.48364583333</v>
      </c>
      <c r="Q39" s="79" t="s">
        <v>381</v>
      </c>
      <c r="R39" s="83" t="s">
        <v>475</v>
      </c>
      <c r="S39" s="79" t="s">
        <v>506</v>
      </c>
      <c r="T39" s="79" t="s">
        <v>520</v>
      </c>
      <c r="U39" s="79"/>
      <c r="V39" s="83" t="s">
        <v>616</v>
      </c>
      <c r="W39" s="81">
        <v>43712.48364583333</v>
      </c>
      <c r="X39" s="83" t="s">
        <v>723</v>
      </c>
      <c r="Y39" s="79"/>
      <c r="Z39" s="79"/>
      <c r="AA39" s="85" t="s">
        <v>885</v>
      </c>
      <c r="AB39" s="79"/>
      <c r="AC39" s="79" t="b">
        <v>0</v>
      </c>
      <c r="AD39" s="79">
        <v>0</v>
      </c>
      <c r="AE39" s="85" t="s">
        <v>1012</v>
      </c>
      <c r="AF39" s="79" t="b">
        <v>0</v>
      </c>
      <c r="AG39" s="79" t="s">
        <v>1015</v>
      </c>
      <c r="AH39" s="79"/>
      <c r="AI39" s="85" t="s">
        <v>1012</v>
      </c>
      <c r="AJ39" s="79" t="b">
        <v>0</v>
      </c>
      <c r="AK39" s="79">
        <v>0</v>
      </c>
      <c r="AL39" s="85" t="s">
        <v>1012</v>
      </c>
      <c r="AM39" s="79" t="s">
        <v>1028</v>
      </c>
      <c r="AN39" s="79" t="b">
        <v>0</v>
      </c>
      <c r="AO39" s="85" t="s">
        <v>885</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11.11111111111111</v>
      </c>
      <c r="BF39" s="48">
        <v>0</v>
      </c>
      <c r="BG39" s="49">
        <v>0</v>
      </c>
      <c r="BH39" s="48">
        <v>0</v>
      </c>
      <c r="BI39" s="49">
        <v>0</v>
      </c>
      <c r="BJ39" s="48">
        <v>8</v>
      </c>
      <c r="BK39" s="49">
        <v>88.88888888888889</v>
      </c>
      <c r="BL39" s="48">
        <v>9</v>
      </c>
    </row>
    <row r="40" spans="1:64" ht="15">
      <c r="A40" s="64" t="s">
        <v>246</v>
      </c>
      <c r="B40" s="64" t="s">
        <v>246</v>
      </c>
      <c r="C40" s="65"/>
      <c r="D40" s="66"/>
      <c r="E40" s="67"/>
      <c r="F40" s="68"/>
      <c r="G40" s="65"/>
      <c r="H40" s="69"/>
      <c r="I40" s="70"/>
      <c r="J40" s="70"/>
      <c r="K40" s="34" t="s">
        <v>65</v>
      </c>
      <c r="L40" s="77">
        <v>42</v>
      </c>
      <c r="M40" s="77"/>
      <c r="N40" s="72"/>
      <c r="O40" s="79" t="s">
        <v>176</v>
      </c>
      <c r="P40" s="81">
        <v>43712.49670138889</v>
      </c>
      <c r="Q40" s="79" t="s">
        <v>382</v>
      </c>
      <c r="R40" s="83" t="s">
        <v>475</v>
      </c>
      <c r="S40" s="79" t="s">
        <v>506</v>
      </c>
      <c r="T40" s="79" t="s">
        <v>520</v>
      </c>
      <c r="U40" s="79"/>
      <c r="V40" s="83" t="s">
        <v>617</v>
      </c>
      <c r="W40" s="81">
        <v>43712.49670138889</v>
      </c>
      <c r="X40" s="83" t="s">
        <v>724</v>
      </c>
      <c r="Y40" s="79"/>
      <c r="Z40" s="79"/>
      <c r="AA40" s="85" t="s">
        <v>886</v>
      </c>
      <c r="AB40" s="79"/>
      <c r="AC40" s="79" t="b">
        <v>0</v>
      </c>
      <c r="AD40" s="79">
        <v>0</v>
      </c>
      <c r="AE40" s="85" t="s">
        <v>1012</v>
      </c>
      <c r="AF40" s="79" t="b">
        <v>0</v>
      </c>
      <c r="AG40" s="79" t="s">
        <v>1015</v>
      </c>
      <c r="AH40" s="79"/>
      <c r="AI40" s="85" t="s">
        <v>1012</v>
      </c>
      <c r="AJ40" s="79" t="b">
        <v>0</v>
      </c>
      <c r="AK40" s="79">
        <v>0</v>
      </c>
      <c r="AL40" s="85" t="s">
        <v>1012</v>
      </c>
      <c r="AM40" s="79" t="s">
        <v>1028</v>
      </c>
      <c r="AN40" s="79" t="b">
        <v>0</v>
      </c>
      <c r="AO40" s="85" t="s">
        <v>886</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11.11111111111111</v>
      </c>
      <c r="BF40" s="48">
        <v>0</v>
      </c>
      <c r="BG40" s="49">
        <v>0</v>
      </c>
      <c r="BH40" s="48">
        <v>0</v>
      </c>
      <c r="BI40" s="49">
        <v>0</v>
      </c>
      <c r="BJ40" s="48">
        <v>8</v>
      </c>
      <c r="BK40" s="49">
        <v>88.88888888888889</v>
      </c>
      <c r="BL40" s="48">
        <v>9</v>
      </c>
    </row>
    <row r="41" spans="1:64" ht="15">
      <c r="A41" s="64" t="s">
        <v>247</v>
      </c>
      <c r="B41" s="64" t="s">
        <v>247</v>
      </c>
      <c r="C41" s="65"/>
      <c r="D41" s="66"/>
      <c r="E41" s="67"/>
      <c r="F41" s="68"/>
      <c r="G41" s="65"/>
      <c r="H41" s="69"/>
      <c r="I41" s="70"/>
      <c r="J41" s="70"/>
      <c r="K41" s="34" t="s">
        <v>65</v>
      </c>
      <c r="L41" s="77">
        <v>43</v>
      </c>
      <c r="M41" s="77"/>
      <c r="N41" s="72"/>
      <c r="O41" s="79" t="s">
        <v>176</v>
      </c>
      <c r="P41" s="81">
        <v>43712.50015046296</v>
      </c>
      <c r="Q41" s="79" t="s">
        <v>383</v>
      </c>
      <c r="R41" s="83" t="s">
        <v>482</v>
      </c>
      <c r="S41" s="79" t="s">
        <v>506</v>
      </c>
      <c r="T41" s="79" t="s">
        <v>520</v>
      </c>
      <c r="U41" s="79"/>
      <c r="V41" s="83" t="s">
        <v>618</v>
      </c>
      <c r="W41" s="81">
        <v>43712.50015046296</v>
      </c>
      <c r="X41" s="83" t="s">
        <v>725</v>
      </c>
      <c r="Y41" s="79"/>
      <c r="Z41" s="79"/>
      <c r="AA41" s="85" t="s">
        <v>887</v>
      </c>
      <c r="AB41" s="79"/>
      <c r="AC41" s="79" t="b">
        <v>0</v>
      </c>
      <c r="AD41" s="79">
        <v>0</v>
      </c>
      <c r="AE41" s="85" t="s">
        <v>1012</v>
      </c>
      <c r="AF41" s="79" t="b">
        <v>0</v>
      </c>
      <c r="AG41" s="79" t="s">
        <v>1015</v>
      </c>
      <c r="AH41" s="79"/>
      <c r="AI41" s="85" t="s">
        <v>1012</v>
      </c>
      <c r="AJ41" s="79" t="b">
        <v>0</v>
      </c>
      <c r="AK41" s="79">
        <v>0</v>
      </c>
      <c r="AL41" s="85" t="s">
        <v>1012</v>
      </c>
      <c r="AM41" s="79" t="s">
        <v>1029</v>
      </c>
      <c r="AN41" s="79" t="b">
        <v>0</v>
      </c>
      <c r="AO41" s="85" t="s">
        <v>887</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248</v>
      </c>
      <c r="B42" s="64" t="s">
        <v>248</v>
      </c>
      <c r="C42" s="65"/>
      <c r="D42" s="66"/>
      <c r="E42" s="67"/>
      <c r="F42" s="68"/>
      <c r="G42" s="65"/>
      <c r="H42" s="69"/>
      <c r="I42" s="70"/>
      <c r="J42" s="70"/>
      <c r="K42" s="34" t="s">
        <v>65</v>
      </c>
      <c r="L42" s="77">
        <v>44</v>
      </c>
      <c r="M42" s="77"/>
      <c r="N42" s="72"/>
      <c r="O42" s="79" t="s">
        <v>176</v>
      </c>
      <c r="P42" s="81">
        <v>43712.50082175926</v>
      </c>
      <c r="Q42" s="79" t="s">
        <v>384</v>
      </c>
      <c r="R42" s="83" t="s">
        <v>483</v>
      </c>
      <c r="S42" s="79" t="s">
        <v>510</v>
      </c>
      <c r="T42" s="79" t="s">
        <v>520</v>
      </c>
      <c r="U42" s="79"/>
      <c r="V42" s="83" t="s">
        <v>619</v>
      </c>
      <c r="W42" s="81">
        <v>43712.50082175926</v>
      </c>
      <c r="X42" s="83" t="s">
        <v>726</v>
      </c>
      <c r="Y42" s="79"/>
      <c r="Z42" s="79"/>
      <c r="AA42" s="85" t="s">
        <v>888</v>
      </c>
      <c r="AB42" s="79"/>
      <c r="AC42" s="79" t="b">
        <v>0</v>
      </c>
      <c r="AD42" s="79">
        <v>0</v>
      </c>
      <c r="AE42" s="85" t="s">
        <v>1012</v>
      </c>
      <c r="AF42" s="79" t="b">
        <v>0</v>
      </c>
      <c r="AG42" s="79" t="s">
        <v>1015</v>
      </c>
      <c r="AH42" s="79"/>
      <c r="AI42" s="85" t="s">
        <v>1012</v>
      </c>
      <c r="AJ42" s="79" t="b">
        <v>0</v>
      </c>
      <c r="AK42" s="79">
        <v>0</v>
      </c>
      <c r="AL42" s="85" t="s">
        <v>1012</v>
      </c>
      <c r="AM42" s="79" t="s">
        <v>1030</v>
      </c>
      <c r="AN42" s="79" t="b">
        <v>0</v>
      </c>
      <c r="AO42" s="85" t="s">
        <v>888</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11.11111111111111</v>
      </c>
      <c r="BF42" s="48">
        <v>0</v>
      </c>
      <c r="BG42" s="49">
        <v>0</v>
      </c>
      <c r="BH42" s="48">
        <v>0</v>
      </c>
      <c r="BI42" s="49">
        <v>0</v>
      </c>
      <c r="BJ42" s="48">
        <v>8</v>
      </c>
      <c r="BK42" s="49">
        <v>88.88888888888889</v>
      </c>
      <c r="BL42" s="48">
        <v>9</v>
      </c>
    </row>
    <row r="43" spans="1:64" ht="15">
      <c r="A43" s="64" t="s">
        <v>249</v>
      </c>
      <c r="B43" s="64" t="s">
        <v>249</v>
      </c>
      <c r="C43" s="65"/>
      <c r="D43" s="66"/>
      <c r="E43" s="67"/>
      <c r="F43" s="68"/>
      <c r="G43" s="65"/>
      <c r="H43" s="69"/>
      <c r="I43" s="70"/>
      <c r="J43" s="70"/>
      <c r="K43" s="34" t="s">
        <v>65</v>
      </c>
      <c r="L43" s="77">
        <v>45</v>
      </c>
      <c r="M43" s="77"/>
      <c r="N43" s="72"/>
      <c r="O43" s="79" t="s">
        <v>176</v>
      </c>
      <c r="P43" s="81">
        <v>43712.52929398148</v>
      </c>
      <c r="Q43" s="79" t="s">
        <v>385</v>
      </c>
      <c r="R43" s="83" t="s">
        <v>475</v>
      </c>
      <c r="S43" s="79" t="s">
        <v>506</v>
      </c>
      <c r="T43" s="79" t="s">
        <v>525</v>
      </c>
      <c r="U43" s="79"/>
      <c r="V43" s="83" t="s">
        <v>620</v>
      </c>
      <c r="W43" s="81">
        <v>43712.52929398148</v>
      </c>
      <c r="X43" s="83" t="s">
        <v>727</v>
      </c>
      <c r="Y43" s="79"/>
      <c r="Z43" s="79"/>
      <c r="AA43" s="85" t="s">
        <v>889</v>
      </c>
      <c r="AB43" s="79"/>
      <c r="AC43" s="79" t="b">
        <v>0</v>
      </c>
      <c r="AD43" s="79">
        <v>1</v>
      </c>
      <c r="AE43" s="85" t="s">
        <v>1012</v>
      </c>
      <c r="AF43" s="79" t="b">
        <v>0</v>
      </c>
      <c r="AG43" s="79" t="s">
        <v>1015</v>
      </c>
      <c r="AH43" s="79"/>
      <c r="AI43" s="85" t="s">
        <v>1012</v>
      </c>
      <c r="AJ43" s="79" t="b">
        <v>0</v>
      </c>
      <c r="AK43" s="79">
        <v>0</v>
      </c>
      <c r="AL43" s="85" t="s">
        <v>1012</v>
      </c>
      <c r="AM43" s="79" t="s">
        <v>1024</v>
      </c>
      <c r="AN43" s="79" t="b">
        <v>0</v>
      </c>
      <c r="AO43" s="85" t="s">
        <v>889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250</v>
      </c>
      <c r="B44" s="64" t="s">
        <v>250</v>
      </c>
      <c r="C44" s="65"/>
      <c r="D44" s="66"/>
      <c r="E44" s="67"/>
      <c r="F44" s="68"/>
      <c r="G44" s="65"/>
      <c r="H44" s="69"/>
      <c r="I44" s="70"/>
      <c r="J44" s="70"/>
      <c r="K44" s="34" t="s">
        <v>65</v>
      </c>
      <c r="L44" s="77">
        <v>46</v>
      </c>
      <c r="M44" s="77"/>
      <c r="N44" s="72"/>
      <c r="O44" s="79" t="s">
        <v>176</v>
      </c>
      <c r="P44" s="81">
        <v>43712.531539351854</v>
      </c>
      <c r="Q44" s="79" t="s">
        <v>386</v>
      </c>
      <c r="R44" s="83" t="s">
        <v>475</v>
      </c>
      <c r="S44" s="79" t="s">
        <v>506</v>
      </c>
      <c r="T44" s="79" t="s">
        <v>520</v>
      </c>
      <c r="U44" s="79"/>
      <c r="V44" s="83" t="s">
        <v>621</v>
      </c>
      <c r="W44" s="81">
        <v>43712.531539351854</v>
      </c>
      <c r="X44" s="83" t="s">
        <v>728</v>
      </c>
      <c r="Y44" s="79"/>
      <c r="Z44" s="79"/>
      <c r="AA44" s="85" t="s">
        <v>890</v>
      </c>
      <c r="AB44" s="79"/>
      <c r="AC44" s="79" t="b">
        <v>0</v>
      </c>
      <c r="AD44" s="79">
        <v>1</v>
      </c>
      <c r="AE44" s="85" t="s">
        <v>1012</v>
      </c>
      <c r="AF44" s="79" t="b">
        <v>0</v>
      </c>
      <c r="AG44" s="79" t="s">
        <v>1015</v>
      </c>
      <c r="AH44" s="79"/>
      <c r="AI44" s="85" t="s">
        <v>1012</v>
      </c>
      <c r="AJ44" s="79" t="b">
        <v>0</v>
      </c>
      <c r="AK44" s="79">
        <v>0</v>
      </c>
      <c r="AL44" s="85" t="s">
        <v>1012</v>
      </c>
      <c r="AM44" s="79" t="s">
        <v>1031</v>
      </c>
      <c r="AN44" s="79" t="b">
        <v>0</v>
      </c>
      <c r="AO44" s="85" t="s">
        <v>890</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9.090909090909092</v>
      </c>
      <c r="BF44" s="48">
        <v>0</v>
      </c>
      <c r="BG44" s="49">
        <v>0</v>
      </c>
      <c r="BH44" s="48">
        <v>0</v>
      </c>
      <c r="BI44" s="49">
        <v>0</v>
      </c>
      <c r="BJ44" s="48">
        <v>10</v>
      </c>
      <c r="BK44" s="49">
        <v>90.9090909090909</v>
      </c>
      <c r="BL44" s="48">
        <v>11</v>
      </c>
    </row>
    <row r="45" spans="1:64" ht="15">
      <c r="A45" s="64" t="s">
        <v>251</v>
      </c>
      <c r="B45" s="64" t="s">
        <v>212</v>
      </c>
      <c r="C45" s="65"/>
      <c r="D45" s="66"/>
      <c r="E45" s="67"/>
      <c r="F45" s="68"/>
      <c r="G45" s="65"/>
      <c r="H45" s="69"/>
      <c r="I45" s="70"/>
      <c r="J45" s="70"/>
      <c r="K45" s="34" t="s">
        <v>65</v>
      </c>
      <c r="L45" s="77">
        <v>47</v>
      </c>
      <c r="M45" s="77"/>
      <c r="N45" s="72"/>
      <c r="O45" s="79" t="s">
        <v>343</v>
      </c>
      <c r="P45" s="81">
        <v>43712.53662037037</v>
      </c>
      <c r="Q45" s="79" t="s">
        <v>387</v>
      </c>
      <c r="R45" s="79"/>
      <c r="S45" s="79"/>
      <c r="T45" s="79" t="s">
        <v>520</v>
      </c>
      <c r="U45" s="79"/>
      <c r="V45" s="83" t="s">
        <v>622</v>
      </c>
      <c r="W45" s="81">
        <v>43712.53662037037</v>
      </c>
      <c r="X45" s="83" t="s">
        <v>729</v>
      </c>
      <c r="Y45" s="79"/>
      <c r="Z45" s="79"/>
      <c r="AA45" s="85" t="s">
        <v>891</v>
      </c>
      <c r="AB45" s="79"/>
      <c r="AC45" s="79" t="b">
        <v>0</v>
      </c>
      <c r="AD45" s="79">
        <v>0</v>
      </c>
      <c r="AE45" s="85" t="s">
        <v>1012</v>
      </c>
      <c r="AF45" s="79" t="b">
        <v>0</v>
      </c>
      <c r="AG45" s="79" t="s">
        <v>1015</v>
      </c>
      <c r="AH45" s="79"/>
      <c r="AI45" s="85" t="s">
        <v>1012</v>
      </c>
      <c r="AJ45" s="79" t="b">
        <v>0</v>
      </c>
      <c r="AK45" s="79">
        <v>4</v>
      </c>
      <c r="AL45" s="85" t="s">
        <v>983</v>
      </c>
      <c r="AM45" s="79" t="s">
        <v>1032</v>
      </c>
      <c r="AN45" s="79" t="b">
        <v>0</v>
      </c>
      <c r="AO45" s="85" t="s">
        <v>983</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c r="BE45" s="49"/>
      <c r="BF45" s="48"/>
      <c r="BG45" s="49"/>
      <c r="BH45" s="48"/>
      <c r="BI45" s="49"/>
      <c r="BJ45" s="48"/>
      <c r="BK45" s="49"/>
      <c r="BL45" s="48"/>
    </row>
    <row r="46" spans="1:64" ht="15">
      <c r="A46" s="64" t="s">
        <v>252</v>
      </c>
      <c r="B46" s="64" t="s">
        <v>252</v>
      </c>
      <c r="C46" s="65"/>
      <c r="D46" s="66"/>
      <c r="E46" s="67"/>
      <c r="F46" s="68"/>
      <c r="G46" s="65"/>
      <c r="H46" s="69"/>
      <c r="I46" s="70"/>
      <c r="J46" s="70"/>
      <c r="K46" s="34" t="s">
        <v>65</v>
      </c>
      <c r="L46" s="77">
        <v>49</v>
      </c>
      <c r="M46" s="77"/>
      <c r="N46" s="72"/>
      <c r="O46" s="79" t="s">
        <v>176</v>
      </c>
      <c r="P46" s="81">
        <v>43712.58415509259</v>
      </c>
      <c r="Q46" s="79" t="s">
        <v>388</v>
      </c>
      <c r="R46" s="83" t="s">
        <v>475</v>
      </c>
      <c r="S46" s="79" t="s">
        <v>506</v>
      </c>
      <c r="T46" s="79" t="s">
        <v>520</v>
      </c>
      <c r="U46" s="79"/>
      <c r="V46" s="83" t="s">
        <v>623</v>
      </c>
      <c r="W46" s="81">
        <v>43712.58415509259</v>
      </c>
      <c r="X46" s="83" t="s">
        <v>730</v>
      </c>
      <c r="Y46" s="79"/>
      <c r="Z46" s="79"/>
      <c r="AA46" s="85" t="s">
        <v>892</v>
      </c>
      <c r="AB46" s="79"/>
      <c r="AC46" s="79" t="b">
        <v>0</v>
      </c>
      <c r="AD46" s="79">
        <v>0</v>
      </c>
      <c r="AE46" s="85" t="s">
        <v>1012</v>
      </c>
      <c r="AF46" s="79" t="b">
        <v>0</v>
      </c>
      <c r="AG46" s="79" t="s">
        <v>1015</v>
      </c>
      <c r="AH46" s="79"/>
      <c r="AI46" s="85" t="s">
        <v>1012</v>
      </c>
      <c r="AJ46" s="79" t="b">
        <v>0</v>
      </c>
      <c r="AK46" s="79">
        <v>0</v>
      </c>
      <c r="AL46" s="85" t="s">
        <v>1012</v>
      </c>
      <c r="AM46" s="79" t="s">
        <v>1033</v>
      </c>
      <c r="AN46" s="79" t="b">
        <v>0</v>
      </c>
      <c r="AO46" s="85" t="s">
        <v>892</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11.11111111111111</v>
      </c>
      <c r="BF46" s="48">
        <v>0</v>
      </c>
      <c r="BG46" s="49">
        <v>0</v>
      </c>
      <c r="BH46" s="48">
        <v>0</v>
      </c>
      <c r="BI46" s="49">
        <v>0</v>
      </c>
      <c r="BJ46" s="48">
        <v>8</v>
      </c>
      <c r="BK46" s="49">
        <v>88.88888888888889</v>
      </c>
      <c r="BL46" s="48">
        <v>9</v>
      </c>
    </row>
    <row r="47" spans="1:64" ht="15">
      <c r="A47" s="64" t="s">
        <v>253</v>
      </c>
      <c r="B47" s="64" t="s">
        <v>253</v>
      </c>
      <c r="C47" s="65"/>
      <c r="D47" s="66"/>
      <c r="E47" s="67"/>
      <c r="F47" s="68"/>
      <c r="G47" s="65"/>
      <c r="H47" s="69"/>
      <c r="I47" s="70"/>
      <c r="J47" s="70"/>
      <c r="K47" s="34" t="s">
        <v>65</v>
      </c>
      <c r="L47" s="77">
        <v>50</v>
      </c>
      <c r="M47" s="77"/>
      <c r="N47" s="72"/>
      <c r="O47" s="79" t="s">
        <v>176</v>
      </c>
      <c r="P47" s="81">
        <v>43712.626180555555</v>
      </c>
      <c r="Q47" s="79" t="s">
        <v>389</v>
      </c>
      <c r="R47" s="83" t="s">
        <v>475</v>
      </c>
      <c r="S47" s="79" t="s">
        <v>506</v>
      </c>
      <c r="T47" s="79" t="s">
        <v>520</v>
      </c>
      <c r="U47" s="79"/>
      <c r="V47" s="83" t="s">
        <v>624</v>
      </c>
      <c r="W47" s="81">
        <v>43712.626180555555</v>
      </c>
      <c r="X47" s="83" t="s">
        <v>731</v>
      </c>
      <c r="Y47" s="79"/>
      <c r="Z47" s="79"/>
      <c r="AA47" s="85" t="s">
        <v>893</v>
      </c>
      <c r="AB47" s="79"/>
      <c r="AC47" s="79" t="b">
        <v>0</v>
      </c>
      <c r="AD47" s="79">
        <v>0</v>
      </c>
      <c r="AE47" s="85" t="s">
        <v>1012</v>
      </c>
      <c r="AF47" s="79" t="b">
        <v>0</v>
      </c>
      <c r="AG47" s="79" t="s">
        <v>1015</v>
      </c>
      <c r="AH47" s="79"/>
      <c r="AI47" s="85" t="s">
        <v>1012</v>
      </c>
      <c r="AJ47" s="79" t="b">
        <v>0</v>
      </c>
      <c r="AK47" s="79">
        <v>0</v>
      </c>
      <c r="AL47" s="85" t="s">
        <v>1012</v>
      </c>
      <c r="AM47" s="79" t="s">
        <v>1018</v>
      </c>
      <c r="AN47" s="79" t="b">
        <v>0</v>
      </c>
      <c r="AO47" s="85" t="s">
        <v>893</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8.333333333333334</v>
      </c>
      <c r="BF47" s="48">
        <v>0</v>
      </c>
      <c r="BG47" s="49">
        <v>0</v>
      </c>
      <c r="BH47" s="48">
        <v>0</v>
      </c>
      <c r="BI47" s="49">
        <v>0</v>
      </c>
      <c r="BJ47" s="48">
        <v>11</v>
      </c>
      <c r="BK47" s="49">
        <v>91.66666666666667</v>
      </c>
      <c r="BL47" s="48">
        <v>12</v>
      </c>
    </row>
    <row r="48" spans="1:64" ht="15">
      <c r="A48" s="64" t="s">
        <v>254</v>
      </c>
      <c r="B48" s="64" t="s">
        <v>254</v>
      </c>
      <c r="C48" s="65"/>
      <c r="D48" s="66"/>
      <c r="E48" s="67"/>
      <c r="F48" s="68"/>
      <c r="G48" s="65"/>
      <c r="H48" s="69"/>
      <c r="I48" s="70"/>
      <c r="J48" s="70"/>
      <c r="K48" s="34" t="s">
        <v>65</v>
      </c>
      <c r="L48" s="77">
        <v>51</v>
      </c>
      <c r="M48" s="77"/>
      <c r="N48" s="72"/>
      <c r="O48" s="79" t="s">
        <v>176</v>
      </c>
      <c r="P48" s="81">
        <v>43712.67153935185</v>
      </c>
      <c r="Q48" s="79" t="s">
        <v>390</v>
      </c>
      <c r="R48" s="83" t="s">
        <v>475</v>
      </c>
      <c r="S48" s="79" t="s">
        <v>506</v>
      </c>
      <c r="T48" s="79" t="s">
        <v>527</v>
      </c>
      <c r="U48" s="83" t="s">
        <v>577</v>
      </c>
      <c r="V48" s="83" t="s">
        <v>577</v>
      </c>
      <c r="W48" s="81">
        <v>43712.67153935185</v>
      </c>
      <c r="X48" s="83" t="s">
        <v>732</v>
      </c>
      <c r="Y48" s="79"/>
      <c r="Z48" s="79"/>
      <c r="AA48" s="85" t="s">
        <v>894</v>
      </c>
      <c r="AB48" s="79"/>
      <c r="AC48" s="79" t="b">
        <v>0</v>
      </c>
      <c r="AD48" s="79">
        <v>1</v>
      </c>
      <c r="AE48" s="85" t="s">
        <v>1012</v>
      </c>
      <c r="AF48" s="79" t="b">
        <v>0</v>
      </c>
      <c r="AG48" s="79" t="s">
        <v>1015</v>
      </c>
      <c r="AH48" s="79"/>
      <c r="AI48" s="85" t="s">
        <v>1012</v>
      </c>
      <c r="AJ48" s="79" t="b">
        <v>0</v>
      </c>
      <c r="AK48" s="79">
        <v>0</v>
      </c>
      <c r="AL48" s="85" t="s">
        <v>1012</v>
      </c>
      <c r="AM48" s="79" t="s">
        <v>1034</v>
      </c>
      <c r="AN48" s="79" t="b">
        <v>0</v>
      </c>
      <c r="AO48" s="85" t="s">
        <v>894</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7.142857142857143</v>
      </c>
      <c r="BF48" s="48">
        <v>0</v>
      </c>
      <c r="BG48" s="49">
        <v>0</v>
      </c>
      <c r="BH48" s="48">
        <v>0</v>
      </c>
      <c r="BI48" s="49">
        <v>0</v>
      </c>
      <c r="BJ48" s="48">
        <v>13</v>
      </c>
      <c r="BK48" s="49">
        <v>92.85714285714286</v>
      </c>
      <c r="BL48" s="48">
        <v>14</v>
      </c>
    </row>
    <row r="49" spans="1:64" ht="15">
      <c r="A49" s="64" t="s">
        <v>255</v>
      </c>
      <c r="B49" s="64" t="s">
        <v>255</v>
      </c>
      <c r="C49" s="65"/>
      <c r="D49" s="66"/>
      <c r="E49" s="67"/>
      <c r="F49" s="68"/>
      <c r="G49" s="65"/>
      <c r="H49" s="69"/>
      <c r="I49" s="70"/>
      <c r="J49" s="70"/>
      <c r="K49" s="34" t="s">
        <v>65</v>
      </c>
      <c r="L49" s="77">
        <v>52</v>
      </c>
      <c r="M49" s="77"/>
      <c r="N49" s="72"/>
      <c r="O49" s="79" t="s">
        <v>176</v>
      </c>
      <c r="P49" s="81">
        <v>43712.68753472222</v>
      </c>
      <c r="Q49" s="79" t="s">
        <v>391</v>
      </c>
      <c r="R49" s="83" t="s">
        <v>475</v>
      </c>
      <c r="S49" s="79" t="s">
        <v>506</v>
      </c>
      <c r="T49" s="79" t="s">
        <v>528</v>
      </c>
      <c r="U49" s="79"/>
      <c r="V49" s="83" t="s">
        <v>625</v>
      </c>
      <c r="W49" s="81">
        <v>43712.68753472222</v>
      </c>
      <c r="X49" s="83" t="s">
        <v>733</v>
      </c>
      <c r="Y49" s="79"/>
      <c r="Z49" s="79"/>
      <c r="AA49" s="85" t="s">
        <v>895</v>
      </c>
      <c r="AB49" s="79"/>
      <c r="AC49" s="79" t="b">
        <v>0</v>
      </c>
      <c r="AD49" s="79">
        <v>0</v>
      </c>
      <c r="AE49" s="85" t="s">
        <v>1012</v>
      </c>
      <c r="AF49" s="79" t="b">
        <v>0</v>
      </c>
      <c r="AG49" s="79" t="s">
        <v>1015</v>
      </c>
      <c r="AH49" s="79"/>
      <c r="AI49" s="85" t="s">
        <v>1012</v>
      </c>
      <c r="AJ49" s="79" t="b">
        <v>0</v>
      </c>
      <c r="AK49" s="79">
        <v>0</v>
      </c>
      <c r="AL49" s="85" t="s">
        <v>1012</v>
      </c>
      <c r="AM49" s="79" t="s">
        <v>1025</v>
      </c>
      <c r="AN49" s="79" t="b">
        <v>0</v>
      </c>
      <c r="AO49" s="85" t="s">
        <v>895</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9.090909090909092</v>
      </c>
      <c r="BF49" s="48">
        <v>0</v>
      </c>
      <c r="BG49" s="49">
        <v>0</v>
      </c>
      <c r="BH49" s="48">
        <v>0</v>
      </c>
      <c r="BI49" s="49">
        <v>0</v>
      </c>
      <c r="BJ49" s="48">
        <v>10</v>
      </c>
      <c r="BK49" s="49">
        <v>90.9090909090909</v>
      </c>
      <c r="BL49" s="48">
        <v>11</v>
      </c>
    </row>
    <row r="50" spans="1:64" ht="15">
      <c r="A50" s="64" t="s">
        <v>256</v>
      </c>
      <c r="B50" s="64" t="s">
        <v>256</v>
      </c>
      <c r="C50" s="65"/>
      <c r="D50" s="66"/>
      <c r="E50" s="67"/>
      <c r="F50" s="68"/>
      <c r="G50" s="65"/>
      <c r="H50" s="69"/>
      <c r="I50" s="70"/>
      <c r="J50" s="70"/>
      <c r="K50" s="34" t="s">
        <v>65</v>
      </c>
      <c r="L50" s="77">
        <v>53</v>
      </c>
      <c r="M50" s="77"/>
      <c r="N50" s="72"/>
      <c r="O50" s="79" t="s">
        <v>176</v>
      </c>
      <c r="P50" s="81">
        <v>43712.76096064815</v>
      </c>
      <c r="Q50" s="79" t="s">
        <v>392</v>
      </c>
      <c r="R50" s="83" t="s">
        <v>475</v>
      </c>
      <c r="S50" s="79" t="s">
        <v>506</v>
      </c>
      <c r="T50" s="79" t="s">
        <v>519</v>
      </c>
      <c r="U50" s="83" t="s">
        <v>578</v>
      </c>
      <c r="V50" s="83" t="s">
        <v>578</v>
      </c>
      <c r="W50" s="81">
        <v>43712.76096064815</v>
      </c>
      <c r="X50" s="83" t="s">
        <v>734</v>
      </c>
      <c r="Y50" s="79"/>
      <c r="Z50" s="79"/>
      <c r="AA50" s="85" t="s">
        <v>896</v>
      </c>
      <c r="AB50" s="79"/>
      <c r="AC50" s="79" t="b">
        <v>0</v>
      </c>
      <c r="AD50" s="79">
        <v>0</v>
      </c>
      <c r="AE50" s="85" t="s">
        <v>1012</v>
      </c>
      <c r="AF50" s="79" t="b">
        <v>0</v>
      </c>
      <c r="AG50" s="79" t="s">
        <v>1015</v>
      </c>
      <c r="AH50" s="79"/>
      <c r="AI50" s="85" t="s">
        <v>1012</v>
      </c>
      <c r="AJ50" s="79" t="b">
        <v>0</v>
      </c>
      <c r="AK50" s="79">
        <v>0</v>
      </c>
      <c r="AL50" s="85" t="s">
        <v>1012</v>
      </c>
      <c r="AM50" s="79" t="s">
        <v>1027</v>
      </c>
      <c r="AN50" s="79" t="b">
        <v>0</v>
      </c>
      <c r="AO50" s="85" t="s">
        <v>896</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10</v>
      </c>
      <c r="BF50" s="48">
        <v>0</v>
      </c>
      <c r="BG50" s="49">
        <v>0</v>
      </c>
      <c r="BH50" s="48">
        <v>0</v>
      </c>
      <c r="BI50" s="49">
        <v>0</v>
      </c>
      <c r="BJ50" s="48">
        <v>9</v>
      </c>
      <c r="BK50" s="49">
        <v>90</v>
      </c>
      <c r="BL50" s="48">
        <v>10</v>
      </c>
    </row>
    <row r="51" spans="1:64" ht="15">
      <c r="A51" s="64" t="s">
        <v>257</v>
      </c>
      <c r="B51" s="64" t="s">
        <v>328</v>
      </c>
      <c r="C51" s="65"/>
      <c r="D51" s="66"/>
      <c r="E51" s="67"/>
      <c r="F51" s="68"/>
      <c r="G51" s="65"/>
      <c r="H51" s="69"/>
      <c r="I51" s="70"/>
      <c r="J51" s="70"/>
      <c r="K51" s="34" t="s">
        <v>65</v>
      </c>
      <c r="L51" s="77">
        <v>54</v>
      </c>
      <c r="M51" s="77"/>
      <c r="N51" s="72"/>
      <c r="O51" s="79" t="s">
        <v>343</v>
      </c>
      <c r="P51" s="81">
        <v>43712.805081018516</v>
      </c>
      <c r="Q51" s="79" t="s">
        <v>393</v>
      </c>
      <c r="R51" s="79"/>
      <c r="S51" s="79"/>
      <c r="T51" s="79" t="s">
        <v>529</v>
      </c>
      <c r="U51" s="79"/>
      <c r="V51" s="83" t="s">
        <v>626</v>
      </c>
      <c r="W51" s="81">
        <v>43712.805081018516</v>
      </c>
      <c r="X51" s="83" t="s">
        <v>735</v>
      </c>
      <c r="Y51" s="79"/>
      <c r="Z51" s="79"/>
      <c r="AA51" s="85" t="s">
        <v>897</v>
      </c>
      <c r="AB51" s="79"/>
      <c r="AC51" s="79" t="b">
        <v>0</v>
      </c>
      <c r="AD51" s="79">
        <v>0</v>
      </c>
      <c r="AE51" s="85" t="s">
        <v>1012</v>
      </c>
      <c r="AF51" s="79" t="b">
        <v>1</v>
      </c>
      <c r="AG51" s="79" t="s">
        <v>1015</v>
      </c>
      <c r="AH51" s="79"/>
      <c r="AI51" s="85" t="s">
        <v>984</v>
      </c>
      <c r="AJ51" s="79" t="b">
        <v>0</v>
      </c>
      <c r="AK51" s="79">
        <v>1</v>
      </c>
      <c r="AL51" s="85" t="s">
        <v>1001</v>
      </c>
      <c r="AM51" s="79" t="s">
        <v>1035</v>
      </c>
      <c r="AN51" s="79" t="b">
        <v>0</v>
      </c>
      <c r="AO51" s="85" t="s">
        <v>1001</v>
      </c>
      <c r="AP51" s="79" t="s">
        <v>176</v>
      </c>
      <c r="AQ51" s="79">
        <v>0</v>
      </c>
      <c r="AR51" s="79">
        <v>0</v>
      </c>
      <c r="AS51" s="79"/>
      <c r="AT51" s="79"/>
      <c r="AU51" s="79"/>
      <c r="AV51" s="79"/>
      <c r="AW51" s="79"/>
      <c r="AX51" s="79"/>
      <c r="AY51" s="79"/>
      <c r="AZ51" s="79"/>
      <c r="BA51">
        <v>1</v>
      </c>
      <c r="BB51" s="78" t="str">
        <f>REPLACE(INDEX(GroupVertices[Group],MATCH(Edges25[[#This Row],[Vertex 1]],GroupVertices[Vertex],0)),1,1,"")</f>
        <v>10</v>
      </c>
      <c r="BC51" s="78" t="str">
        <f>REPLACE(INDEX(GroupVertices[Group],MATCH(Edges25[[#This Row],[Vertex 2]],GroupVertices[Vertex],0)),1,1,"")</f>
        <v>10</v>
      </c>
      <c r="BD51" s="48">
        <v>0</v>
      </c>
      <c r="BE51" s="49">
        <v>0</v>
      </c>
      <c r="BF51" s="48">
        <v>0</v>
      </c>
      <c r="BG51" s="49">
        <v>0</v>
      </c>
      <c r="BH51" s="48">
        <v>0</v>
      </c>
      <c r="BI51" s="49">
        <v>0</v>
      </c>
      <c r="BJ51" s="48">
        <v>21</v>
      </c>
      <c r="BK51" s="49">
        <v>100</v>
      </c>
      <c r="BL51" s="48">
        <v>21</v>
      </c>
    </row>
    <row r="52" spans="1:64" ht="15">
      <c r="A52" s="64" t="s">
        <v>258</v>
      </c>
      <c r="B52" s="64" t="s">
        <v>212</v>
      </c>
      <c r="C52" s="65"/>
      <c r="D52" s="66"/>
      <c r="E52" s="67"/>
      <c r="F52" s="68"/>
      <c r="G52" s="65"/>
      <c r="H52" s="69"/>
      <c r="I52" s="70"/>
      <c r="J52" s="70"/>
      <c r="K52" s="34" t="s">
        <v>65</v>
      </c>
      <c r="L52" s="77">
        <v>55</v>
      </c>
      <c r="M52" s="77"/>
      <c r="N52" s="72"/>
      <c r="O52" s="79" t="s">
        <v>343</v>
      </c>
      <c r="P52" s="81">
        <v>43712.613078703704</v>
      </c>
      <c r="Q52" s="79" t="s">
        <v>394</v>
      </c>
      <c r="R52" s="83" t="s">
        <v>475</v>
      </c>
      <c r="S52" s="79" t="s">
        <v>506</v>
      </c>
      <c r="T52" s="79" t="s">
        <v>520</v>
      </c>
      <c r="U52" s="79"/>
      <c r="V52" s="83" t="s">
        <v>627</v>
      </c>
      <c r="W52" s="81">
        <v>43712.613078703704</v>
      </c>
      <c r="X52" s="83" t="s">
        <v>736</v>
      </c>
      <c r="Y52" s="79"/>
      <c r="Z52" s="79"/>
      <c r="AA52" s="85" t="s">
        <v>898</v>
      </c>
      <c r="AB52" s="79"/>
      <c r="AC52" s="79" t="b">
        <v>0</v>
      </c>
      <c r="AD52" s="79">
        <v>4</v>
      </c>
      <c r="AE52" s="85" t="s">
        <v>1012</v>
      </c>
      <c r="AF52" s="79" t="b">
        <v>0</v>
      </c>
      <c r="AG52" s="79" t="s">
        <v>1015</v>
      </c>
      <c r="AH52" s="79"/>
      <c r="AI52" s="85" t="s">
        <v>1012</v>
      </c>
      <c r="AJ52" s="79" t="b">
        <v>0</v>
      </c>
      <c r="AK52" s="79">
        <v>2</v>
      </c>
      <c r="AL52" s="85" t="s">
        <v>1012</v>
      </c>
      <c r="AM52" s="79" t="s">
        <v>1018</v>
      </c>
      <c r="AN52" s="79" t="b">
        <v>0</v>
      </c>
      <c r="AO52" s="85" t="s">
        <v>898</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v>0</v>
      </c>
      <c r="BE52" s="49">
        <v>0</v>
      </c>
      <c r="BF52" s="48">
        <v>0</v>
      </c>
      <c r="BG52" s="49">
        <v>0</v>
      </c>
      <c r="BH52" s="48">
        <v>0</v>
      </c>
      <c r="BI52" s="49">
        <v>0</v>
      </c>
      <c r="BJ52" s="48">
        <v>30</v>
      </c>
      <c r="BK52" s="49">
        <v>100</v>
      </c>
      <c r="BL52" s="48">
        <v>30</v>
      </c>
    </row>
    <row r="53" spans="1:64" ht="15">
      <c r="A53" s="64" t="s">
        <v>259</v>
      </c>
      <c r="B53" s="64" t="s">
        <v>258</v>
      </c>
      <c r="C53" s="65"/>
      <c r="D53" s="66"/>
      <c r="E53" s="67"/>
      <c r="F53" s="68"/>
      <c r="G53" s="65"/>
      <c r="H53" s="69"/>
      <c r="I53" s="70"/>
      <c r="J53" s="70"/>
      <c r="K53" s="34" t="s">
        <v>65</v>
      </c>
      <c r="L53" s="77">
        <v>56</v>
      </c>
      <c r="M53" s="77"/>
      <c r="N53" s="72"/>
      <c r="O53" s="79" t="s">
        <v>343</v>
      </c>
      <c r="P53" s="81">
        <v>43712.81570601852</v>
      </c>
      <c r="Q53" s="79" t="s">
        <v>395</v>
      </c>
      <c r="R53" s="79"/>
      <c r="S53" s="79"/>
      <c r="T53" s="79" t="s">
        <v>520</v>
      </c>
      <c r="U53" s="79"/>
      <c r="V53" s="83" t="s">
        <v>628</v>
      </c>
      <c r="W53" s="81">
        <v>43712.81570601852</v>
      </c>
      <c r="X53" s="83" t="s">
        <v>737</v>
      </c>
      <c r="Y53" s="79"/>
      <c r="Z53" s="79"/>
      <c r="AA53" s="85" t="s">
        <v>899</v>
      </c>
      <c r="AB53" s="79"/>
      <c r="AC53" s="79" t="b">
        <v>0</v>
      </c>
      <c r="AD53" s="79">
        <v>0</v>
      </c>
      <c r="AE53" s="85" t="s">
        <v>1012</v>
      </c>
      <c r="AF53" s="79" t="b">
        <v>0</v>
      </c>
      <c r="AG53" s="79" t="s">
        <v>1015</v>
      </c>
      <c r="AH53" s="79"/>
      <c r="AI53" s="85" t="s">
        <v>1012</v>
      </c>
      <c r="AJ53" s="79" t="b">
        <v>0</v>
      </c>
      <c r="AK53" s="79">
        <v>2</v>
      </c>
      <c r="AL53" s="85" t="s">
        <v>898</v>
      </c>
      <c r="AM53" s="79" t="s">
        <v>1032</v>
      </c>
      <c r="AN53" s="79" t="b">
        <v>0</v>
      </c>
      <c r="AO53" s="85" t="s">
        <v>898</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22</v>
      </c>
      <c r="BK53" s="49">
        <v>100</v>
      </c>
      <c r="BL53" s="48">
        <v>22</v>
      </c>
    </row>
    <row r="54" spans="1:64" ht="15">
      <c r="A54" s="64" t="s">
        <v>260</v>
      </c>
      <c r="B54" s="64" t="s">
        <v>324</v>
      </c>
      <c r="C54" s="65"/>
      <c r="D54" s="66"/>
      <c r="E54" s="67"/>
      <c r="F54" s="68"/>
      <c r="G54" s="65"/>
      <c r="H54" s="69"/>
      <c r="I54" s="70"/>
      <c r="J54" s="70"/>
      <c r="K54" s="34" t="s">
        <v>65</v>
      </c>
      <c r="L54" s="77">
        <v>57</v>
      </c>
      <c r="M54" s="77"/>
      <c r="N54" s="72"/>
      <c r="O54" s="79" t="s">
        <v>343</v>
      </c>
      <c r="P54" s="81">
        <v>43712.81590277778</v>
      </c>
      <c r="Q54" s="79" t="s">
        <v>396</v>
      </c>
      <c r="R54" s="79"/>
      <c r="S54" s="79"/>
      <c r="T54" s="79" t="s">
        <v>530</v>
      </c>
      <c r="U54" s="79"/>
      <c r="V54" s="83" t="s">
        <v>629</v>
      </c>
      <c r="W54" s="81">
        <v>43712.81590277778</v>
      </c>
      <c r="X54" s="83" t="s">
        <v>738</v>
      </c>
      <c r="Y54" s="79"/>
      <c r="Z54" s="79"/>
      <c r="AA54" s="85" t="s">
        <v>900</v>
      </c>
      <c r="AB54" s="79"/>
      <c r="AC54" s="79" t="b">
        <v>0</v>
      </c>
      <c r="AD54" s="79">
        <v>0</v>
      </c>
      <c r="AE54" s="85" t="s">
        <v>1012</v>
      </c>
      <c r="AF54" s="79" t="b">
        <v>0</v>
      </c>
      <c r="AG54" s="79" t="s">
        <v>1015</v>
      </c>
      <c r="AH54" s="79"/>
      <c r="AI54" s="85" t="s">
        <v>1012</v>
      </c>
      <c r="AJ54" s="79" t="b">
        <v>0</v>
      </c>
      <c r="AK54" s="79">
        <v>5</v>
      </c>
      <c r="AL54" s="85" t="s">
        <v>984</v>
      </c>
      <c r="AM54" s="79" t="s">
        <v>1017</v>
      </c>
      <c r="AN54" s="79" t="b">
        <v>0</v>
      </c>
      <c r="AO54" s="85" t="s">
        <v>984</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23</v>
      </c>
      <c r="BK54" s="49">
        <v>100</v>
      </c>
      <c r="BL54" s="48">
        <v>23</v>
      </c>
    </row>
    <row r="55" spans="1:64" ht="15">
      <c r="A55" s="64" t="s">
        <v>261</v>
      </c>
      <c r="B55" s="64" t="s">
        <v>324</v>
      </c>
      <c r="C55" s="65"/>
      <c r="D55" s="66"/>
      <c r="E55" s="67"/>
      <c r="F55" s="68"/>
      <c r="G55" s="65"/>
      <c r="H55" s="69"/>
      <c r="I55" s="70"/>
      <c r="J55" s="70"/>
      <c r="K55" s="34" t="s">
        <v>65</v>
      </c>
      <c r="L55" s="77">
        <v>58</v>
      </c>
      <c r="M55" s="77"/>
      <c r="N55" s="72"/>
      <c r="O55" s="79" t="s">
        <v>343</v>
      </c>
      <c r="P55" s="81">
        <v>43712.83068287037</v>
      </c>
      <c r="Q55" s="79" t="s">
        <v>396</v>
      </c>
      <c r="R55" s="79"/>
      <c r="S55" s="79"/>
      <c r="T55" s="79" t="s">
        <v>530</v>
      </c>
      <c r="U55" s="79"/>
      <c r="V55" s="83" t="s">
        <v>630</v>
      </c>
      <c r="W55" s="81">
        <v>43712.83068287037</v>
      </c>
      <c r="X55" s="83" t="s">
        <v>739</v>
      </c>
      <c r="Y55" s="79"/>
      <c r="Z55" s="79"/>
      <c r="AA55" s="85" t="s">
        <v>901</v>
      </c>
      <c r="AB55" s="79"/>
      <c r="AC55" s="79" t="b">
        <v>0</v>
      </c>
      <c r="AD55" s="79">
        <v>0</v>
      </c>
      <c r="AE55" s="85" t="s">
        <v>1012</v>
      </c>
      <c r="AF55" s="79" t="b">
        <v>0</v>
      </c>
      <c r="AG55" s="79" t="s">
        <v>1015</v>
      </c>
      <c r="AH55" s="79"/>
      <c r="AI55" s="85" t="s">
        <v>1012</v>
      </c>
      <c r="AJ55" s="79" t="b">
        <v>0</v>
      </c>
      <c r="AK55" s="79">
        <v>5</v>
      </c>
      <c r="AL55" s="85" t="s">
        <v>984</v>
      </c>
      <c r="AM55" s="79" t="s">
        <v>1036</v>
      </c>
      <c r="AN55" s="79" t="b">
        <v>0</v>
      </c>
      <c r="AO55" s="85" t="s">
        <v>984</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23</v>
      </c>
      <c r="BK55" s="49">
        <v>100</v>
      </c>
      <c r="BL55" s="48">
        <v>23</v>
      </c>
    </row>
    <row r="56" spans="1:64" ht="15">
      <c r="A56" s="64" t="s">
        <v>262</v>
      </c>
      <c r="B56" s="64" t="s">
        <v>324</v>
      </c>
      <c r="C56" s="65"/>
      <c r="D56" s="66"/>
      <c r="E56" s="67"/>
      <c r="F56" s="68"/>
      <c r="G56" s="65"/>
      <c r="H56" s="69"/>
      <c r="I56" s="70"/>
      <c r="J56" s="70"/>
      <c r="K56" s="34" t="s">
        <v>65</v>
      </c>
      <c r="L56" s="77">
        <v>59</v>
      </c>
      <c r="M56" s="77"/>
      <c r="N56" s="72"/>
      <c r="O56" s="79" t="s">
        <v>343</v>
      </c>
      <c r="P56" s="81">
        <v>43712.849328703705</v>
      </c>
      <c r="Q56" s="79" t="s">
        <v>396</v>
      </c>
      <c r="R56" s="79"/>
      <c r="S56" s="79"/>
      <c r="T56" s="79" t="s">
        <v>530</v>
      </c>
      <c r="U56" s="79"/>
      <c r="V56" s="83" t="s">
        <v>631</v>
      </c>
      <c r="W56" s="81">
        <v>43712.849328703705</v>
      </c>
      <c r="X56" s="83" t="s">
        <v>740</v>
      </c>
      <c r="Y56" s="79"/>
      <c r="Z56" s="79"/>
      <c r="AA56" s="85" t="s">
        <v>902</v>
      </c>
      <c r="AB56" s="79"/>
      <c r="AC56" s="79" t="b">
        <v>0</v>
      </c>
      <c r="AD56" s="79">
        <v>0</v>
      </c>
      <c r="AE56" s="85" t="s">
        <v>1012</v>
      </c>
      <c r="AF56" s="79" t="b">
        <v>0</v>
      </c>
      <c r="AG56" s="79" t="s">
        <v>1015</v>
      </c>
      <c r="AH56" s="79"/>
      <c r="AI56" s="85" t="s">
        <v>1012</v>
      </c>
      <c r="AJ56" s="79" t="b">
        <v>0</v>
      </c>
      <c r="AK56" s="79">
        <v>5</v>
      </c>
      <c r="AL56" s="85" t="s">
        <v>984</v>
      </c>
      <c r="AM56" s="79" t="s">
        <v>1018</v>
      </c>
      <c r="AN56" s="79" t="b">
        <v>0</v>
      </c>
      <c r="AO56" s="85" t="s">
        <v>984</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23</v>
      </c>
      <c r="BK56" s="49">
        <v>100</v>
      </c>
      <c r="BL56" s="48">
        <v>23</v>
      </c>
    </row>
    <row r="57" spans="1:64" ht="15">
      <c r="A57" s="64" t="s">
        <v>263</v>
      </c>
      <c r="B57" s="64" t="s">
        <v>324</v>
      </c>
      <c r="C57" s="65"/>
      <c r="D57" s="66"/>
      <c r="E57" s="67"/>
      <c r="F57" s="68"/>
      <c r="G57" s="65"/>
      <c r="H57" s="69"/>
      <c r="I57" s="70"/>
      <c r="J57" s="70"/>
      <c r="K57" s="34" t="s">
        <v>65</v>
      </c>
      <c r="L57" s="77">
        <v>60</v>
      </c>
      <c r="M57" s="77"/>
      <c r="N57" s="72"/>
      <c r="O57" s="79" t="s">
        <v>343</v>
      </c>
      <c r="P57" s="81">
        <v>43713.035219907404</v>
      </c>
      <c r="Q57" s="79" t="s">
        <v>396</v>
      </c>
      <c r="R57" s="79"/>
      <c r="S57" s="79"/>
      <c r="T57" s="79" t="s">
        <v>530</v>
      </c>
      <c r="U57" s="79"/>
      <c r="V57" s="83" t="s">
        <v>632</v>
      </c>
      <c r="W57" s="81">
        <v>43713.035219907404</v>
      </c>
      <c r="X57" s="83" t="s">
        <v>741</v>
      </c>
      <c r="Y57" s="79"/>
      <c r="Z57" s="79"/>
      <c r="AA57" s="85" t="s">
        <v>903</v>
      </c>
      <c r="AB57" s="79"/>
      <c r="AC57" s="79" t="b">
        <v>0</v>
      </c>
      <c r="AD57" s="79">
        <v>0</v>
      </c>
      <c r="AE57" s="85" t="s">
        <v>1012</v>
      </c>
      <c r="AF57" s="79" t="b">
        <v>0</v>
      </c>
      <c r="AG57" s="79" t="s">
        <v>1015</v>
      </c>
      <c r="AH57" s="79"/>
      <c r="AI57" s="85" t="s">
        <v>1012</v>
      </c>
      <c r="AJ57" s="79" t="b">
        <v>0</v>
      </c>
      <c r="AK57" s="79">
        <v>5</v>
      </c>
      <c r="AL57" s="85" t="s">
        <v>984</v>
      </c>
      <c r="AM57" s="79" t="s">
        <v>1017</v>
      </c>
      <c r="AN57" s="79" t="b">
        <v>0</v>
      </c>
      <c r="AO57" s="85" t="s">
        <v>984</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2</v>
      </c>
      <c r="BD57" s="48">
        <v>0</v>
      </c>
      <c r="BE57" s="49">
        <v>0</v>
      </c>
      <c r="BF57" s="48">
        <v>0</v>
      </c>
      <c r="BG57" s="49">
        <v>0</v>
      </c>
      <c r="BH57" s="48">
        <v>0</v>
      </c>
      <c r="BI57" s="49">
        <v>0</v>
      </c>
      <c r="BJ57" s="48">
        <v>23</v>
      </c>
      <c r="BK57" s="49">
        <v>100</v>
      </c>
      <c r="BL57" s="48">
        <v>23</v>
      </c>
    </row>
    <row r="58" spans="1:64" ht="15">
      <c r="A58" s="64" t="s">
        <v>263</v>
      </c>
      <c r="B58" s="64" t="s">
        <v>212</v>
      </c>
      <c r="C58" s="65"/>
      <c r="D58" s="66"/>
      <c r="E58" s="67"/>
      <c r="F58" s="68"/>
      <c r="G58" s="65"/>
      <c r="H58" s="69"/>
      <c r="I58" s="70"/>
      <c r="J58" s="70"/>
      <c r="K58" s="34" t="s">
        <v>65</v>
      </c>
      <c r="L58" s="77">
        <v>61</v>
      </c>
      <c r="M58" s="77"/>
      <c r="N58" s="72"/>
      <c r="O58" s="79" t="s">
        <v>343</v>
      </c>
      <c r="P58" s="81">
        <v>43713.03550925926</v>
      </c>
      <c r="Q58" s="79" t="s">
        <v>387</v>
      </c>
      <c r="R58" s="79"/>
      <c r="S58" s="79"/>
      <c r="T58" s="79" t="s">
        <v>520</v>
      </c>
      <c r="U58" s="79"/>
      <c r="V58" s="83" t="s">
        <v>632</v>
      </c>
      <c r="W58" s="81">
        <v>43713.03550925926</v>
      </c>
      <c r="X58" s="83" t="s">
        <v>742</v>
      </c>
      <c r="Y58" s="79"/>
      <c r="Z58" s="79"/>
      <c r="AA58" s="85" t="s">
        <v>904</v>
      </c>
      <c r="AB58" s="79"/>
      <c r="AC58" s="79" t="b">
        <v>0</v>
      </c>
      <c r="AD58" s="79">
        <v>0</v>
      </c>
      <c r="AE58" s="85" t="s">
        <v>1012</v>
      </c>
      <c r="AF58" s="79" t="b">
        <v>0</v>
      </c>
      <c r="AG58" s="79" t="s">
        <v>1015</v>
      </c>
      <c r="AH58" s="79"/>
      <c r="AI58" s="85" t="s">
        <v>1012</v>
      </c>
      <c r="AJ58" s="79" t="b">
        <v>0</v>
      </c>
      <c r="AK58" s="79">
        <v>4</v>
      </c>
      <c r="AL58" s="85" t="s">
        <v>983</v>
      </c>
      <c r="AM58" s="79" t="s">
        <v>1017</v>
      </c>
      <c r="AN58" s="79" t="b">
        <v>0</v>
      </c>
      <c r="AO58" s="85" t="s">
        <v>983</v>
      </c>
      <c r="AP58" s="79" t="s">
        <v>176</v>
      </c>
      <c r="AQ58" s="79">
        <v>0</v>
      </c>
      <c r="AR58" s="79">
        <v>0</v>
      </c>
      <c r="AS58" s="79"/>
      <c r="AT58" s="79"/>
      <c r="AU58" s="79"/>
      <c r="AV58" s="79"/>
      <c r="AW58" s="79"/>
      <c r="AX58" s="79"/>
      <c r="AY58" s="79"/>
      <c r="AZ58" s="79"/>
      <c r="BA58">
        <v>1</v>
      </c>
      <c r="BB58" s="78" t="str">
        <f>REPLACE(INDEX(GroupVertices[Group],MATCH(Edges25[[#This Row],[Vertex 1]],GroupVertices[Vertex],0)),1,1,"")</f>
        <v>3</v>
      </c>
      <c r="BC58" s="78" t="str">
        <f>REPLACE(INDEX(GroupVertices[Group],MATCH(Edges25[[#This Row],[Vertex 2]],GroupVertices[Vertex],0)),1,1,"")</f>
        <v>3</v>
      </c>
      <c r="BD58" s="48"/>
      <c r="BE58" s="49"/>
      <c r="BF58" s="48"/>
      <c r="BG58" s="49"/>
      <c r="BH58" s="48"/>
      <c r="BI58" s="49"/>
      <c r="BJ58" s="48"/>
      <c r="BK58" s="49"/>
      <c r="BL58" s="48"/>
    </row>
    <row r="59" spans="1:64" ht="15">
      <c r="A59" s="64" t="s">
        <v>264</v>
      </c>
      <c r="B59" s="64" t="s">
        <v>264</v>
      </c>
      <c r="C59" s="65"/>
      <c r="D59" s="66"/>
      <c r="E59" s="67"/>
      <c r="F59" s="68"/>
      <c r="G59" s="65"/>
      <c r="H59" s="69"/>
      <c r="I59" s="70"/>
      <c r="J59" s="70"/>
      <c r="K59" s="34" t="s">
        <v>65</v>
      </c>
      <c r="L59" s="77">
        <v>63</v>
      </c>
      <c r="M59" s="77"/>
      <c r="N59" s="72"/>
      <c r="O59" s="79" t="s">
        <v>176</v>
      </c>
      <c r="P59" s="81">
        <v>43713.05616898148</v>
      </c>
      <c r="Q59" s="79" t="s">
        <v>397</v>
      </c>
      <c r="R59" s="83" t="s">
        <v>475</v>
      </c>
      <c r="S59" s="79" t="s">
        <v>506</v>
      </c>
      <c r="T59" s="79" t="s">
        <v>531</v>
      </c>
      <c r="U59" s="79"/>
      <c r="V59" s="83" t="s">
        <v>633</v>
      </c>
      <c r="W59" s="81">
        <v>43713.05616898148</v>
      </c>
      <c r="X59" s="83" t="s">
        <v>743</v>
      </c>
      <c r="Y59" s="79"/>
      <c r="Z59" s="79"/>
      <c r="AA59" s="85" t="s">
        <v>905</v>
      </c>
      <c r="AB59" s="79"/>
      <c r="AC59" s="79" t="b">
        <v>0</v>
      </c>
      <c r="AD59" s="79">
        <v>0</v>
      </c>
      <c r="AE59" s="85" t="s">
        <v>1012</v>
      </c>
      <c r="AF59" s="79" t="b">
        <v>0</v>
      </c>
      <c r="AG59" s="79" t="s">
        <v>1015</v>
      </c>
      <c r="AH59" s="79"/>
      <c r="AI59" s="85" t="s">
        <v>1012</v>
      </c>
      <c r="AJ59" s="79" t="b">
        <v>0</v>
      </c>
      <c r="AK59" s="79">
        <v>0</v>
      </c>
      <c r="AL59" s="85" t="s">
        <v>1012</v>
      </c>
      <c r="AM59" s="79" t="s">
        <v>1037</v>
      </c>
      <c r="AN59" s="79" t="b">
        <v>0</v>
      </c>
      <c r="AO59" s="85" t="s">
        <v>905</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4.545454545454546</v>
      </c>
      <c r="BF59" s="48">
        <v>1</v>
      </c>
      <c r="BG59" s="49">
        <v>4.545454545454546</v>
      </c>
      <c r="BH59" s="48">
        <v>0</v>
      </c>
      <c r="BI59" s="49">
        <v>0</v>
      </c>
      <c r="BJ59" s="48">
        <v>20</v>
      </c>
      <c r="BK59" s="49">
        <v>90.9090909090909</v>
      </c>
      <c r="BL59" s="48">
        <v>22</v>
      </c>
    </row>
    <row r="60" spans="1:64" ht="15">
      <c r="A60" s="64" t="s">
        <v>265</v>
      </c>
      <c r="B60" s="64" t="s">
        <v>265</v>
      </c>
      <c r="C60" s="65"/>
      <c r="D60" s="66"/>
      <c r="E60" s="67"/>
      <c r="F60" s="68"/>
      <c r="G60" s="65"/>
      <c r="H60" s="69"/>
      <c r="I60" s="70"/>
      <c r="J60" s="70"/>
      <c r="K60" s="34" t="s">
        <v>65</v>
      </c>
      <c r="L60" s="77">
        <v>64</v>
      </c>
      <c r="M60" s="77"/>
      <c r="N60" s="72"/>
      <c r="O60" s="79" t="s">
        <v>176</v>
      </c>
      <c r="P60" s="81">
        <v>43713.291041666664</v>
      </c>
      <c r="Q60" s="79" t="s">
        <v>398</v>
      </c>
      <c r="R60" s="83" t="s">
        <v>475</v>
      </c>
      <c r="S60" s="79" t="s">
        <v>506</v>
      </c>
      <c r="T60" s="79" t="s">
        <v>520</v>
      </c>
      <c r="U60" s="79"/>
      <c r="V60" s="83" t="s">
        <v>634</v>
      </c>
      <c r="W60" s="81">
        <v>43713.291041666664</v>
      </c>
      <c r="X60" s="83" t="s">
        <v>744</v>
      </c>
      <c r="Y60" s="79"/>
      <c r="Z60" s="79"/>
      <c r="AA60" s="85" t="s">
        <v>906</v>
      </c>
      <c r="AB60" s="79"/>
      <c r="AC60" s="79" t="b">
        <v>0</v>
      </c>
      <c r="AD60" s="79">
        <v>0</v>
      </c>
      <c r="AE60" s="85" t="s">
        <v>1012</v>
      </c>
      <c r="AF60" s="79" t="b">
        <v>0</v>
      </c>
      <c r="AG60" s="79" t="s">
        <v>1015</v>
      </c>
      <c r="AH60" s="79"/>
      <c r="AI60" s="85" t="s">
        <v>1012</v>
      </c>
      <c r="AJ60" s="79" t="b">
        <v>0</v>
      </c>
      <c r="AK60" s="79">
        <v>0</v>
      </c>
      <c r="AL60" s="85" t="s">
        <v>1012</v>
      </c>
      <c r="AM60" s="79" t="s">
        <v>1037</v>
      </c>
      <c r="AN60" s="79" t="b">
        <v>0</v>
      </c>
      <c r="AO60" s="85" t="s">
        <v>906</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8.333333333333334</v>
      </c>
      <c r="BF60" s="48">
        <v>0</v>
      </c>
      <c r="BG60" s="49">
        <v>0</v>
      </c>
      <c r="BH60" s="48">
        <v>0</v>
      </c>
      <c r="BI60" s="49">
        <v>0</v>
      </c>
      <c r="BJ60" s="48">
        <v>11</v>
      </c>
      <c r="BK60" s="49">
        <v>91.66666666666667</v>
      </c>
      <c r="BL60" s="48">
        <v>12</v>
      </c>
    </row>
    <row r="61" spans="1:64" ht="15">
      <c r="A61" s="64" t="s">
        <v>266</v>
      </c>
      <c r="B61" s="64" t="s">
        <v>266</v>
      </c>
      <c r="C61" s="65"/>
      <c r="D61" s="66"/>
      <c r="E61" s="67"/>
      <c r="F61" s="68"/>
      <c r="G61" s="65"/>
      <c r="H61" s="69"/>
      <c r="I61" s="70"/>
      <c r="J61" s="70"/>
      <c r="K61" s="34" t="s">
        <v>65</v>
      </c>
      <c r="L61" s="77">
        <v>65</v>
      </c>
      <c r="M61" s="77"/>
      <c r="N61" s="72"/>
      <c r="O61" s="79" t="s">
        <v>176</v>
      </c>
      <c r="P61" s="81">
        <v>43713.308530092596</v>
      </c>
      <c r="Q61" s="79" t="s">
        <v>399</v>
      </c>
      <c r="R61" s="83" t="s">
        <v>475</v>
      </c>
      <c r="S61" s="79" t="s">
        <v>506</v>
      </c>
      <c r="T61" s="79" t="s">
        <v>520</v>
      </c>
      <c r="U61" s="79"/>
      <c r="V61" s="83" t="s">
        <v>635</v>
      </c>
      <c r="W61" s="81">
        <v>43713.308530092596</v>
      </c>
      <c r="X61" s="83" t="s">
        <v>745</v>
      </c>
      <c r="Y61" s="79"/>
      <c r="Z61" s="79"/>
      <c r="AA61" s="85" t="s">
        <v>907</v>
      </c>
      <c r="AB61" s="79"/>
      <c r="AC61" s="79" t="b">
        <v>0</v>
      </c>
      <c r="AD61" s="79">
        <v>1</v>
      </c>
      <c r="AE61" s="85" t="s">
        <v>1012</v>
      </c>
      <c r="AF61" s="79" t="b">
        <v>0</v>
      </c>
      <c r="AG61" s="79" t="s">
        <v>1015</v>
      </c>
      <c r="AH61" s="79"/>
      <c r="AI61" s="85" t="s">
        <v>1012</v>
      </c>
      <c r="AJ61" s="79" t="b">
        <v>0</v>
      </c>
      <c r="AK61" s="79">
        <v>1</v>
      </c>
      <c r="AL61" s="85" t="s">
        <v>1012</v>
      </c>
      <c r="AM61" s="79" t="s">
        <v>1031</v>
      </c>
      <c r="AN61" s="79" t="b">
        <v>0</v>
      </c>
      <c r="AO61" s="85" t="s">
        <v>907</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9.090909090909092</v>
      </c>
      <c r="BF61" s="48">
        <v>0</v>
      </c>
      <c r="BG61" s="49">
        <v>0</v>
      </c>
      <c r="BH61" s="48">
        <v>0</v>
      </c>
      <c r="BI61" s="49">
        <v>0</v>
      </c>
      <c r="BJ61" s="48">
        <v>10</v>
      </c>
      <c r="BK61" s="49">
        <v>90.9090909090909</v>
      </c>
      <c r="BL61" s="48">
        <v>11</v>
      </c>
    </row>
    <row r="62" spans="1:64" ht="15">
      <c r="A62" s="64" t="s">
        <v>267</v>
      </c>
      <c r="B62" s="64" t="s">
        <v>324</v>
      </c>
      <c r="C62" s="65"/>
      <c r="D62" s="66"/>
      <c r="E62" s="67"/>
      <c r="F62" s="68"/>
      <c r="G62" s="65"/>
      <c r="H62" s="69"/>
      <c r="I62" s="70"/>
      <c r="J62" s="70"/>
      <c r="K62" s="34" t="s">
        <v>65</v>
      </c>
      <c r="L62" s="77">
        <v>66</v>
      </c>
      <c r="M62" s="77"/>
      <c r="N62" s="72"/>
      <c r="O62" s="79" t="s">
        <v>343</v>
      </c>
      <c r="P62" s="81">
        <v>43713.36896990741</v>
      </c>
      <c r="Q62" s="79" t="s">
        <v>400</v>
      </c>
      <c r="R62" s="79"/>
      <c r="S62" s="79"/>
      <c r="T62" s="79" t="s">
        <v>532</v>
      </c>
      <c r="U62" s="79"/>
      <c r="V62" s="83" t="s">
        <v>636</v>
      </c>
      <c r="W62" s="81">
        <v>43713.36896990741</v>
      </c>
      <c r="X62" s="83" t="s">
        <v>746</v>
      </c>
      <c r="Y62" s="79"/>
      <c r="Z62" s="79"/>
      <c r="AA62" s="85" t="s">
        <v>908</v>
      </c>
      <c r="AB62" s="79"/>
      <c r="AC62" s="79" t="b">
        <v>0</v>
      </c>
      <c r="AD62" s="79">
        <v>0</v>
      </c>
      <c r="AE62" s="85" t="s">
        <v>1012</v>
      </c>
      <c r="AF62" s="79" t="b">
        <v>0</v>
      </c>
      <c r="AG62" s="79" t="s">
        <v>1015</v>
      </c>
      <c r="AH62" s="79"/>
      <c r="AI62" s="85" t="s">
        <v>1012</v>
      </c>
      <c r="AJ62" s="79" t="b">
        <v>0</v>
      </c>
      <c r="AK62" s="79">
        <v>1</v>
      </c>
      <c r="AL62" s="85" t="s">
        <v>985</v>
      </c>
      <c r="AM62" s="79" t="s">
        <v>1026</v>
      </c>
      <c r="AN62" s="79" t="b">
        <v>0</v>
      </c>
      <c r="AO62" s="85" t="s">
        <v>985</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v>0</v>
      </c>
      <c r="BE62" s="49">
        <v>0</v>
      </c>
      <c r="BF62" s="48">
        <v>0</v>
      </c>
      <c r="BG62" s="49">
        <v>0</v>
      </c>
      <c r="BH62" s="48">
        <v>0</v>
      </c>
      <c r="BI62" s="49">
        <v>0</v>
      </c>
      <c r="BJ62" s="48">
        <v>23</v>
      </c>
      <c r="BK62" s="49">
        <v>100</v>
      </c>
      <c r="BL62" s="48">
        <v>23</v>
      </c>
    </row>
    <row r="63" spans="1:64" ht="15">
      <c r="A63" s="64" t="s">
        <v>268</v>
      </c>
      <c r="B63" s="64" t="s">
        <v>324</v>
      </c>
      <c r="C63" s="65"/>
      <c r="D63" s="66"/>
      <c r="E63" s="67"/>
      <c r="F63" s="68"/>
      <c r="G63" s="65"/>
      <c r="H63" s="69"/>
      <c r="I63" s="70"/>
      <c r="J63" s="70"/>
      <c r="K63" s="34" t="s">
        <v>65</v>
      </c>
      <c r="L63" s="77">
        <v>67</v>
      </c>
      <c r="M63" s="77"/>
      <c r="N63" s="72"/>
      <c r="O63" s="79" t="s">
        <v>343</v>
      </c>
      <c r="P63" s="81">
        <v>43713.392372685186</v>
      </c>
      <c r="Q63" s="79" t="s">
        <v>401</v>
      </c>
      <c r="R63" s="83" t="s">
        <v>475</v>
      </c>
      <c r="S63" s="79" t="s">
        <v>506</v>
      </c>
      <c r="T63" s="79" t="s">
        <v>533</v>
      </c>
      <c r="U63" s="83" t="s">
        <v>579</v>
      </c>
      <c r="V63" s="83" t="s">
        <v>579</v>
      </c>
      <c r="W63" s="81">
        <v>43713.392372685186</v>
      </c>
      <c r="X63" s="83" t="s">
        <v>747</v>
      </c>
      <c r="Y63" s="79"/>
      <c r="Z63" s="79"/>
      <c r="AA63" s="85" t="s">
        <v>909</v>
      </c>
      <c r="AB63" s="79"/>
      <c r="AC63" s="79" t="b">
        <v>0</v>
      </c>
      <c r="AD63" s="79">
        <v>0</v>
      </c>
      <c r="AE63" s="85" t="s">
        <v>1012</v>
      </c>
      <c r="AF63" s="79" t="b">
        <v>0</v>
      </c>
      <c r="AG63" s="79" t="s">
        <v>1015</v>
      </c>
      <c r="AH63" s="79"/>
      <c r="AI63" s="85" t="s">
        <v>1012</v>
      </c>
      <c r="AJ63" s="79" t="b">
        <v>0</v>
      </c>
      <c r="AK63" s="79">
        <v>0</v>
      </c>
      <c r="AL63" s="85" t="s">
        <v>1012</v>
      </c>
      <c r="AM63" s="79" t="s">
        <v>1038</v>
      </c>
      <c r="AN63" s="79" t="b">
        <v>0</v>
      </c>
      <c r="AO63" s="85" t="s">
        <v>909</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v>1</v>
      </c>
      <c r="BE63" s="49">
        <v>10</v>
      </c>
      <c r="BF63" s="48">
        <v>0</v>
      </c>
      <c r="BG63" s="49">
        <v>0</v>
      </c>
      <c r="BH63" s="48">
        <v>0</v>
      </c>
      <c r="BI63" s="49">
        <v>0</v>
      </c>
      <c r="BJ63" s="48">
        <v>9</v>
      </c>
      <c r="BK63" s="49">
        <v>90</v>
      </c>
      <c r="BL63" s="48">
        <v>10</v>
      </c>
    </row>
    <row r="64" spans="1:64" ht="15">
      <c r="A64" s="64" t="s">
        <v>269</v>
      </c>
      <c r="B64" s="64" t="s">
        <v>269</v>
      </c>
      <c r="C64" s="65"/>
      <c r="D64" s="66"/>
      <c r="E64" s="67"/>
      <c r="F64" s="68"/>
      <c r="G64" s="65"/>
      <c r="H64" s="69"/>
      <c r="I64" s="70"/>
      <c r="J64" s="70"/>
      <c r="K64" s="34" t="s">
        <v>65</v>
      </c>
      <c r="L64" s="77">
        <v>68</v>
      </c>
      <c r="M64" s="77"/>
      <c r="N64" s="72"/>
      <c r="O64" s="79" t="s">
        <v>176</v>
      </c>
      <c r="P64" s="81">
        <v>43713.41679398148</v>
      </c>
      <c r="Q64" s="79" t="s">
        <v>402</v>
      </c>
      <c r="R64" s="83" t="s">
        <v>475</v>
      </c>
      <c r="S64" s="79" t="s">
        <v>506</v>
      </c>
      <c r="T64" s="79" t="s">
        <v>520</v>
      </c>
      <c r="U64" s="79"/>
      <c r="V64" s="83" t="s">
        <v>637</v>
      </c>
      <c r="W64" s="81">
        <v>43713.41679398148</v>
      </c>
      <c r="X64" s="83" t="s">
        <v>748</v>
      </c>
      <c r="Y64" s="79"/>
      <c r="Z64" s="79"/>
      <c r="AA64" s="85" t="s">
        <v>910</v>
      </c>
      <c r="AB64" s="79"/>
      <c r="AC64" s="79" t="b">
        <v>0</v>
      </c>
      <c r="AD64" s="79">
        <v>0</v>
      </c>
      <c r="AE64" s="85" t="s">
        <v>1012</v>
      </c>
      <c r="AF64" s="79" t="b">
        <v>0</v>
      </c>
      <c r="AG64" s="79" t="s">
        <v>1015</v>
      </c>
      <c r="AH64" s="79"/>
      <c r="AI64" s="85" t="s">
        <v>1012</v>
      </c>
      <c r="AJ64" s="79" t="b">
        <v>0</v>
      </c>
      <c r="AK64" s="79">
        <v>0</v>
      </c>
      <c r="AL64" s="85" t="s">
        <v>1012</v>
      </c>
      <c r="AM64" s="79" t="s">
        <v>1037</v>
      </c>
      <c r="AN64" s="79" t="b">
        <v>0</v>
      </c>
      <c r="AO64" s="85" t="s">
        <v>910</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11.11111111111111</v>
      </c>
      <c r="BF64" s="48">
        <v>0</v>
      </c>
      <c r="BG64" s="49">
        <v>0</v>
      </c>
      <c r="BH64" s="48">
        <v>0</v>
      </c>
      <c r="BI64" s="49">
        <v>0</v>
      </c>
      <c r="BJ64" s="48">
        <v>8</v>
      </c>
      <c r="BK64" s="49">
        <v>88.88888888888889</v>
      </c>
      <c r="BL64" s="48">
        <v>9</v>
      </c>
    </row>
    <row r="65" spans="1:64" ht="15">
      <c r="A65" s="64" t="s">
        <v>270</v>
      </c>
      <c r="B65" s="64" t="s">
        <v>212</v>
      </c>
      <c r="C65" s="65"/>
      <c r="D65" s="66"/>
      <c r="E65" s="67"/>
      <c r="F65" s="68"/>
      <c r="G65" s="65"/>
      <c r="H65" s="69"/>
      <c r="I65" s="70"/>
      <c r="J65" s="70"/>
      <c r="K65" s="34" t="s">
        <v>65</v>
      </c>
      <c r="L65" s="77">
        <v>69</v>
      </c>
      <c r="M65" s="77"/>
      <c r="N65" s="72"/>
      <c r="O65" s="79" t="s">
        <v>343</v>
      </c>
      <c r="P65" s="81">
        <v>43713.42712962963</v>
      </c>
      <c r="Q65" s="79" t="s">
        <v>346</v>
      </c>
      <c r="R65" s="83" t="s">
        <v>474</v>
      </c>
      <c r="S65" s="79" t="s">
        <v>505</v>
      </c>
      <c r="T65" s="79"/>
      <c r="U65" s="79"/>
      <c r="V65" s="83" t="s">
        <v>638</v>
      </c>
      <c r="W65" s="81">
        <v>43713.42712962963</v>
      </c>
      <c r="X65" s="83" t="s">
        <v>749</v>
      </c>
      <c r="Y65" s="79"/>
      <c r="Z65" s="79"/>
      <c r="AA65" s="85" t="s">
        <v>911</v>
      </c>
      <c r="AB65" s="79"/>
      <c r="AC65" s="79" t="b">
        <v>0</v>
      </c>
      <c r="AD65" s="79">
        <v>0</v>
      </c>
      <c r="AE65" s="85" t="s">
        <v>1012</v>
      </c>
      <c r="AF65" s="79" t="b">
        <v>0</v>
      </c>
      <c r="AG65" s="79" t="s">
        <v>1015</v>
      </c>
      <c r="AH65" s="79"/>
      <c r="AI65" s="85" t="s">
        <v>1012</v>
      </c>
      <c r="AJ65" s="79" t="b">
        <v>0</v>
      </c>
      <c r="AK65" s="79">
        <v>38</v>
      </c>
      <c r="AL65" s="85" t="s">
        <v>849</v>
      </c>
      <c r="AM65" s="79" t="s">
        <v>1017</v>
      </c>
      <c r="AN65" s="79" t="b">
        <v>0</v>
      </c>
      <c r="AO65" s="85" t="s">
        <v>849</v>
      </c>
      <c r="AP65" s="79" t="s">
        <v>176</v>
      </c>
      <c r="AQ65" s="79">
        <v>0</v>
      </c>
      <c r="AR65" s="79">
        <v>0</v>
      </c>
      <c r="AS65" s="79"/>
      <c r="AT65" s="79"/>
      <c r="AU65" s="79"/>
      <c r="AV65" s="79"/>
      <c r="AW65" s="79"/>
      <c r="AX65" s="79"/>
      <c r="AY65" s="79"/>
      <c r="AZ65" s="79"/>
      <c r="BA65">
        <v>4</v>
      </c>
      <c r="BB65" s="78" t="str">
        <f>REPLACE(INDEX(GroupVertices[Group],MATCH(Edges25[[#This Row],[Vertex 1]],GroupVertices[Vertex],0)),1,1,"")</f>
        <v>3</v>
      </c>
      <c r="BC65" s="78" t="str">
        <f>REPLACE(INDEX(GroupVertices[Group],MATCH(Edges25[[#This Row],[Vertex 2]],GroupVertices[Vertex],0)),1,1,"")</f>
        <v>3</v>
      </c>
      <c r="BD65" s="48">
        <v>1</v>
      </c>
      <c r="BE65" s="49">
        <v>4</v>
      </c>
      <c r="BF65" s="48">
        <v>1</v>
      </c>
      <c r="BG65" s="49">
        <v>4</v>
      </c>
      <c r="BH65" s="48">
        <v>0</v>
      </c>
      <c r="BI65" s="49">
        <v>0</v>
      </c>
      <c r="BJ65" s="48">
        <v>23</v>
      </c>
      <c r="BK65" s="49">
        <v>92</v>
      </c>
      <c r="BL65" s="48">
        <v>25</v>
      </c>
    </row>
    <row r="66" spans="1:64" ht="15">
      <c r="A66" s="64" t="s">
        <v>270</v>
      </c>
      <c r="B66" s="64" t="s">
        <v>212</v>
      </c>
      <c r="C66" s="65"/>
      <c r="D66" s="66"/>
      <c r="E66" s="67"/>
      <c r="F66" s="68"/>
      <c r="G66" s="65"/>
      <c r="H66" s="69"/>
      <c r="I66" s="70"/>
      <c r="J66" s="70"/>
      <c r="K66" s="34" t="s">
        <v>65</v>
      </c>
      <c r="L66" s="77">
        <v>70</v>
      </c>
      <c r="M66" s="77"/>
      <c r="N66" s="72"/>
      <c r="O66" s="79" t="s">
        <v>343</v>
      </c>
      <c r="P66" s="81">
        <v>43713.445127314815</v>
      </c>
      <c r="Q66" s="79" t="s">
        <v>403</v>
      </c>
      <c r="R66" s="79"/>
      <c r="S66" s="79"/>
      <c r="T66" s="79"/>
      <c r="U66" s="79"/>
      <c r="V66" s="83" t="s">
        <v>638</v>
      </c>
      <c r="W66" s="81">
        <v>43713.445127314815</v>
      </c>
      <c r="X66" s="83" t="s">
        <v>750</v>
      </c>
      <c r="Y66" s="79"/>
      <c r="Z66" s="79"/>
      <c r="AA66" s="85" t="s">
        <v>912</v>
      </c>
      <c r="AB66" s="79"/>
      <c r="AC66" s="79" t="b">
        <v>0</v>
      </c>
      <c r="AD66" s="79">
        <v>0</v>
      </c>
      <c r="AE66" s="85" t="s">
        <v>1012</v>
      </c>
      <c r="AF66" s="79" t="b">
        <v>0</v>
      </c>
      <c r="AG66" s="79" t="s">
        <v>1015</v>
      </c>
      <c r="AH66" s="79"/>
      <c r="AI66" s="85" t="s">
        <v>1012</v>
      </c>
      <c r="AJ66" s="79" t="b">
        <v>0</v>
      </c>
      <c r="AK66" s="79">
        <v>4</v>
      </c>
      <c r="AL66" s="85" t="s">
        <v>1007</v>
      </c>
      <c r="AM66" s="79" t="s">
        <v>1017</v>
      </c>
      <c r="AN66" s="79" t="b">
        <v>0</v>
      </c>
      <c r="AO66" s="85" t="s">
        <v>1007</v>
      </c>
      <c r="AP66" s="79" t="s">
        <v>176</v>
      </c>
      <c r="AQ66" s="79">
        <v>0</v>
      </c>
      <c r="AR66" s="79">
        <v>0</v>
      </c>
      <c r="AS66" s="79"/>
      <c r="AT66" s="79"/>
      <c r="AU66" s="79"/>
      <c r="AV66" s="79"/>
      <c r="AW66" s="79"/>
      <c r="AX66" s="79"/>
      <c r="AY66" s="79"/>
      <c r="AZ66" s="79"/>
      <c r="BA66">
        <v>4</v>
      </c>
      <c r="BB66" s="78" t="str">
        <f>REPLACE(INDEX(GroupVertices[Group],MATCH(Edges25[[#This Row],[Vertex 1]],GroupVertices[Vertex],0)),1,1,"")</f>
        <v>3</v>
      </c>
      <c r="BC66" s="78" t="str">
        <f>REPLACE(INDEX(GroupVertices[Group],MATCH(Edges25[[#This Row],[Vertex 2]],GroupVertices[Vertex],0)),1,1,"")</f>
        <v>3</v>
      </c>
      <c r="BD66" s="48">
        <v>0</v>
      </c>
      <c r="BE66" s="49">
        <v>0</v>
      </c>
      <c r="BF66" s="48">
        <v>0</v>
      </c>
      <c r="BG66" s="49">
        <v>0</v>
      </c>
      <c r="BH66" s="48">
        <v>0</v>
      </c>
      <c r="BI66" s="49">
        <v>0</v>
      </c>
      <c r="BJ66" s="48">
        <v>25</v>
      </c>
      <c r="BK66" s="49">
        <v>100</v>
      </c>
      <c r="BL66" s="48">
        <v>25</v>
      </c>
    </row>
    <row r="67" spans="1:64" ht="15">
      <c r="A67" s="64" t="s">
        <v>270</v>
      </c>
      <c r="B67" s="64" t="s">
        <v>212</v>
      </c>
      <c r="C67" s="65"/>
      <c r="D67" s="66"/>
      <c r="E67" s="67"/>
      <c r="F67" s="68"/>
      <c r="G67" s="65"/>
      <c r="H67" s="69"/>
      <c r="I67" s="70"/>
      <c r="J67" s="70"/>
      <c r="K67" s="34" t="s">
        <v>65</v>
      </c>
      <c r="L67" s="77">
        <v>71</v>
      </c>
      <c r="M67" s="77"/>
      <c r="N67" s="72"/>
      <c r="O67" s="79" t="s">
        <v>343</v>
      </c>
      <c r="P67" s="81">
        <v>43713.44552083333</v>
      </c>
      <c r="Q67" s="79" t="s">
        <v>404</v>
      </c>
      <c r="R67" s="79"/>
      <c r="S67" s="79"/>
      <c r="T67" s="79"/>
      <c r="U67" s="79"/>
      <c r="V67" s="83" t="s">
        <v>638</v>
      </c>
      <c r="W67" s="81">
        <v>43713.44552083333</v>
      </c>
      <c r="X67" s="83" t="s">
        <v>751</v>
      </c>
      <c r="Y67" s="79"/>
      <c r="Z67" s="79"/>
      <c r="AA67" s="85" t="s">
        <v>913</v>
      </c>
      <c r="AB67" s="79"/>
      <c r="AC67" s="79" t="b">
        <v>0</v>
      </c>
      <c r="AD67" s="79">
        <v>0</v>
      </c>
      <c r="AE67" s="85" t="s">
        <v>1012</v>
      </c>
      <c r="AF67" s="79" t="b">
        <v>0</v>
      </c>
      <c r="AG67" s="79" t="s">
        <v>1015</v>
      </c>
      <c r="AH67" s="79"/>
      <c r="AI67" s="85" t="s">
        <v>1012</v>
      </c>
      <c r="AJ67" s="79" t="b">
        <v>0</v>
      </c>
      <c r="AK67" s="79">
        <v>4</v>
      </c>
      <c r="AL67" s="85" t="s">
        <v>1008</v>
      </c>
      <c r="AM67" s="79" t="s">
        <v>1017</v>
      </c>
      <c r="AN67" s="79" t="b">
        <v>0</v>
      </c>
      <c r="AO67" s="85" t="s">
        <v>1008</v>
      </c>
      <c r="AP67" s="79" t="s">
        <v>176</v>
      </c>
      <c r="AQ67" s="79">
        <v>0</v>
      </c>
      <c r="AR67" s="79">
        <v>0</v>
      </c>
      <c r="AS67" s="79"/>
      <c r="AT67" s="79"/>
      <c r="AU67" s="79"/>
      <c r="AV67" s="79"/>
      <c r="AW67" s="79"/>
      <c r="AX67" s="79"/>
      <c r="AY67" s="79"/>
      <c r="AZ67" s="79"/>
      <c r="BA67">
        <v>4</v>
      </c>
      <c r="BB67" s="78" t="str">
        <f>REPLACE(INDEX(GroupVertices[Group],MATCH(Edges25[[#This Row],[Vertex 1]],GroupVertices[Vertex],0)),1,1,"")</f>
        <v>3</v>
      </c>
      <c r="BC67" s="78" t="str">
        <f>REPLACE(INDEX(GroupVertices[Group],MATCH(Edges25[[#This Row],[Vertex 2]],GroupVertices[Vertex],0)),1,1,"")</f>
        <v>3</v>
      </c>
      <c r="BD67" s="48">
        <v>0</v>
      </c>
      <c r="BE67" s="49">
        <v>0</v>
      </c>
      <c r="BF67" s="48">
        <v>1</v>
      </c>
      <c r="BG67" s="49">
        <v>4</v>
      </c>
      <c r="BH67" s="48">
        <v>0</v>
      </c>
      <c r="BI67" s="49">
        <v>0</v>
      </c>
      <c r="BJ67" s="48">
        <v>24</v>
      </c>
      <c r="BK67" s="49">
        <v>96</v>
      </c>
      <c r="BL67" s="48">
        <v>25</v>
      </c>
    </row>
    <row r="68" spans="1:64" ht="15">
      <c r="A68" s="64" t="s">
        <v>270</v>
      </c>
      <c r="B68" s="64" t="s">
        <v>212</v>
      </c>
      <c r="C68" s="65"/>
      <c r="D68" s="66"/>
      <c r="E68" s="67"/>
      <c r="F68" s="68"/>
      <c r="G68" s="65"/>
      <c r="H68" s="69"/>
      <c r="I68" s="70"/>
      <c r="J68" s="70"/>
      <c r="K68" s="34" t="s">
        <v>65</v>
      </c>
      <c r="L68" s="77">
        <v>72</v>
      </c>
      <c r="M68" s="77"/>
      <c r="N68" s="72"/>
      <c r="O68" s="79" t="s">
        <v>343</v>
      </c>
      <c r="P68" s="81">
        <v>43713.44778935185</v>
      </c>
      <c r="Q68" s="79" t="s">
        <v>405</v>
      </c>
      <c r="R68" s="79"/>
      <c r="S68" s="79"/>
      <c r="T68" s="79"/>
      <c r="U68" s="79"/>
      <c r="V68" s="83" t="s">
        <v>638</v>
      </c>
      <c r="W68" s="81">
        <v>43713.44778935185</v>
      </c>
      <c r="X68" s="83" t="s">
        <v>752</v>
      </c>
      <c r="Y68" s="79"/>
      <c r="Z68" s="79"/>
      <c r="AA68" s="85" t="s">
        <v>914</v>
      </c>
      <c r="AB68" s="79"/>
      <c r="AC68" s="79" t="b">
        <v>0</v>
      </c>
      <c r="AD68" s="79">
        <v>0</v>
      </c>
      <c r="AE68" s="85" t="s">
        <v>1012</v>
      </c>
      <c r="AF68" s="79" t="b">
        <v>0</v>
      </c>
      <c r="AG68" s="79" t="s">
        <v>1015</v>
      </c>
      <c r="AH68" s="79"/>
      <c r="AI68" s="85" t="s">
        <v>1012</v>
      </c>
      <c r="AJ68" s="79" t="b">
        <v>0</v>
      </c>
      <c r="AK68" s="79">
        <v>3</v>
      </c>
      <c r="AL68" s="85" t="s">
        <v>1009</v>
      </c>
      <c r="AM68" s="79" t="s">
        <v>1017</v>
      </c>
      <c r="AN68" s="79" t="b">
        <v>0</v>
      </c>
      <c r="AO68" s="85" t="s">
        <v>1009</v>
      </c>
      <c r="AP68" s="79" t="s">
        <v>176</v>
      </c>
      <c r="AQ68" s="79">
        <v>0</v>
      </c>
      <c r="AR68" s="79">
        <v>0</v>
      </c>
      <c r="AS68" s="79"/>
      <c r="AT68" s="79"/>
      <c r="AU68" s="79"/>
      <c r="AV68" s="79"/>
      <c r="AW68" s="79"/>
      <c r="AX68" s="79"/>
      <c r="AY68" s="79"/>
      <c r="AZ68" s="79"/>
      <c r="BA68">
        <v>4</v>
      </c>
      <c r="BB68" s="78" t="str">
        <f>REPLACE(INDEX(GroupVertices[Group],MATCH(Edges25[[#This Row],[Vertex 1]],GroupVertices[Vertex],0)),1,1,"")</f>
        <v>3</v>
      </c>
      <c r="BC68" s="78" t="str">
        <f>REPLACE(INDEX(GroupVertices[Group],MATCH(Edges25[[#This Row],[Vertex 2]],GroupVertices[Vertex],0)),1,1,"")</f>
        <v>3</v>
      </c>
      <c r="BD68" s="48">
        <v>0</v>
      </c>
      <c r="BE68" s="49">
        <v>0</v>
      </c>
      <c r="BF68" s="48">
        <v>1</v>
      </c>
      <c r="BG68" s="49">
        <v>4.166666666666667</v>
      </c>
      <c r="BH68" s="48">
        <v>0</v>
      </c>
      <c r="BI68" s="49">
        <v>0</v>
      </c>
      <c r="BJ68" s="48">
        <v>23</v>
      </c>
      <c r="BK68" s="49">
        <v>95.83333333333333</v>
      </c>
      <c r="BL68" s="48">
        <v>24</v>
      </c>
    </row>
    <row r="69" spans="1:64" ht="15">
      <c r="A69" s="64" t="s">
        <v>271</v>
      </c>
      <c r="B69" s="64" t="s">
        <v>271</v>
      </c>
      <c r="C69" s="65"/>
      <c r="D69" s="66"/>
      <c r="E69" s="67"/>
      <c r="F69" s="68"/>
      <c r="G69" s="65"/>
      <c r="H69" s="69"/>
      <c r="I69" s="70"/>
      <c r="J69" s="70"/>
      <c r="K69" s="34" t="s">
        <v>65</v>
      </c>
      <c r="L69" s="77">
        <v>73</v>
      </c>
      <c r="M69" s="77"/>
      <c r="N69" s="72"/>
      <c r="O69" s="79" t="s">
        <v>176</v>
      </c>
      <c r="P69" s="81">
        <v>43713.4875</v>
      </c>
      <c r="Q69" s="79" t="s">
        <v>406</v>
      </c>
      <c r="R69" s="83" t="s">
        <v>475</v>
      </c>
      <c r="S69" s="79" t="s">
        <v>506</v>
      </c>
      <c r="T69" s="79" t="s">
        <v>534</v>
      </c>
      <c r="U69" s="79"/>
      <c r="V69" s="83" t="s">
        <v>639</v>
      </c>
      <c r="W69" s="81">
        <v>43713.4875</v>
      </c>
      <c r="X69" s="83" t="s">
        <v>753</v>
      </c>
      <c r="Y69" s="79"/>
      <c r="Z69" s="79"/>
      <c r="AA69" s="85" t="s">
        <v>915</v>
      </c>
      <c r="AB69" s="79"/>
      <c r="AC69" s="79" t="b">
        <v>0</v>
      </c>
      <c r="AD69" s="79">
        <v>0</v>
      </c>
      <c r="AE69" s="85" t="s">
        <v>1012</v>
      </c>
      <c r="AF69" s="79" t="b">
        <v>0</v>
      </c>
      <c r="AG69" s="79" t="s">
        <v>1015</v>
      </c>
      <c r="AH69" s="79"/>
      <c r="AI69" s="85" t="s">
        <v>1012</v>
      </c>
      <c r="AJ69" s="79" t="b">
        <v>0</v>
      </c>
      <c r="AK69" s="79">
        <v>0</v>
      </c>
      <c r="AL69" s="85" t="s">
        <v>1012</v>
      </c>
      <c r="AM69" s="79" t="s">
        <v>1039</v>
      </c>
      <c r="AN69" s="79" t="b">
        <v>0</v>
      </c>
      <c r="AO69" s="85" t="s">
        <v>915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5.882352941176471</v>
      </c>
      <c r="BF69" s="48">
        <v>0</v>
      </c>
      <c r="BG69" s="49">
        <v>0</v>
      </c>
      <c r="BH69" s="48">
        <v>0</v>
      </c>
      <c r="BI69" s="49">
        <v>0</v>
      </c>
      <c r="BJ69" s="48">
        <v>16</v>
      </c>
      <c r="BK69" s="49">
        <v>94.11764705882354</v>
      </c>
      <c r="BL69" s="48">
        <v>17</v>
      </c>
    </row>
    <row r="70" spans="1:64" ht="15">
      <c r="A70" s="64" t="s">
        <v>272</v>
      </c>
      <c r="B70" s="64" t="s">
        <v>272</v>
      </c>
      <c r="C70" s="65"/>
      <c r="D70" s="66"/>
      <c r="E70" s="67"/>
      <c r="F70" s="68"/>
      <c r="G70" s="65"/>
      <c r="H70" s="69"/>
      <c r="I70" s="70"/>
      <c r="J70" s="70"/>
      <c r="K70" s="34" t="s">
        <v>65</v>
      </c>
      <c r="L70" s="77">
        <v>74</v>
      </c>
      <c r="M70" s="77"/>
      <c r="N70" s="72"/>
      <c r="O70" s="79" t="s">
        <v>176</v>
      </c>
      <c r="P70" s="81">
        <v>43713.75701388889</v>
      </c>
      <c r="Q70" s="79" t="s">
        <v>407</v>
      </c>
      <c r="R70" s="83" t="s">
        <v>475</v>
      </c>
      <c r="S70" s="79" t="s">
        <v>506</v>
      </c>
      <c r="T70" s="79" t="s">
        <v>535</v>
      </c>
      <c r="U70" s="83" t="s">
        <v>580</v>
      </c>
      <c r="V70" s="83" t="s">
        <v>580</v>
      </c>
      <c r="W70" s="81">
        <v>43713.75701388889</v>
      </c>
      <c r="X70" s="83" t="s">
        <v>754</v>
      </c>
      <c r="Y70" s="79"/>
      <c r="Z70" s="79"/>
      <c r="AA70" s="85" t="s">
        <v>916</v>
      </c>
      <c r="AB70" s="79"/>
      <c r="AC70" s="79" t="b">
        <v>0</v>
      </c>
      <c r="AD70" s="79">
        <v>0</v>
      </c>
      <c r="AE70" s="85" t="s">
        <v>1012</v>
      </c>
      <c r="AF70" s="79" t="b">
        <v>0</v>
      </c>
      <c r="AG70" s="79" t="s">
        <v>1015</v>
      </c>
      <c r="AH70" s="79"/>
      <c r="AI70" s="85" t="s">
        <v>1012</v>
      </c>
      <c r="AJ70" s="79" t="b">
        <v>0</v>
      </c>
      <c r="AK70" s="79">
        <v>0</v>
      </c>
      <c r="AL70" s="85" t="s">
        <v>1012</v>
      </c>
      <c r="AM70" s="79" t="s">
        <v>1038</v>
      </c>
      <c r="AN70" s="79" t="b">
        <v>0</v>
      </c>
      <c r="AO70" s="85" t="s">
        <v>916</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9.090909090909092</v>
      </c>
      <c r="BF70" s="48">
        <v>0</v>
      </c>
      <c r="BG70" s="49">
        <v>0</v>
      </c>
      <c r="BH70" s="48">
        <v>0</v>
      </c>
      <c r="BI70" s="49">
        <v>0</v>
      </c>
      <c r="BJ70" s="48">
        <v>10</v>
      </c>
      <c r="BK70" s="49">
        <v>90.9090909090909</v>
      </c>
      <c r="BL70" s="48">
        <v>11</v>
      </c>
    </row>
    <row r="71" spans="1:64" ht="15">
      <c r="A71" s="64" t="s">
        <v>273</v>
      </c>
      <c r="B71" s="64" t="s">
        <v>273</v>
      </c>
      <c r="C71" s="65"/>
      <c r="D71" s="66"/>
      <c r="E71" s="67"/>
      <c r="F71" s="68"/>
      <c r="G71" s="65"/>
      <c r="H71" s="69"/>
      <c r="I71" s="70"/>
      <c r="J71" s="70"/>
      <c r="K71" s="34" t="s">
        <v>65</v>
      </c>
      <c r="L71" s="77">
        <v>75</v>
      </c>
      <c r="M71" s="77"/>
      <c r="N71" s="72"/>
      <c r="O71" s="79" t="s">
        <v>176</v>
      </c>
      <c r="P71" s="81">
        <v>43713.79172453703</v>
      </c>
      <c r="Q71" s="79" t="s">
        <v>408</v>
      </c>
      <c r="R71" s="83" t="s">
        <v>484</v>
      </c>
      <c r="S71" s="79" t="s">
        <v>511</v>
      </c>
      <c r="T71" s="79" t="s">
        <v>536</v>
      </c>
      <c r="U71" s="79"/>
      <c r="V71" s="83" t="s">
        <v>640</v>
      </c>
      <c r="W71" s="81">
        <v>43713.79172453703</v>
      </c>
      <c r="X71" s="83" t="s">
        <v>755</v>
      </c>
      <c r="Y71" s="79"/>
      <c r="Z71" s="79"/>
      <c r="AA71" s="85" t="s">
        <v>917</v>
      </c>
      <c r="AB71" s="79"/>
      <c r="AC71" s="79" t="b">
        <v>0</v>
      </c>
      <c r="AD71" s="79">
        <v>1</v>
      </c>
      <c r="AE71" s="85" t="s">
        <v>1012</v>
      </c>
      <c r="AF71" s="79" t="b">
        <v>0</v>
      </c>
      <c r="AG71" s="79" t="s">
        <v>1015</v>
      </c>
      <c r="AH71" s="79"/>
      <c r="AI71" s="85" t="s">
        <v>1012</v>
      </c>
      <c r="AJ71" s="79" t="b">
        <v>0</v>
      </c>
      <c r="AK71" s="79">
        <v>0</v>
      </c>
      <c r="AL71" s="85" t="s">
        <v>1012</v>
      </c>
      <c r="AM71" s="79" t="s">
        <v>1040</v>
      </c>
      <c r="AN71" s="79" t="b">
        <v>0</v>
      </c>
      <c r="AO71" s="85" t="s">
        <v>917</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23</v>
      </c>
      <c r="BK71" s="49">
        <v>100</v>
      </c>
      <c r="BL71" s="48">
        <v>23</v>
      </c>
    </row>
    <row r="72" spans="1:64" ht="15">
      <c r="A72" s="64" t="s">
        <v>274</v>
      </c>
      <c r="B72" s="64" t="s">
        <v>274</v>
      </c>
      <c r="C72" s="65"/>
      <c r="D72" s="66"/>
      <c r="E72" s="67"/>
      <c r="F72" s="68"/>
      <c r="G72" s="65"/>
      <c r="H72" s="69"/>
      <c r="I72" s="70"/>
      <c r="J72" s="70"/>
      <c r="K72" s="34" t="s">
        <v>65</v>
      </c>
      <c r="L72" s="77">
        <v>76</v>
      </c>
      <c r="M72" s="77"/>
      <c r="N72" s="72"/>
      <c r="O72" s="79" t="s">
        <v>176</v>
      </c>
      <c r="P72" s="81">
        <v>43713.979479166665</v>
      </c>
      <c r="Q72" s="79" t="s">
        <v>409</v>
      </c>
      <c r="R72" s="83" t="s">
        <v>485</v>
      </c>
      <c r="S72" s="79" t="s">
        <v>506</v>
      </c>
      <c r="T72" s="79" t="s">
        <v>520</v>
      </c>
      <c r="U72" s="83" t="s">
        <v>581</v>
      </c>
      <c r="V72" s="83" t="s">
        <v>581</v>
      </c>
      <c r="W72" s="81">
        <v>43713.979479166665</v>
      </c>
      <c r="X72" s="83" t="s">
        <v>756</v>
      </c>
      <c r="Y72" s="79"/>
      <c r="Z72" s="79"/>
      <c r="AA72" s="85" t="s">
        <v>918</v>
      </c>
      <c r="AB72" s="79"/>
      <c r="AC72" s="79" t="b">
        <v>0</v>
      </c>
      <c r="AD72" s="79">
        <v>1</v>
      </c>
      <c r="AE72" s="85" t="s">
        <v>1012</v>
      </c>
      <c r="AF72" s="79" t="b">
        <v>0</v>
      </c>
      <c r="AG72" s="79" t="s">
        <v>1015</v>
      </c>
      <c r="AH72" s="79"/>
      <c r="AI72" s="85" t="s">
        <v>1012</v>
      </c>
      <c r="AJ72" s="79" t="b">
        <v>0</v>
      </c>
      <c r="AK72" s="79">
        <v>0</v>
      </c>
      <c r="AL72" s="85" t="s">
        <v>1012</v>
      </c>
      <c r="AM72" s="79" t="s">
        <v>1041</v>
      </c>
      <c r="AN72" s="79" t="b">
        <v>0</v>
      </c>
      <c r="AO72" s="85" t="s">
        <v>918</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11.11111111111111</v>
      </c>
      <c r="BF72" s="48">
        <v>0</v>
      </c>
      <c r="BG72" s="49">
        <v>0</v>
      </c>
      <c r="BH72" s="48">
        <v>0</v>
      </c>
      <c r="BI72" s="49">
        <v>0</v>
      </c>
      <c r="BJ72" s="48">
        <v>8</v>
      </c>
      <c r="BK72" s="49">
        <v>88.88888888888889</v>
      </c>
      <c r="BL72" s="48">
        <v>9</v>
      </c>
    </row>
    <row r="73" spans="1:64" ht="15">
      <c r="A73" s="64" t="s">
        <v>275</v>
      </c>
      <c r="B73" s="64" t="s">
        <v>324</v>
      </c>
      <c r="C73" s="65"/>
      <c r="D73" s="66"/>
      <c r="E73" s="67"/>
      <c r="F73" s="68"/>
      <c r="G73" s="65"/>
      <c r="H73" s="69"/>
      <c r="I73" s="70"/>
      <c r="J73" s="70"/>
      <c r="K73" s="34" t="s">
        <v>65</v>
      </c>
      <c r="L73" s="77">
        <v>77</v>
      </c>
      <c r="M73" s="77"/>
      <c r="N73" s="72"/>
      <c r="O73" s="79" t="s">
        <v>343</v>
      </c>
      <c r="P73" s="81">
        <v>43712.921111111114</v>
      </c>
      <c r="Q73" s="79" t="s">
        <v>410</v>
      </c>
      <c r="R73" s="83" t="s">
        <v>475</v>
      </c>
      <c r="S73" s="79" t="s">
        <v>506</v>
      </c>
      <c r="T73" s="79" t="s">
        <v>537</v>
      </c>
      <c r="U73" s="83" t="s">
        <v>582</v>
      </c>
      <c r="V73" s="83" t="s">
        <v>582</v>
      </c>
      <c r="W73" s="81">
        <v>43712.921111111114</v>
      </c>
      <c r="X73" s="83" t="s">
        <v>757</v>
      </c>
      <c r="Y73" s="79"/>
      <c r="Z73" s="79"/>
      <c r="AA73" s="85" t="s">
        <v>919</v>
      </c>
      <c r="AB73" s="79"/>
      <c r="AC73" s="79" t="b">
        <v>0</v>
      </c>
      <c r="AD73" s="79">
        <v>1</v>
      </c>
      <c r="AE73" s="85" t="s">
        <v>1012</v>
      </c>
      <c r="AF73" s="79" t="b">
        <v>0</v>
      </c>
      <c r="AG73" s="79" t="s">
        <v>1015</v>
      </c>
      <c r="AH73" s="79"/>
      <c r="AI73" s="85" t="s">
        <v>1012</v>
      </c>
      <c r="AJ73" s="79" t="b">
        <v>0</v>
      </c>
      <c r="AK73" s="79">
        <v>0</v>
      </c>
      <c r="AL73" s="85" t="s">
        <v>1012</v>
      </c>
      <c r="AM73" s="79" t="s">
        <v>1042</v>
      </c>
      <c r="AN73" s="79" t="b">
        <v>0</v>
      </c>
      <c r="AO73" s="85" t="s">
        <v>919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1</v>
      </c>
      <c r="BE73" s="49">
        <v>7.6923076923076925</v>
      </c>
      <c r="BF73" s="48">
        <v>0</v>
      </c>
      <c r="BG73" s="49">
        <v>0</v>
      </c>
      <c r="BH73" s="48">
        <v>0</v>
      </c>
      <c r="BI73" s="49">
        <v>0</v>
      </c>
      <c r="BJ73" s="48">
        <v>12</v>
      </c>
      <c r="BK73" s="49">
        <v>92.3076923076923</v>
      </c>
      <c r="BL73" s="48">
        <v>13</v>
      </c>
    </row>
    <row r="74" spans="1:64" ht="15">
      <c r="A74" s="64" t="s">
        <v>276</v>
      </c>
      <c r="B74" s="64" t="s">
        <v>275</v>
      </c>
      <c r="C74" s="65"/>
      <c r="D74" s="66"/>
      <c r="E74" s="67"/>
      <c r="F74" s="68"/>
      <c r="G74" s="65"/>
      <c r="H74" s="69"/>
      <c r="I74" s="70"/>
      <c r="J74" s="70"/>
      <c r="K74" s="34" t="s">
        <v>65</v>
      </c>
      <c r="L74" s="77">
        <v>78</v>
      </c>
      <c r="M74" s="77"/>
      <c r="N74" s="72"/>
      <c r="O74" s="79" t="s">
        <v>343</v>
      </c>
      <c r="P74" s="81">
        <v>43714.411215277774</v>
      </c>
      <c r="Q74" s="79" t="s">
        <v>411</v>
      </c>
      <c r="R74" s="83" t="s">
        <v>475</v>
      </c>
      <c r="S74" s="79" t="s">
        <v>506</v>
      </c>
      <c r="T74" s="79" t="s">
        <v>537</v>
      </c>
      <c r="U74" s="79"/>
      <c r="V74" s="83" t="s">
        <v>641</v>
      </c>
      <c r="W74" s="81">
        <v>43714.411215277774</v>
      </c>
      <c r="X74" s="83" t="s">
        <v>758</v>
      </c>
      <c r="Y74" s="79"/>
      <c r="Z74" s="79"/>
      <c r="AA74" s="85" t="s">
        <v>920</v>
      </c>
      <c r="AB74" s="79"/>
      <c r="AC74" s="79" t="b">
        <v>0</v>
      </c>
      <c r="AD74" s="79">
        <v>0</v>
      </c>
      <c r="AE74" s="85" t="s">
        <v>1012</v>
      </c>
      <c r="AF74" s="79" t="b">
        <v>0</v>
      </c>
      <c r="AG74" s="79" t="s">
        <v>1015</v>
      </c>
      <c r="AH74" s="79"/>
      <c r="AI74" s="85" t="s">
        <v>1012</v>
      </c>
      <c r="AJ74" s="79" t="b">
        <v>0</v>
      </c>
      <c r="AK74" s="79">
        <v>1</v>
      </c>
      <c r="AL74" s="85" t="s">
        <v>919</v>
      </c>
      <c r="AM74" s="79" t="s">
        <v>1017</v>
      </c>
      <c r="AN74" s="79" t="b">
        <v>0</v>
      </c>
      <c r="AO74" s="85" t="s">
        <v>919</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277</v>
      </c>
      <c r="B75" s="64" t="s">
        <v>277</v>
      </c>
      <c r="C75" s="65"/>
      <c r="D75" s="66"/>
      <c r="E75" s="67"/>
      <c r="F75" s="68"/>
      <c r="G75" s="65"/>
      <c r="H75" s="69"/>
      <c r="I75" s="70"/>
      <c r="J75" s="70"/>
      <c r="K75" s="34" t="s">
        <v>65</v>
      </c>
      <c r="L75" s="77">
        <v>80</v>
      </c>
      <c r="M75" s="77"/>
      <c r="N75" s="72"/>
      <c r="O75" s="79" t="s">
        <v>176</v>
      </c>
      <c r="P75" s="81">
        <v>43714.02428240741</v>
      </c>
      <c r="Q75" s="79" t="s">
        <v>412</v>
      </c>
      <c r="R75" s="79"/>
      <c r="S75" s="79"/>
      <c r="T75" s="79" t="s">
        <v>538</v>
      </c>
      <c r="U75" s="79"/>
      <c r="V75" s="83" t="s">
        <v>642</v>
      </c>
      <c r="W75" s="81">
        <v>43714.02428240741</v>
      </c>
      <c r="X75" s="83" t="s">
        <v>759</v>
      </c>
      <c r="Y75" s="79"/>
      <c r="Z75" s="79"/>
      <c r="AA75" s="85" t="s">
        <v>921</v>
      </c>
      <c r="AB75" s="79"/>
      <c r="AC75" s="79" t="b">
        <v>0</v>
      </c>
      <c r="AD75" s="79">
        <v>0</v>
      </c>
      <c r="AE75" s="85" t="s">
        <v>1012</v>
      </c>
      <c r="AF75" s="79" t="b">
        <v>0</v>
      </c>
      <c r="AG75" s="79" t="s">
        <v>1015</v>
      </c>
      <c r="AH75" s="79"/>
      <c r="AI75" s="85" t="s">
        <v>1012</v>
      </c>
      <c r="AJ75" s="79" t="b">
        <v>0</v>
      </c>
      <c r="AK75" s="79">
        <v>0</v>
      </c>
      <c r="AL75" s="85" t="s">
        <v>1012</v>
      </c>
      <c r="AM75" s="79" t="s">
        <v>1017</v>
      </c>
      <c r="AN75" s="79" t="b">
        <v>0</v>
      </c>
      <c r="AO75" s="85" t="s">
        <v>921</v>
      </c>
      <c r="AP75" s="79" t="s">
        <v>176</v>
      </c>
      <c r="AQ75" s="79">
        <v>0</v>
      </c>
      <c r="AR75" s="79">
        <v>0</v>
      </c>
      <c r="AS75" s="79"/>
      <c r="AT75" s="79"/>
      <c r="AU75" s="79"/>
      <c r="AV75" s="79"/>
      <c r="AW75" s="79"/>
      <c r="AX75" s="79"/>
      <c r="AY75" s="79"/>
      <c r="AZ75" s="79"/>
      <c r="BA75">
        <v>3</v>
      </c>
      <c r="BB75" s="78" t="str">
        <f>REPLACE(INDEX(GroupVertices[Group],MATCH(Edges25[[#This Row],[Vertex 1]],GroupVertices[Vertex],0)),1,1,"")</f>
        <v>9</v>
      </c>
      <c r="BC75" s="78" t="str">
        <f>REPLACE(INDEX(GroupVertices[Group],MATCH(Edges25[[#This Row],[Vertex 2]],GroupVertices[Vertex],0)),1,1,"")</f>
        <v>9</v>
      </c>
      <c r="BD75" s="48">
        <v>0</v>
      </c>
      <c r="BE75" s="49">
        <v>0</v>
      </c>
      <c r="BF75" s="48">
        <v>0</v>
      </c>
      <c r="BG75" s="49">
        <v>0</v>
      </c>
      <c r="BH75" s="48">
        <v>0</v>
      </c>
      <c r="BI75" s="49">
        <v>0</v>
      </c>
      <c r="BJ75" s="48">
        <v>36</v>
      </c>
      <c r="BK75" s="49">
        <v>100</v>
      </c>
      <c r="BL75" s="48">
        <v>36</v>
      </c>
    </row>
    <row r="76" spans="1:64" ht="15">
      <c r="A76" s="64" t="s">
        <v>277</v>
      </c>
      <c r="B76" s="64" t="s">
        <v>277</v>
      </c>
      <c r="C76" s="65"/>
      <c r="D76" s="66"/>
      <c r="E76" s="67"/>
      <c r="F76" s="68"/>
      <c r="G76" s="65"/>
      <c r="H76" s="69"/>
      <c r="I76" s="70"/>
      <c r="J76" s="70"/>
      <c r="K76" s="34" t="s">
        <v>65</v>
      </c>
      <c r="L76" s="77">
        <v>81</v>
      </c>
      <c r="M76" s="77"/>
      <c r="N76" s="72"/>
      <c r="O76" s="79" t="s">
        <v>176</v>
      </c>
      <c r="P76" s="81">
        <v>43714.025509259256</v>
      </c>
      <c r="Q76" s="79" t="s">
        <v>413</v>
      </c>
      <c r="R76" s="79"/>
      <c r="S76" s="79"/>
      <c r="T76" s="79" t="s">
        <v>539</v>
      </c>
      <c r="U76" s="79"/>
      <c r="V76" s="83" t="s">
        <v>642</v>
      </c>
      <c r="W76" s="81">
        <v>43714.025509259256</v>
      </c>
      <c r="X76" s="83" t="s">
        <v>760</v>
      </c>
      <c r="Y76" s="79"/>
      <c r="Z76" s="79"/>
      <c r="AA76" s="85" t="s">
        <v>922</v>
      </c>
      <c r="AB76" s="79"/>
      <c r="AC76" s="79" t="b">
        <v>0</v>
      </c>
      <c r="AD76" s="79">
        <v>0</v>
      </c>
      <c r="AE76" s="85" t="s">
        <v>1012</v>
      </c>
      <c r="AF76" s="79" t="b">
        <v>0</v>
      </c>
      <c r="AG76" s="79" t="s">
        <v>1015</v>
      </c>
      <c r="AH76" s="79"/>
      <c r="AI76" s="85" t="s">
        <v>1012</v>
      </c>
      <c r="AJ76" s="79" t="b">
        <v>0</v>
      </c>
      <c r="AK76" s="79">
        <v>0</v>
      </c>
      <c r="AL76" s="85" t="s">
        <v>1012</v>
      </c>
      <c r="AM76" s="79" t="s">
        <v>1017</v>
      </c>
      <c r="AN76" s="79" t="b">
        <v>0</v>
      </c>
      <c r="AO76" s="85" t="s">
        <v>922</v>
      </c>
      <c r="AP76" s="79" t="s">
        <v>176</v>
      </c>
      <c r="AQ76" s="79">
        <v>0</v>
      </c>
      <c r="AR76" s="79">
        <v>0</v>
      </c>
      <c r="AS76" s="79"/>
      <c r="AT76" s="79"/>
      <c r="AU76" s="79"/>
      <c r="AV76" s="79"/>
      <c r="AW76" s="79"/>
      <c r="AX76" s="79"/>
      <c r="AY76" s="79"/>
      <c r="AZ76" s="79"/>
      <c r="BA76">
        <v>3</v>
      </c>
      <c r="BB76" s="78" t="str">
        <f>REPLACE(INDEX(GroupVertices[Group],MATCH(Edges25[[#This Row],[Vertex 1]],GroupVertices[Vertex],0)),1,1,"")</f>
        <v>9</v>
      </c>
      <c r="BC76" s="78" t="str">
        <f>REPLACE(INDEX(GroupVertices[Group],MATCH(Edges25[[#This Row],[Vertex 2]],GroupVertices[Vertex],0)),1,1,"")</f>
        <v>9</v>
      </c>
      <c r="BD76" s="48">
        <v>1</v>
      </c>
      <c r="BE76" s="49">
        <v>3.225806451612903</v>
      </c>
      <c r="BF76" s="48">
        <v>1</v>
      </c>
      <c r="BG76" s="49">
        <v>3.225806451612903</v>
      </c>
      <c r="BH76" s="48">
        <v>0</v>
      </c>
      <c r="BI76" s="49">
        <v>0</v>
      </c>
      <c r="BJ76" s="48">
        <v>29</v>
      </c>
      <c r="BK76" s="49">
        <v>93.54838709677419</v>
      </c>
      <c r="BL76" s="48">
        <v>31</v>
      </c>
    </row>
    <row r="77" spans="1:64" ht="15">
      <c r="A77" s="64" t="s">
        <v>277</v>
      </c>
      <c r="B77" s="64" t="s">
        <v>277</v>
      </c>
      <c r="C77" s="65"/>
      <c r="D77" s="66"/>
      <c r="E77" s="67"/>
      <c r="F77" s="68"/>
      <c r="G77" s="65"/>
      <c r="H77" s="69"/>
      <c r="I77" s="70"/>
      <c r="J77" s="70"/>
      <c r="K77" s="34" t="s">
        <v>65</v>
      </c>
      <c r="L77" s="77">
        <v>82</v>
      </c>
      <c r="M77" s="77"/>
      <c r="N77" s="72"/>
      <c r="O77" s="79" t="s">
        <v>176</v>
      </c>
      <c r="P77" s="81">
        <v>43714.02605324074</v>
      </c>
      <c r="Q77" s="79" t="s">
        <v>414</v>
      </c>
      <c r="R77" s="79"/>
      <c r="S77" s="79"/>
      <c r="T77" s="79" t="s">
        <v>538</v>
      </c>
      <c r="U77" s="79"/>
      <c r="V77" s="83" t="s">
        <v>642</v>
      </c>
      <c r="W77" s="81">
        <v>43714.02605324074</v>
      </c>
      <c r="X77" s="83" t="s">
        <v>761</v>
      </c>
      <c r="Y77" s="79"/>
      <c r="Z77" s="79"/>
      <c r="AA77" s="85" t="s">
        <v>923</v>
      </c>
      <c r="AB77" s="79"/>
      <c r="AC77" s="79" t="b">
        <v>0</v>
      </c>
      <c r="AD77" s="79">
        <v>0</v>
      </c>
      <c r="AE77" s="85" t="s">
        <v>1012</v>
      </c>
      <c r="AF77" s="79" t="b">
        <v>0</v>
      </c>
      <c r="AG77" s="79" t="s">
        <v>1015</v>
      </c>
      <c r="AH77" s="79"/>
      <c r="AI77" s="85" t="s">
        <v>1012</v>
      </c>
      <c r="AJ77" s="79" t="b">
        <v>0</v>
      </c>
      <c r="AK77" s="79">
        <v>0</v>
      </c>
      <c r="AL77" s="85" t="s">
        <v>1012</v>
      </c>
      <c r="AM77" s="79" t="s">
        <v>1017</v>
      </c>
      <c r="AN77" s="79" t="b">
        <v>0</v>
      </c>
      <c r="AO77" s="85" t="s">
        <v>923</v>
      </c>
      <c r="AP77" s="79" t="s">
        <v>176</v>
      </c>
      <c r="AQ77" s="79">
        <v>0</v>
      </c>
      <c r="AR77" s="79">
        <v>0</v>
      </c>
      <c r="AS77" s="79"/>
      <c r="AT77" s="79"/>
      <c r="AU77" s="79"/>
      <c r="AV77" s="79"/>
      <c r="AW77" s="79"/>
      <c r="AX77" s="79"/>
      <c r="AY77" s="79"/>
      <c r="AZ77" s="79"/>
      <c r="BA77">
        <v>3</v>
      </c>
      <c r="BB77" s="78" t="str">
        <f>REPLACE(INDEX(GroupVertices[Group],MATCH(Edges25[[#This Row],[Vertex 1]],GroupVertices[Vertex],0)),1,1,"")</f>
        <v>9</v>
      </c>
      <c r="BC77" s="78" t="str">
        <f>REPLACE(INDEX(GroupVertices[Group],MATCH(Edges25[[#This Row],[Vertex 2]],GroupVertices[Vertex],0)),1,1,"")</f>
        <v>9</v>
      </c>
      <c r="BD77" s="48">
        <v>1</v>
      </c>
      <c r="BE77" s="49">
        <v>4.3478260869565215</v>
      </c>
      <c r="BF77" s="48">
        <v>0</v>
      </c>
      <c r="BG77" s="49">
        <v>0</v>
      </c>
      <c r="BH77" s="48">
        <v>0</v>
      </c>
      <c r="BI77" s="49">
        <v>0</v>
      </c>
      <c r="BJ77" s="48">
        <v>22</v>
      </c>
      <c r="BK77" s="49">
        <v>95.65217391304348</v>
      </c>
      <c r="BL77" s="48">
        <v>23</v>
      </c>
    </row>
    <row r="78" spans="1:64" ht="15">
      <c r="A78" s="64" t="s">
        <v>278</v>
      </c>
      <c r="B78" s="64" t="s">
        <v>277</v>
      </c>
      <c r="C78" s="65"/>
      <c r="D78" s="66"/>
      <c r="E78" s="67"/>
      <c r="F78" s="68"/>
      <c r="G78" s="65"/>
      <c r="H78" s="69"/>
      <c r="I78" s="70"/>
      <c r="J78" s="70"/>
      <c r="K78" s="34" t="s">
        <v>65</v>
      </c>
      <c r="L78" s="77">
        <v>83</v>
      </c>
      <c r="M78" s="77"/>
      <c r="N78" s="72"/>
      <c r="O78" s="79" t="s">
        <v>343</v>
      </c>
      <c r="P78" s="81">
        <v>43714.41328703704</v>
      </c>
      <c r="Q78" s="79" t="s">
        <v>415</v>
      </c>
      <c r="R78" s="79"/>
      <c r="S78" s="79"/>
      <c r="T78" s="79"/>
      <c r="U78" s="79"/>
      <c r="V78" s="83" t="s">
        <v>643</v>
      </c>
      <c r="W78" s="81">
        <v>43714.41328703704</v>
      </c>
      <c r="X78" s="83" t="s">
        <v>762</v>
      </c>
      <c r="Y78" s="79"/>
      <c r="Z78" s="79"/>
      <c r="AA78" s="85" t="s">
        <v>924</v>
      </c>
      <c r="AB78" s="79"/>
      <c r="AC78" s="79" t="b">
        <v>0</v>
      </c>
      <c r="AD78" s="79">
        <v>0</v>
      </c>
      <c r="AE78" s="85" t="s">
        <v>1012</v>
      </c>
      <c r="AF78" s="79" t="b">
        <v>0</v>
      </c>
      <c r="AG78" s="79" t="s">
        <v>1015</v>
      </c>
      <c r="AH78" s="79"/>
      <c r="AI78" s="85" t="s">
        <v>1012</v>
      </c>
      <c r="AJ78" s="79" t="b">
        <v>0</v>
      </c>
      <c r="AK78" s="79">
        <v>1</v>
      </c>
      <c r="AL78" s="85" t="s">
        <v>923</v>
      </c>
      <c r="AM78" s="79" t="s">
        <v>1032</v>
      </c>
      <c r="AN78" s="79" t="b">
        <v>0</v>
      </c>
      <c r="AO78" s="85" t="s">
        <v>923</v>
      </c>
      <c r="AP78" s="79" t="s">
        <v>176</v>
      </c>
      <c r="AQ78" s="79">
        <v>0</v>
      </c>
      <c r="AR78" s="79">
        <v>0</v>
      </c>
      <c r="AS78" s="79"/>
      <c r="AT78" s="79"/>
      <c r="AU78" s="79"/>
      <c r="AV78" s="79"/>
      <c r="AW78" s="79"/>
      <c r="AX78" s="79"/>
      <c r="AY78" s="79"/>
      <c r="AZ78" s="79"/>
      <c r="BA78">
        <v>3</v>
      </c>
      <c r="BB78" s="78" t="str">
        <f>REPLACE(INDEX(GroupVertices[Group],MATCH(Edges25[[#This Row],[Vertex 1]],GroupVertices[Vertex],0)),1,1,"")</f>
        <v>9</v>
      </c>
      <c r="BC78" s="78" t="str">
        <f>REPLACE(INDEX(GroupVertices[Group],MATCH(Edges25[[#This Row],[Vertex 2]],GroupVertices[Vertex],0)),1,1,"")</f>
        <v>9</v>
      </c>
      <c r="BD78" s="48">
        <v>1</v>
      </c>
      <c r="BE78" s="49">
        <v>4.3478260869565215</v>
      </c>
      <c r="BF78" s="48">
        <v>0</v>
      </c>
      <c r="BG78" s="49">
        <v>0</v>
      </c>
      <c r="BH78" s="48">
        <v>0</v>
      </c>
      <c r="BI78" s="49">
        <v>0</v>
      </c>
      <c r="BJ78" s="48">
        <v>22</v>
      </c>
      <c r="BK78" s="49">
        <v>95.65217391304348</v>
      </c>
      <c r="BL78" s="48">
        <v>23</v>
      </c>
    </row>
    <row r="79" spans="1:64" ht="15">
      <c r="A79" s="64" t="s">
        <v>278</v>
      </c>
      <c r="B79" s="64" t="s">
        <v>277</v>
      </c>
      <c r="C79" s="65"/>
      <c r="D79" s="66"/>
      <c r="E79" s="67"/>
      <c r="F79" s="68"/>
      <c r="G79" s="65"/>
      <c r="H79" s="69"/>
      <c r="I79" s="70"/>
      <c r="J79" s="70"/>
      <c r="K79" s="34" t="s">
        <v>65</v>
      </c>
      <c r="L79" s="77">
        <v>84</v>
      </c>
      <c r="M79" s="77"/>
      <c r="N79" s="72"/>
      <c r="O79" s="79" t="s">
        <v>343</v>
      </c>
      <c r="P79" s="81">
        <v>43714.414976851855</v>
      </c>
      <c r="Q79" s="79" t="s">
        <v>416</v>
      </c>
      <c r="R79" s="79"/>
      <c r="S79" s="79"/>
      <c r="T79" s="79"/>
      <c r="U79" s="79"/>
      <c r="V79" s="83" t="s">
        <v>643</v>
      </c>
      <c r="W79" s="81">
        <v>43714.414976851855</v>
      </c>
      <c r="X79" s="83" t="s">
        <v>763</v>
      </c>
      <c r="Y79" s="79"/>
      <c r="Z79" s="79"/>
      <c r="AA79" s="85" t="s">
        <v>925</v>
      </c>
      <c r="AB79" s="79"/>
      <c r="AC79" s="79" t="b">
        <v>0</v>
      </c>
      <c r="AD79" s="79">
        <v>0</v>
      </c>
      <c r="AE79" s="85" t="s">
        <v>1012</v>
      </c>
      <c r="AF79" s="79" t="b">
        <v>0</v>
      </c>
      <c r="AG79" s="79" t="s">
        <v>1015</v>
      </c>
      <c r="AH79" s="79"/>
      <c r="AI79" s="85" t="s">
        <v>1012</v>
      </c>
      <c r="AJ79" s="79" t="b">
        <v>0</v>
      </c>
      <c r="AK79" s="79">
        <v>1</v>
      </c>
      <c r="AL79" s="85" t="s">
        <v>921</v>
      </c>
      <c r="AM79" s="79" t="s">
        <v>1032</v>
      </c>
      <c r="AN79" s="79" t="b">
        <v>0</v>
      </c>
      <c r="AO79" s="85" t="s">
        <v>921</v>
      </c>
      <c r="AP79" s="79" t="s">
        <v>176</v>
      </c>
      <c r="AQ79" s="79">
        <v>0</v>
      </c>
      <c r="AR79" s="79">
        <v>0</v>
      </c>
      <c r="AS79" s="79"/>
      <c r="AT79" s="79"/>
      <c r="AU79" s="79"/>
      <c r="AV79" s="79"/>
      <c r="AW79" s="79"/>
      <c r="AX79" s="79"/>
      <c r="AY79" s="79"/>
      <c r="AZ79" s="79"/>
      <c r="BA79">
        <v>3</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23</v>
      </c>
      <c r="BK79" s="49">
        <v>100</v>
      </c>
      <c r="BL79" s="48">
        <v>23</v>
      </c>
    </row>
    <row r="80" spans="1:64" ht="15">
      <c r="A80" s="64" t="s">
        <v>278</v>
      </c>
      <c r="B80" s="64" t="s">
        <v>277</v>
      </c>
      <c r="C80" s="65"/>
      <c r="D80" s="66"/>
      <c r="E80" s="67"/>
      <c r="F80" s="68"/>
      <c r="G80" s="65"/>
      <c r="H80" s="69"/>
      <c r="I80" s="70"/>
      <c r="J80" s="70"/>
      <c r="K80" s="34" t="s">
        <v>65</v>
      </c>
      <c r="L80" s="77">
        <v>85</v>
      </c>
      <c r="M80" s="77"/>
      <c r="N80" s="72"/>
      <c r="O80" s="79" t="s">
        <v>343</v>
      </c>
      <c r="P80" s="81">
        <v>43714.41650462963</v>
      </c>
      <c r="Q80" s="79" t="s">
        <v>417</v>
      </c>
      <c r="R80" s="79"/>
      <c r="S80" s="79"/>
      <c r="T80" s="79" t="s">
        <v>540</v>
      </c>
      <c r="U80" s="79"/>
      <c r="V80" s="83" t="s">
        <v>643</v>
      </c>
      <c r="W80" s="81">
        <v>43714.41650462963</v>
      </c>
      <c r="X80" s="83" t="s">
        <v>764</v>
      </c>
      <c r="Y80" s="79"/>
      <c r="Z80" s="79"/>
      <c r="AA80" s="85" t="s">
        <v>926</v>
      </c>
      <c r="AB80" s="79"/>
      <c r="AC80" s="79" t="b">
        <v>0</v>
      </c>
      <c r="AD80" s="79">
        <v>0</v>
      </c>
      <c r="AE80" s="85" t="s">
        <v>1012</v>
      </c>
      <c r="AF80" s="79" t="b">
        <v>0</v>
      </c>
      <c r="AG80" s="79" t="s">
        <v>1015</v>
      </c>
      <c r="AH80" s="79"/>
      <c r="AI80" s="85" t="s">
        <v>1012</v>
      </c>
      <c r="AJ80" s="79" t="b">
        <v>0</v>
      </c>
      <c r="AK80" s="79">
        <v>1</v>
      </c>
      <c r="AL80" s="85" t="s">
        <v>922</v>
      </c>
      <c r="AM80" s="79" t="s">
        <v>1032</v>
      </c>
      <c r="AN80" s="79" t="b">
        <v>0</v>
      </c>
      <c r="AO80" s="85" t="s">
        <v>922</v>
      </c>
      <c r="AP80" s="79" t="s">
        <v>176</v>
      </c>
      <c r="AQ80" s="79">
        <v>0</v>
      </c>
      <c r="AR80" s="79">
        <v>0</v>
      </c>
      <c r="AS80" s="79"/>
      <c r="AT80" s="79"/>
      <c r="AU80" s="79"/>
      <c r="AV80" s="79"/>
      <c r="AW80" s="79"/>
      <c r="AX80" s="79"/>
      <c r="AY80" s="79"/>
      <c r="AZ80" s="79"/>
      <c r="BA80">
        <v>3</v>
      </c>
      <c r="BB80" s="78" t="str">
        <f>REPLACE(INDEX(GroupVertices[Group],MATCH(Edges25[[#This Row],[Vertex 1]],GroupVertices[Vertex],0)),1,1,"")</f>
        <v>9</v>
      </c>
      <c r="BC80" s="78" t="str">
        <f>REPLACE(INDEX(GroupVertices[Group],MATCH(Edges25[[#This Row],[Vertex 2]],GroupVertices[Vertex],0)),1,1,"")</f>
        <v>9</v>
      </c>
      <c r="BD80" s="48">
        <v>1</v>
      </c>
      <c r="BE80" s="49">
        <v>4.3478260869565215</v>
      </c>
      <c r="BF80" s="48">
        <v>0</v>
      </c>
      <c r="BG80" s="49">
        <v>0</v>
      </c>
      <c r="BH80" s="48">
        <v>0</v>
      </c>
      <c r="BI80" s="49">
        <v>0</v>
      </c>
      <c r="BJ80" s="48">
        <v>22</v>
      </c>
      <c r="BK80" s="49">
        <v>95.65217391304348</v>
      </c>
      <c r="BL80" s="48">
        <v>23</v>
      </c>
    </row>
    <row r="81" spans="1:64" ht="15">
      <c r="A81" s="64" t="s">
        <v>279</v>
      </c>
      <c r="B81" s="64" t="s">
        <v>279</v>
      </c>
      <c r="C81" s="65"/>
      <c r="D81" s="66"/>
      <c r="E81" s="67"/>
      <c r="F81" s="68"/>
      <c r="G81" s="65"/>
      <c r="H81" s="69"/>
      <c r="I81" s="70"/>
      <c r="J81" s="70"/>
      <c r="K81" s="34" t="s">
        <v>65</v>
      </c>
      <c r="L81" s="77">
        <v>86</v>
      </c>
      <c r="M81" s="77"/>
      <c r="N81" s="72"/>
      <c r="O81" s="79" t="s">
        <v>176</v>
      </c>
      <c r="P81" s="81">
        <v>43714.70900462963</v>
      </c>
      <c r="Q81" s="79" t="s">
        <v>418</v>
      </c>
      <c r="R81" s="83" t="s">
        <v>475</v>
      </c>
      <c r="S81" s="79" t="s">
        <v>506</v>
      </c>
      <c r="T81" s="79" t="s">
        <v>541</v>
      </c>
      <c r="U81" s="79"/>
      <c r="V81" s="83" t="s">
        <v>644</v>
      </c>
      <c r="W81" s="81">
        <v>43714.70900462963</v>
      </c>
      <c r="X81" s="83" t="s">
        <v>765</v>
      </c>
      <c r="Y81" s="79"/>
      <c r="Z81" s="79"/>
      <c r="AA81" s="85" t="s">
        <v>927</v>
      </c>
      <c r="AB81" s="79"/>
      <c r="AC81" s="79" t="b">
        <v>0</v>
      </c>
      <c r="AD81" s="79">
        <v>0</v>
      </c>
      <c r="AE81" s="85" t="s">
        <v>1012</v>
      </c>
      <c r="AF81" s="79" t="b">
        <v>0</v>
      </c>
      <c r="AG81" s="79" t="s">
        <v>1015</v>
      </c>
      <c r="AH81" s="79"/>
      <c r="AI81" s="85" t="s">
        <v>1012</v>
      </c>
      <c r="AJ81" s="79" t="b">
        <v>0</v>
      </c>
      <c r="AK81" s="79">
        <v>0</v>
      </c>
      <c r="AL81" s="85" t="s">
        <v>1012</v>
      </c>
      <c r="AM81" s="79" t="s">
        <v>1043</v>
      </c>
      <c r="AN81" s="79" t="b">
        <v>0</v>
      </c>
      <c r="AO81" s="85" t="s">
        <v>927</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7.6923076923076925</v>
      </c>
      <c r="BF81" s="48">
        <v>0</v>
      </c>
      <c r="BG81" s="49">
        <v>0</v>
      </c>
      <c r="BH81" s="48">
        <v>0</v>
      </c>
      <c r="BI81" s="49">
        <v>0</v>
      </c>
      <c r="BJ81" s="48">
        <v>12</v>
      </c>
      <c r="BK81" s="49">
        <v>92.3076923076923</v>
      </c>
      <c r="BL81" s="48">
        <v>13</v>
      </c>
    </row>
    <row r="82" spans="1:64" ht="15">
      <c r="A82" s="64" t="s">
        <v>280</v>
      </c>
      <c r="B82" s="64" t="s">
        <v>280</v>
      </c>
      <c r="C82" s="65"/>
      <c r="D82" s="66"/>
      <c r="E82" s="67"/>
      <c r="F82" s="68"/>
      <c r="G82" s="65"/>
      <c r="H82" s="69"/>
      <c r="I82" s="70"/>
      <c r="J82" s="70"/>
      <c r="K82" s="34" t="s">
        <v>65</v>
      </c>
      <c r="L82" s="77">
        <v>87</v>
      </c>
      <c r="M82" s="77"/>
      <c r="N82" s="72"/>
      <c r="O82" s="79" t="s">
        <v>176</v>
      </c>
      <c r="P82" s="81">
        <v>43713.800520833334</v>
      </c>
      <c r="Q82" s="79" t="s">
        <v>419</v>
      </c>
      <c r="R82" s="83" t="s">
        <v>475</v>
      </c>
      <c r="S82" s="79" t="s">
        <v>506</v>
      </c>
      <c r="T82" s="79" t="s">
        <v>542</v>
      </c>
      <c r="U82" s="79"/>
      <c r="V82" s="83" t="s">
        <v>645</v>
      </c>
      <c r="W82" s="81">
        <v>43713.800520833334</v>
      </c>
      <c r="X82" s="83" t="s">
        <v>766</v>
      </c>
      <c r="Y82" s="79"/>
      <c r="Z82" s="79"/>
      <c r="AA82" s="85" t="s">
        <v>928</v>
      </c>
      <c r="AB82" s="79"/>
      <c r="AC82" s="79" t="b">
        <v>0</v>
      </c>
      <c r="AD82" s="79">
        <v>0</v>
      </c>
      <c r="AE82" s="85" t="s">
        <v>1012</v>
      </c>
      <c r="AF82" s="79" t="b">
        <v>0</v>
      </c>
      <c r="AG82" s="79" t="s">
        <v>1015</v>
      </c>
      <c r="AH82" s="79"/>
      <c r="AI82" s="85" t="s">
        <v>1012</v>
      </c>
      <c r="AJ82" s="79" t="b">
        <v>0</v>
      </c>
      <c r="AK82" s="79">
        <v>0</v>
      </c>
      <c r="AL82" s="85" t="s">
        <v>1012</v>
      </c>
      <c r="AM82" s="79" t="s">
        <v>1044</v>
      </c>
      <c r="AN82" s="79" t="b">
        <v>0</v>
      </c>
      <c r="AO82" s="85" t="s">
        <v>928</v>
      </c>
      <c r="AP82" s="79" t="s">
        <v>176</v>
      </c>
      <c r="AQ82" s="79">
        <v>0</v>
      </c>
      <c r="AR82" s="79">
        <v>0</v>
      </c>
      <c r="AS82" s="79"/>
      <c r="AT82" s="79"/>
      <c r="AU82" s="79"/>
      <c r="AV82" s="79"/>
      <c r="AW82" s="79"/>
      <c r="AX82" s="79"/>
      <c r="AY82" s="79"/>
      <c r="AZ82" s="79"/>
      <c r="BA82">
        <v>2</v>
      </c>
      <c r="BB82" s="78" t="str">
        <f>REPLACE(INDEX(GroupVertices[Group],MATCH(Edges25[[#This Row],[Vertex 1]],GroupVertices[Vertex],0)),1,1,"")</f>
        <v>1</v>
      </c>
      <c r="BC82" s="78" t="str">
        <f>REPLACE(INDEX(GroupVertices[Group],MATCH(Edges25[[#This Row],[Vertex 2]],GroupVertices[Vertex],0)),1,1,"")</f>
        <v>1</v>
      </c>
      <c r="BD82" s="48">
        <v>1</v>
      </c>
      <c r="BE82" s="49">
        <v>9.090909090909092</v>
      </c>
      <c r="BF82" s="48">
        <v>0</v>
      </c>
      <c r="BG82" s="49">
        <v>0</v>
      </c>
      <c r="BH82" s="48">
        <v>0</v>
      </c>
      <c r="BI82" s="49">
        <v>0</v>
      </c>
      <c r="BJ82" s="48">
        <v>10</v>
      </c>
      <c r="BK82" s="49">
        <v>90.9090909090909</v>
      </c>
      <c r="BL82" s="48">
        <v>11</v>
      </c>
    </row>
    <row r="83" spans="1:64" ht="15">
      <c r="A83" s="64" t="s">
        <v>280</v>
      </c>
      <c r="B83" s="64" t="s">
        <v>280</v>
      </c>
      <c r="C83" s="65"/>
      <c r="D83" s="66"/>
      <c r="E83" s="67"/>
      <c r="F83" s="68"/>
      <c r="G83" s="65"/>
      <c r="H83" s="69"/>
      <c r="I83" s="70"/>
      <c r="J83" s="70"/>
      <c r="K83" s="34" t="s">
        <v>65</v>
      </c>
      <c r="L83" s="77">
        <v>88</v>
      </c>
      <c r="M83" s="77"/>
      <c r="N83" s="72"/>
      <c r="O83" s="79" t="s">
        <v>176</v>
      </c>
      <c r="P83" s="81">
        <v>43714.800520833334</v>
      </c>
      <c r="Q83" s="79" t="s">
        <v>419</v>
      </c>
      <c r="R83" s="83" t="s">
        <v>475</v>
      </c>
      <c r="S83" s="79" t="s">
        <v>506</v>
      </c>
      <c r="T83" s="79" t="s">
        <v>542</v>
      </c>
      <c r="U83" s="79"/>
      <c r="V83" s="83" t="s">
        <v>645</v>
      </c>
      <c r="W83" s="81">
        <v>43714.800520833334</v>
      </c>
      <c r="X83" s="83" t="s">
        <v>767</v>
      </c>
      <c r="Y83" s="79"/>
      <c r="Z83" s="79"/>
      <c r="AA83" s="85" t="s">
        <v>929</v>
      </c>
      <c r="AB83" s="79"/>
      <c r="AC83" s="79" t="b">
        <v>0</v>
      </c>
      <c r="AD83" s="79">
        <v>0</v>
      </c>
      <c r="AE83" s="85" t="s">
        <v>1012</v>
      </c>
      <c r="AF83" s="79" t="b">
        <v>0</v>
      </c>
      <c r="AG83" s="79" t="s">
        <v>1015</v>
      </c>
      <c r="AH83" s="79"/>
      <c r="AI83" s="85" t="s">
        <v>1012</v>
      </c>
      <c r="AJ83" s="79" t="b">
        <v>0</v>
      </c>
      <c r="AK83" s="79">
        <v>0</v>
      </c>
      <c r="AL83" s="85" t="s">
        <v>1012</v>
      </c>
      <c r="AM83" s="79" t="s">
        <v>1044</v>
      </c>
      <c r="AN83" s="79" t="b">
        <v>0</v>
      </c>
      <c r="AO83" s="85" t="s">
        <v>929</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v>1</v>
      </c>
      <c r="BE83" s="49">
        <v>9.090909090909092</v>
      </c>
      <c r="BF83" s="48">
        <v>0</v>
      </c>
      <c r="BG83" s="49">
        <v>0</v>
      </c>
      <c r="BH83" s="48">
        <v>0</v>
      </c>
      <c r="BI83" s="49">
        <v>0</v>
      </c>
      <c r="BJ83" s="48">
        <v>10</v>
      </c>
      <c r="BK83" s="49">
        <v>90.9090909090909</v>
      </c>
      <c r="BL83" s="48">
        <v>11</v>
      </c>
    </row>
    <row r="84" spans="1:64" ht="15">
      <c r="A84" s="64" t="s">
        <v>281</v>
      </c>
      <c r="B84" s="64" t="s">
        <v>292</v>
      </c>
      <c r="C84" s="65"/>
      <c r="D84" s="66"/>
      <c r="E84" s="67"/>
      <c r="F84" s="68"/>
      <c r="G84" s="65"/>
      <c r="H84" s="69"/>
      <c r="I84" s="70"/>
      <c r="J84" s="70"/>
      <c r="K84" s="34" t="s">
        <v>65</v>
      </c>
      <c r="L84" s="77">
        <v>89</v>
      </c>
      <c r="M84" s="77"/>
      <c r="N84" s="72"/>
      <c r="O84" s="79" t="s">
        <v>343</v>
      </c>
      <c r="P84" s="81">
        <v>43714.86140046296</v>
      </c>
      <c r="Q84" s="79" t="s">
        <v>420</v>
      </c>
      <c r="R84" s="79"/>
      <c r="S84" s="79"/>
      <c r="T84" s="79" t="s">
        <v>520</v>
      </c>
      <c r="U84" s="79"/>
      <c r="V84" s="83" t="s">
        <v>646</v>
      </c>
      <c r="W84" s="81">
        <v>43714.86140046296</v>
      </c>
      <c r="X84" s="83" t="s">
        <v>768</v>
      </c>
      <c r="Y84" s="79"/>
      <c r="Z84" s="79"/>
      <c r="AA84" s="85" t="s">
        <v>930</v>
      </c>
      <c r="AB84" s="79"/>
      <c r="AC84" s="79" t="b">
        <v>0</v>
      </c>
      <c r="AD84" s="79">
        <v>0</v>
      </c>
      <c r="AE84" s="85" t="s">
        <v>1012</v>
      </c>
      <c r="AF84" s="79" t="b">
        <v>0</v>
      </c>
      <c r="AG84" s="79" t="s">
        <v>1016</v>
      </c>
      <c r="AH84" s="79"/>
      <c r="AI84" s="85" t="s">
        <v>1012</v>
      </c>
      <c r="AJ84" s="79" t="b">
        <v>0</v>
      </c>
      <c r="AK84" s="79">
        <v>1</v>
      </c>
      <c r="AL84" s="85" t="s">
        <v>945</v>
      </c>
      <c r="AM84" s="79" t="s">
        <v>1032</v>
      </c>
      <c r="AN84" s="79" t="b">
        <v>0</v>
      </c>
      <c r="AO84" s="85" t="s">
        <v>945</v>
      </c>
      <c r="AP84" s="79" t="s">
        <v>176</v>
      </c>
      <c r="AQ84" s="79">
        <v>0</v>
      </c>
      <c r="AR84" s="79">
        <v>0</v>
      </c>
      <c r="AS84" s="79"/>
      <c r="AT84" s="79"/>
      <c r="AU84" s="79"/>
      <c r="AV84" s="79"/>
      <c r="AW84" s="79"/>
      <c r="AX84" s="79"/>
      <c r="AY84" s="79"/>
      <c r="AZ84" s="79"/>
      <c r="BA84">
        <v>1</v>
      </c>
      <c r="BB84" s="78" t="str">
        <f>REPLACE(INDEX(GroupVertices[Group],MATCH(Edges25[[#This Row],[Vertex 1]],GroupVertices[Vertex],0)),1,1,"")</f>
        <v>6</v>
      </c>
      <c r="BC84" s="78" t="str">
        <f>REPLACE(INDEX(GroupVertices[Group],MATCH(Edges25[[#This Row],[Vertex 2]],GroupVertices[Vertex],0)),1,1,"")</f>
        <v>6</v>
      </c>
      <c r="BD84" s="48">
        <v>0</v>
      </c>
      <c r="BE84" s="49">
        <v>0</v>
      </c>
      <c r="BF84" s="48">
        <v>0</v>
      </c>
      <c r="BG84" s="49">
        <v>0</v>
      </c>
      <c r="BH84" s="48">
        <v>0</v>
      </c>
      <c r="BI84" s="49">
        <v>0</v>
      </c>
      <c r="BJ84" s="48">
        <v>22</v>
      </c>
      <c r="BK84" s="49">
        <v>100</v>
      </c>
      <c r="BL84" s="48">
        <v>22</v>
      </c>
    </row>
    <row r="85" spans="1:64" ht="15">
      <c r="A85" s="64" t="s">
        <v>282</v>
      </c>
      <c r="B85" s="64" t="s">
        <v>212</v>
      </c>
      <c r="C85" s="65"/>
      <c r="D85" s="66"/>
      <c r="E85" s="67"/>
      <c r="F85" s="68"/>
      <c r="G85" s="65"/>
      <c r="H85" s="69"/>
      <c r="I85" s="70"/>
      <c r="J85" s="70"/>
      <c r="K85" s="34" t="s">
        <v>65</v>
      </c>
      <c r="L85" s="77">
        <v>90</v>
      </c>
      <c r="M85" s="77"/>
      <c r="N85" s="72"/>
      <c r="O85" s="79" t="s">
        <v>343</v>
      </c>
      <c r="P85" s="81">
        <v>43714.97363425926</v>
      </c>
      <c r="Q85" s="79" t="s">
        <v>387</v>
      </c>
      <c r="R85" s="79"/>
      <c r="S85" s="79"/>
      <c r="T85" s="79" t="s">
        <v>520</v>
      </c>
      <c r="U85" s="79"/>
      <c r="V85" s="83" t="s">
        <v>647</v>
      </c>
      <c r="W85" s="81">
        <v>43714.97363425926</v>
      </c>
      <c r="X85" s="83" t="s">
        <v>769</v>
      </c>
      <c r="Y85" s="79"/>
      <c r="Z85" s="79"/>
      <c r="AA85" s="85" t="s">
        <v>931</v>
      </c>
      <c r="AB85" s="79"/>
      <c r="AC85" s="79" t="b">
        <v>0</v>
      </c>
      <c r="AD85" s="79">
        <v>0</v>
      </c>
      <c r="AE85" s="85" t="s">
        <v>1012</v>
      </c>
      <c r="AF85" s="79" t="b">
        <v>0</v>
      </c>
      <c r="AG85" s="79" t="s">
        <v>1015</v>
      </c>
      <c r="AH85" s="79"/>
      <c r="AI85" s="85" t="s">
        <v>1012</v>
      </c>
      <c r="AJ85" s="79" t="b">
        <v>0</v>
      </c>
      <c r="AK85" s="79">
        <v>9</v>
      </c>
      <c r="AL85" s="85" t="s">
        <v>986</v>
      </c>
      <c r="AM85" s="79" t="s">
        <v>1032</v>
      </c>
      <c r="AN85" s="79" t="b">
        <v>0</v>
      </c>
      <c r="AO85" s="85" t="s">
        <v>986</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c r="BE85" s="49"/>
      <c r="BF85" s="48"/>
      <c r="BG85" s="49"/>
      <c r="BH85" s="48"/>
      <c r="BI85" s="49"/>
      <c r="BJ85" s="48"/>
      <c r="BK85" s="49"/>
      <c r="BL85" s="48"/>
    </row>
    <row r="86" spans="1:64" ht="15">
      <c r="A86" s="64" t="s">
        <v>283</v>
      </c>
      <c r="B86" s="64" t="s">
        <v>212</v>
      </c>
      <c r="C86" s="65"/>
      <c r="D86" s="66"/>
      <c r="E86" s="67"/>
      <c r="F86" s="68"/>
      <c r="G86" s="65"/>
      <c r="H86" s="69"/>
      <c r="I86" s="70"/>
      <c r="J86" s="70"/>
      <c r="K86" s="34" t="s">
        <v>65</v>
      </c>
      <c r="L86" s="77">
        <v>92</v>
      </c>
      <c r="M86" s="77"/>
      <c r="N86" s="72"/>
      <c r="O86" s="79" t="s">
        <v>343</v>
      </c>
      <c r="P86" s="81">
        <v>43714.97440972222</v>
      </c>
      <c r="Q86" s="79" t="s">
        <v>387</v>
      </c>
      <c r="R86" s="79"/>
      <c r="S86" s="79"/>
      <c r="T86" s="79" t="s">
        <v>520</v>
      </c>
      <c r="U86" s="79"/>
      <c r="V86" s="83" t="s">
        <v>648</v>
      </c>
      <c r="W86" s="81">
        <v>43714.97440972222</v>
      </c>
      <c r="X86" s="83" t="s">
        <v>770</v>
      </c>
      <c r="Y86" s="79"/>
      <c r="Z86" s="79"/>
      <c r="AA86" s="85" t="s">
        <v>932</v>
      </c>
      <c r="AB86" s="79"/>
      <c r="AC86" s="79" t="b">
        <v>0</v>
      </c>
      <c r="AD86" s="79">
        <v>0</v>
      </c>
      <c r="AE86" s="85" t="s">
        <v>1012</v>
      </c>
      <c r="AF86" s="79" t="b">
        <v>0</v>
      </c>
      <c r="AG86" s="79" t="s">
        <v>1015</v>
      </c>
      <c r="AH86" s="79"/>
      <c r="AI86" s="85" t="s">
        <v>1012</v>
      </c>
      <c r="AJ86" s="79" t="b">
        <v>0</v>
      </c>
      <c r="AK86" s="79">
        <v>9</v>
      </c>
      <c r="AL86" s="85" t="s">
        <v>986</v>
      </c>
      <c r="AM86" s="79" t="s">
        <v>1018</v>
      </c>
      <c r="AN86" s="79" t="b">
        <v>0</v>
      </c>
      <c r="AO86" s="85" t="s">
        <v>986</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c r="BE86" s="49"/>
      <c r="BF86" s="48"/>
      <c r="BG86" s="49"/>
      <c r="BH86" s="48"/>
      <c r="BI86" s="49"/>
      <c r="BJ86" s="48"/>
      <c r="BK86" s="49"/>
      <c r="BL86" s="48"/>
    </row>
    <row r="87" spans="1:64" ht="15">
      <c r="A87" s="64" t="s">
        <v>284</v>
      </c>
      <c r="B87" s="64" t="s">
        <v>212</v>
      </c>
      <c r="C87" s="65"/>
      <c r="D87" s="66"/>
      <c r="E87" s="67"/>
      <c r="F87" s="68"/>
      <c r="G87" s="65"/>
      <c r="H87" s="69"/>
      <c r="I87" s="70"/>
      <c r="J87" s="70"/>
      <c r="K87" s="34" t="s">
        <v>65</v>
      </c>
      <c r="L87" s="77">
        <v>94</v>
      </c>
      <c r="M87" s="77"/>
      <c r="N87" s="72"/>
      <c r="O87" s="79" t="s">
        <v>343</v>
      </c>
      <c r="P87" s="81">
        <v>43714.97684027778</v>
      </c>
      <c r="Q87" s="79" t="s">
        <v>387</v>
      </c>
      <c r="R87" s="79"/>
      <c r="S87" s="79"/>
      <c r="T87" s="79" t="s">
        <v>520</v>
      </c>
      <c r="U87" s="79"/>
      <c r="V87" s="83" t="s">
        <v>649</v>
      </c>
      <c r="W87" s="81">
        <v>43714.97684027778</v>
      </c>
      <c r="X87" s="83" t="s">
        <v>771</v>
      </c>
      <c r="Y87" s="79"/>
      <c r="Z87" s="79"/>
      <c r="AA87" s="85" t="s">
        <v>933</v>
      </c>
      <c r="AB87" s="79"/>
      <c r="AC87" s="79" t="b">
        <v>0</v>
      </c>
      <c r="AD87" s="79">
        <v>0</v>
      </c>
      <c r="AE87" s="85" t="s">
        <v>1012</v>
      </c>
      <c r="AF87" s="79" t="b">
        <v>0</v>
      </c>
      <c r="AG87" s="79" t="s">
        <v>1015</v>
      </c>
      <c r="AH87" s="79"/>
      <c r="AI87" s="85" t="s">
        <v>1012</v>
      </c>
      <c r="AJ87" s="79" t="b">
        <v>0</v>
      </c>
      <c r="AK87" s="79">
        <v>9</v>
      </c>
      <c r="AL87" s="85" t="s">
        <v>986</v>
      </c>
      <c r="AM87" s="79" t="s">
        <v>1032</v>
      </c>
      <c r="AN87" s="79" t="b">
        <v>0</v>
      </c>
      <c r="AO87" s="85" t="s">
        <v>986</v>
      </c>
      <c r="AP87" s="79" t="s">
        <v>176</v>
      </c>
      <c r="AQ87" s="79">
        <v>0</v>
      </c>
      <c r="AR87" s="79">
        <v>0</v>
      </c>
      <c r="AS87" s="79"/>
      <c r="AT87" s="79"/>
      <c r="AU87" s="79"/>
      <c r="AV87" s="79"/>
      <c r="AW87" s="79"/>
      <c r="AX87" s="79"/>
      <c r="AY87" s="79"/>
      <c r="AZ87" s="79"/>
      <c r="BA87">
        <v>1</v>
      </c>
      <c r="BB87" s="78" t="str">
        <f>REPLACE(INDEX(GroupVertices[Group],MATCH(Edges25[[#This Row],[Vertex 1]],GroupVertices[Vertex],0)),1,1,"")</f>
        <v>3</v>
      </c>
      <c r="BC87" s="78" t="str">
        <f>REPLACE(INDEX(GroupVertices[Group],MATCH(Edges25[[#This Row],[Vertex 2]],GroupVertices[Vertex],0)),1,1,"")</f>
        <v>3</v>
      </c>
      <c r="BD87" s="48"/>
      <c r="BE87" s="49"/>
      <c r="BF87" s="48"/>
      <c r="BG87" s="49"/>
      <c r="BH87" s="48"/>
      <c r="BI87" s="49"/>
      <c r="BJ87" s="48"/>
      <c r="BK87" s="49"/>
      <c r="BL87" s="48"/>
    </row>
    <row r="88" spans="1:64" ht="15">
      <c r="A88" s="64" t="s">
        <v>285</v>
      </c>
      <c r="B88" s="64" t="s">
        <v>212</v>
      </c>
      <c r="C88" s="65"/>
      <c r="D88" s="66"/>
      <c r="E88" s="67"/>
      <c r="F88" s="68"/>
      <c r="G88" s="65"/>
      <c r="H88" s="69"/>
      <c r="I88" s="70"/>
      <c r="J88" s="70"/>
      <c r="K88" s="34" t="s">
        <v>65</v>
      </c>
      <c r="L88" s="77">
        <v>96</v>
      </c>
      <c r="M88" s="77"/>
      <c r="N88" s="72"/>
      <c r="O88" s="79" t="s">
        <v>343</v>
      </c>
      <c r="P88" s="81">
        <v>43715.02258101852</v>
      </c>
      <c r="Q88" s="79" t="s">
        <v>387</v>
      </c>
      <c r="R88" s="79"/>
      <c r="S88" s="79"/>
      <c r="T88" s="79" t="s">
        <v>520</v>
      </c>
      <c r="U88" s="79"/>
      <c r="V88" s="83" t="s">
        <v>650</v>
      </c>
      <c r="W88" s="81">
        <v>43715.02258101852</v>
      </c>
      <c r="X88" s="83" t="s">
        <v>772</v>
      </c>
      <c r="Y88" s="79"/>
      <c r="Z88" s="79"/>
      <c r="AA88" s="85" t="s">
        <v>934</v>
      </c>
      <c r="AB88" s="79"/>
      <c r="AC88" s="79" t="b">
        <v>0</v>
      </c>
      <c r="AD88" s="79">
        <v>0</v>
      </c>
      <c r="AE88" s="85" t="s">
        <v>1012</v>
      </c>
      <c r="AF88" s="79" t="b">
        <v>0</v>
      </c>
      <c r="AG88" s="79" t="s">
        <v>1015</v>
      </c>
      <c r="AH88" s="79"/>
      <c r="AI88" s="85" t="s">
        <v>1012</v>
      </c>
      <c r="AJ88" s="79" t="b">
        <v>0</v>
      </c>
      <c r="AK88" s="79">
        <v>9</v>
      </c>
      <c r="AL88" s="85" t="s">
        <v>986</v>
      </c>
      <c r="AM88" s="79" t="s">
        <v>1018</v>
      </c>
      <c r="AN88" s="79" t="b">
        <v>0</v>
      </c>
      <c r="AO88" s="85" t="s">
        <v>986</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c r="BE88" s="49"/>
      <c r="BF88" s="48"/>
      <c r="BG88" s="49"/>
      <c r="BH88" s="48"/>
      <c r="BI88" s="49"/>
      <c r="BJ88" s="48"/>
      <c r="BK88" s="49"/>
      <c r="BL88" s="48"/>
    </row>
    <row r="89" spans="1:64" ht="15">
      <c r="A89" s="64" t="s">
        <v>286</v>
      </c>
      <c r="B89" s="64" t="s">
        <v>212</v>
      </c>
      <c r="C89" s="65"/>
      <c r="D89" s="66"/>
      <c r="E89" s="67"/>
      <c r="F89" s="68"/>
      <c r="G89" s="65"/>
      <c r="H89" s="69"/>
      <c r="I89" s="70"/>
      <c r="J89" s="70"/>
      <c r="K89" s="34" t="s">
        <v>65</v>
      </c>
      <c r="L89" s="77">
        <v>98</v>
      </c>
      <c r="M89" s="77"/>
      <c r="N89" s="72"/>
      <c r="O89" s="79" t="s">
        <v>343</v>
      </c>
      <c r="P89" s="81">
        <v>43715.03789351852</v>
      </c>
      <c r="Q89" s="79" t="s">
        <v>387</v>
      </c>
      <c r="R89" s="79"/>
      <c r="S89" s="79"/>
      <c r="T89" s="79" t="s">
        <v>520</v>
      </c>
      <c r="U89" s="79"/>
      <c r="V89" s="83" t="s">
        <v>651</v>
      </c>
      <c r="W89" s="81">
        <v>43715.03789351852</v>
      </c>
      <c r="X89" s="83" t="s">
        <v>773</v>
      </c>
      <c r="Y89" s="79"/>
      <c r="Z89" s="79"/>
      <c r="AA89" s="85" t="s">
        <v>935</v>
      </c>
      <c r="AB89" s="79"/>
      <c r="AC89" s="79" t="b">
        <v>0</v>
      </c>
      <c r="AD89" s="79">
        <v>0</v>
      </c>
      <c r="AE89" s="85" t="s">
        <v>1012</v>
      </c>
      <c r="AF89" s="79" t="b">
        <v>0</v>
      </c>
      <c r="AG89" s="79" t="s">
        <v>1015</v>
      </c>
      <c r="AH89" s="79"/>
      <c r="AI89" s="85" t="s">
        <v>1012</v>
      </c>
      <c r="AJ89" s="79" t="b">
        <v>0</v>
      </c>
      <c r="AK89" s="79">
        <v>9</v>
      </c>
      <c r="AL89" s="85" t="s">
        <v>986</v>
      </c>
      <c r="AM89" s="79" t="s">
        <v>1018</v>
      </c>
      <c r="AN89" s="79" t="b">
        <v>0</v>
      </c>
      <c r="AO89" s="85" t="s">
        <v>986</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287</v>
      </c>
      <c r="B90" s="64" t="s">
        <v>212</v>
      </c>
      <c r="C90" s="65"/>
      <c r="D90" s="66"/>
      <c r="E90" s="67"/>
      <c r="F90" s="68"/>
      <c r="G90" s="65"/>
      <c r="H90" s="69"/>
      <c r="I90" s="70"/>
      <c r="J90" s="70"/>
      <c r="K90" s="34" t="s">
        <v>65</v>
      </c>
      <c r="L90" s="77">
        <v>100</v>
      </c>
      <c r="M90" s="77"/>
      <c r="N90" s="72"/>
      <c r="O90" s="79" t="s">
        <v>343</v>
      </c>
      <c r="P90" s="81">
        <v>43715.06670138889</v>
      </c>
      <c r="Q90" s="79" t="s">
        <v>387</v>
      </c>
      <c r="R90" s="79"/>
      <c r="S90" s="79"/>
      <c r="T90" s="79" t="s">
        <v>520</v>
      </c>
      <c r="U90" s="79"/>
      <c r="V90" s="83" t="s">
        <v>652</v>
      </c>
      <c r="W90" s="81">
        <v>43715.06670138889</v>
      </c>
      <c r="X90" s="83" t="s">
        <v>774</v>
      </c>
      <c r="Y90" s="79"/>
      <c r="Z90" s="79"/>
      <c r="AA90" s="85" t="s">
        <v>936</v>
      </c>
      <c r="AB90" s="79"/>
      <c r="AC90" s="79" t="b">
        <v>0</v>
      </c>
      <c r="AD90" s="79">
        <v>0</v>
      </c>
      <c r="AE90" s="85" t="s">
        <v>1012</v>
      </c>
      <c r="AF90" s="79" t="b">
        <v>0</v>
      </c>
      <c r="AG90" s="79" t="s">
        <v>1015</v>
      </c>
      <c r="AH90" s="79"/>
      <c r="AI90" s="85" t="s">
        <v>1012</v>
      </c>
      <c r="AJ90" s="79" t="b">
        <v>0</v>
      </c>
      <c r="AK90" s="79">
        <v>9</v>
      </c>
      <c r="AL90" s="85" t="s">
        <v>986</v>
      </c>
      <c r="AM90" s="79" t="s">
        <v>1032</v>
      </c>
      <c r="AN90" s="79" t="b">
        <v>0</v>
      </c>
      <c r="AO90" s="85" t="s">
        <v>986</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c r="BE90" s="49"/>
      <c r="BF90" s="48"/>
      <c r="BG90" s="49"/>
      <c r="BH90" s="48"/>
      <c r="BI90" s="49"/>
      <c r="BJ90" s="48"/>
      <c r="BK90" s="49"/>
      <c r="BL90" s="48"/>
    </row>
    <row r="91" spans="1:64" ht="15">
      <c r="A91" s="64" t="s">
        <v>288</v>
      </c>
      <c r="B91" s="64" t="s">
        <v>212</v>
      </c>
      <c r="C91" s="65"/>
      <c r="D91" s="66"/>
      <c r="E91" s="67"/>
      <c r="F91" s="68"/>
      <c r="G91" s="65"/>
      <c r="H91" s="69"/>
      <c r="I91" s="70"/>
      <c r="J91" s="70"/>
      <c r="K91" s="34" t="s">
        <v>65</v>
      </c>
      <c r="L91" s="77">
        <v>102</v>
      </c>
      <c r="M91" s="77"/>
      <c r="N91" s="72"/>
      <c r="O91" s="79" t="s">
        <v>343</v>
      </c>
      <c r="P91" s="81">
        <v>43715.113645833335</v>
      </c>
      <c r="Q91" s="79" t="s">
        <v>387</v>
      </c>
      <c r="R91" s="79"/>
      <c r="S91" s="79"/>
      <c r="T91" s="79" t="s">
        <v>520</v>
      </c>
      <c r="U91" s="79"/>
      <c r="V91" s="83" t="s">
        <v>653</v>
      </c>
      <c r="W91" s="81">
        <v>43715.113645833335</v>
      </c>
      <c r="X91" s="83" t="s">
        <v>775</v>
      </c>
      <c r="Y91" s="79"/>
      <c r="Z91" s="79"/>
      <c r="AA91" s="85" t="s">
        <v>937</v>
      </c>
      <c r="AB91" s="79"/>
      <c r="AC91" s="79" t="b">
        <v>0</v>
      </c>
      <c r="AD91" s="79">
        <v>0</v>
      </c>
      <c r="AE91" s="85" t="s">
        <v>1012</v>
      </c>
      <c r="AF91" s="79" t="b">
        <v>0</v>
      </c>
      <c r="AG91" s="79" t="s">
        <v>1015</v>
      </c>
      <c r="AH91" s="79"/>
      <c r="AI91" s="85" t="s">
        <v>1012</v>
      </c>
      <c r="AJ91" s="79" t="b">
        <v>0</v>
      </c>
      <c r="AK91" s="79">
        <v>9</v>
      </c>
      <c r="AL91" s="85" t="s">
        <v>986</v>
      </c>
      <c r="AM91" s="79" t="s">
        <v>1032</v>
      </c>
      <c r="AN91" s="79" t="b">
        <v>0</v>
      </c>
      <c r="AO91" s="85" t="s">
        <v>986</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c r="BE91" s="49"/>
      <c r="BF91" s="48"/>
      <c r="BG91" s="49"/>
      <c r="BH91" s="48"/>
      <c r="BI91" s="49"/>
      <c r="BJ91" s="48"/>
      <c r="BK91" s="49"/>
      <c r="BL91" s="48"/>
    </row>
    <row r="92" spans="1:64" ht="15">
      <c r="A92" s="64" t="s">
        <v>289</v>
      </c>
      <c r="B92" s="64" t="s">
        <v>289</v>
      </c>
      <c r="C92" s="65"/>
      <c r="D92" s="66"/>
      <c r="E92" s="67"/>
      <c r="F92" s="68"/>
      <c r="G92" s="65"/>
      <c r="H92" s="69"/>
      <c r="I92" s="70"/>
      <c r="J92" s="70"/>
      <c r="K92" s="34" t="s">
        <v>65</v>
      </c>
      <c r="L92" s="77">
        <v>104</v>
      </c>
      <c r="M92" s="77"/>
      <c r="N92" s="72"/>
      <c r="O92" s="79" t="s">
        <v>176</v>
      </c>
      <c r="P92" s="81">
        <v>43683.2612037037</v>
      </c>
      <c r="Q92" s="79" t="s">
        <v>421</v>
      </c>
      <c r="R92" s="83" t="s">
        <v>486</v>
      </c>
      <c r="S92" s="79" t="s">
        <v>506</v>
      </c>
      <c r="T92" s="79" t="s">
        <v>520</v>
      </c>
      <c r="U92" s="83" t="s">
        <v>583</v>
      </c>
      <c r="V92" s="83" t="s">
        <v>583</v>
      </c>
      <c r="W92" s="81">
        <v>43683.2612037037</v>
      </c>
      <c r="X92" s="83" t="s">
        <v>776</v>
      </c>
      <c r="Y92" s="79"/>
      <c r="Z92" s="79"/>
      <c r="AA92" s="85" t="s">
        <v>938</v>
      </c>
      <c r="AB92" s="79"/>
      <c r="AC92" s="79" t="b">
        <v>0</v>
      </c>
      <c r="AD92" s="79">
        <v>0</v>
      </c>
      <c r="AE92" s="85" t="s">
        <v>1012</v>
      </c>
      <c r="AF92" s="79" t="b">
        <v>0</v>
      </c>
      <c r="AG92" s="79" t="s">
        <v>1015</v>
      </c>
      <c r="AH92" s="79"/>
      <c r="AI92" s="85" t="s">
        <v>1012</v>
      </c>
      <c r="AJ92" s="79" t="b">
        <v>0</v>
      </c>
      <c r="AK92" s="79">
        <v>1</v>
      </c>
      <c r="AL92" s="85" t="s">
        <v>1012</v>
      </c>
      <c r="AM92" s="79" t="s">
        <v>508</v>
      </c>
      <c r="AN92" s="79" t="b">
        <v>0</v>
      </c>
      <c r="AO92" s="85" t="s">
        <v>938</v>
      </c>
      <c r="AP92" s="79" t="s">
        <v>1052</v>
      </c>
      <c r="AQ92" s="79">
        <v>0</v>
      </c>
      <c r="AR92" s="79">
        <v>0</v>
      </c>
      <c r="AS92" s="79"/>
      <c r="AT92" s="79"/>
      <c r="AU92" s="79"/>
      <c r="AV92" s="79"/>
      <c r="AW92" s="79"/>
      <c r="AX92" s="79"/>
      <c r="AY92" s="79"/>
      <c r="AZ92" s="79"/>
      <c r="BA92">
        <v>5</v>
      </c>
      <c r="BB92" s="78" t="str">
        <f>REPLACE(INDEX(GroupVertices[Group],MATCH(Edges25[[#This Row],[Vertex 1]],GroupVertices[Vertex],0)),1,1,"")</f>
        <v>1</v>
      </c>
      <c r="BC92" s="78" t="str">
        <f>REPLACE(INDEX(GroupVertices[Group],MATCH(Edges25[[#This Row],[Vertex 2]],GroupVertices[Vertex],0)),1,1,"")</f>
        <v>1</v>
      </c>
      <c r="BD92" s="48">
        <v>1</v>
      </c>
      <c r="BE92" s="49">
        <v>10</v>
      </c>
      <c r="BF92" s="48">
        <v>0</v>
      </c>
      <c r="BG92" s="49">
        <v>0</v>
      </c>
      <c r="BH92" s="48">
        <v>0</v>
      </c>
      <c r="BI92" s="49">
        <v>0</v>
      </c>
      <c r="BJ92" s="48">
        <v>9</v>
      </c>
      <c r="BK92" s="49">
        <v>90</v>
      </c>
      <c r="BL92" s="48">
        <v>10</v>
      </c>
    </row>
    <row r="93" spans="1:64" ht="15">
      <c r="A93" s="64" t="s">
        <v>289</v>
      </c>
      <c r="B93" s="64" t="s">
        <v>289</v>
      </c>
      <c r="C93" s="65"/>
      <c r="D93" s="66"/>
      <c r="E93" s="67"/>
      <c r="F93" s="68"/>
      <c r="G93" s="65"/>
      <c r="H93" s="69"/>
      <c r="I93" s="70"/>
      <c r="J93" s="70"/>
      <c r="K93" s="34" t="s">
        <v>65</v>
      </c>
      <c r="L93" s="77">
        <v>105</v>
      </c>
      <c r="M93" s="77"/>
      <c r="N93" s="72"/>
      <c r="O93" s="79" t="s">
        <v>176</v>
      </c>
      <c r="P93" s="81">
        <v>43685.35009259259</v>
      </c>
      <c r="Q93" s="79" t="s">
        <v>422</v>
      </c>
      <c r="R93" s="83" t="s">
        <v>487</v>
      </c>
      <c r="S93" s="79" t="s">
        <v>506</v>
      </c>
      <c r="T93" s="79" t="s">
        <v>520</v>
      </c>
      <c r="U93" s="83" t="s">
        <v>584</v>
      </c>
      <c r="V93" s="83" t="s">
        <v>584</v>
      </c>
      <c r="W93" s="81">
        <v>43685.35009259259</v>
      </c>
      <c r="X93" s="83" t="s">
        <v>777</v>
      </c>
      <c r="Y93" s="79"/>
      <c r="Z93" s="79"/>
      <c r="AA93" s="85" t="s">
        <v>939</v>
      </c>
      <c r="AB93" s="79"/>
      <c r="AC93" s="79" t="b">
        <v>0</v>
      </c>
      <c r="AD93" s="79">
        <v>0</v>
      </c>
      <c r="AE93" s="85" t="s">
        <v>1012</v>
      </c>
      <c r="AF93" s="79" t="b">
        <v>0</v>
      </c>
      <c r="AG93" s="79" t="s">
        <v>1015</v>
      </c>
      <c r="AH93" s="79"/>
      <c r="AI93" s="85" t="s">
        <v>1012</v>
      </c>
      <c r="AJ93" s="79" t="b">
        <v>0</v>
      </c>
      <c r="AK93" s="79">
        <v>1</v>
      </c>
      <c r="AL93" s="85" t="s">
        <v>1012</v>
      </c>
      <c r="AM93" s="79" t="s">
        <v>508</v>
      </c>
      <c r="AN93" s="79" t="b">
        <v>0</v>
      </c>
      <c r="AO93" s="85" t="s">
        <v>939</v>
      </c>
      <c r="AP93" s="79" t="s">
        <v>1052</v>
      </c>
      <c r="AQ93" s="79">
        <v>0</v>
      </c>
      <c r="AR93" s="79">
        <v>0</v>
      </c>
      <c r="AS93" s="79"/>
      <c r="AT93" s="79"/>
      <c r="AU93" s="79"/>
      <c r="AV93" s="79"/>
      <c r="AW93" s="79"/>
      <c r="AX93" s="79"/>
      <c r="AY93" s="79"/>
      <c r="AZ93" s="79"/>
      <c r="BA93">
        <v>5</v>
      </c>
      <c r="BB93" s="78" t="str">
        <f>REPLACE(INDEX(GroupVertices[Group],MATCH(Edges25[[#This Row],[Vertex 1]],GroupVertices[Vertex],0)),1,1,"")</f>
        <v>1</v>
      </c>
      <c r="BC93" s="78" t="str">
        <f>REPLACE(INDEX(GroupVertices[Group],MATCH(Edges25[[#This Row],[Vertex 2]],GroupVertices[Vertex],0)),1,1,"")</f>
        <v>1</v>
      </c>
      <c r="BD93" s="48">
        <v>0</v>
      </c>
      <c r="BE93" s="49">
        <v>0</v>
      </c>
      <c r="BF93" s="48">
        <v>1</v>
      </c>
      <c r="BG93" s="49">
        <v>8.333333333333334</v>
      </c>
      <c r="BH93" s="48">
        <v>0</v>
      </c>
      <c r="BI93" s="49">
        <v>0</v>
      </c>
      <c r="BJ93" s="48">
        <v>11</v>
      </c>
      <c r="BK93" s="49">
        <v>91.66666666666667</v>
      </c>
      <c r="BL93" s="48">
        <v>12</v>
      </c>
    </row>
    <row r="94" spans="1:64" ht="15">
      <c r="A94" s="64" t="s">
        <v>289</v>
      </c>
      <c r="B94" s="64" t="s">
        <v>289</v>
      </c>
      <c r="C94" s="65"/>
      <c r="D94" s="66"/>
      <c r="E94" s="67"/>
      <c r="F94" s="68"/>
      <c r="G94" s="65"/>
      <c r="H94" s="69"/>
      <c r="I94" s="70"/>
      <c r="J94" s="70"/>
      <c r="K94" s="34" t="s">
        <v>65</v>
      </c>
      <c r="L94" s="77">
        <v>106</v>
      </c>
      <c r="M94" s="77"/>
      <c r="N94" s="72"/>
      <c r="O94" s="79" t="s">
        <v>176</v>
      </c>
      <c r="P94" s="81">
        <v>43712.31290509259</v>
      </c>
      <c r="Q94" s="79" t="s">
        <v>423</v>
      </c>
      <c r="R94" s="83" t="s">
        <v>477</v>
      </c>
      <c r="S94" s="79" t="s">
        <v>506</v>
      </c>
      <c r="T94" s="79" t="s">
        <v>520</v>
      </c>
      <c r="U94" s="83" t="s">
        <v>585</v>
      </c>
      <c r="V94" s="83" t="s">
        <v>585</v>
      </c>
      <c r="W94" s="81">
        <v>43712.31290509259</v>
      </c>
      <c r="X94" s="83" t="s">
        <v>778</v>
      </c>
      <c r="Y94" s="79"/>
      <c r="Z94" s="79"/>
      <c r="AA94" s="85" t="s">
        <v>940</v>
      </c>
      <c r="AB94" s="79"/>
      <c r="AC94" s="79" t="b">
        <v>0</v>
      </c>
      <c r="AD94" s="79">
        <v>0</v>
      </c>
      <c r="AE94" s="85" t="s">
        <v>1012</v>
      </c>
      <c r="AF94" s="79" t="b">
        <v>0</v>
      </c>
      <c r="AG94" s="79" t="s">
        <v>1015</v>
      </c>
      <c r="AH94" s="79"/>
      <c r="AI94" s="85" t="s">
        <v>1012</v>
      </c>
      <c r="AJ94" s="79" t="b">
        <v>0</v>
      </c>
      <c r="AK94" s="79">
        <v>0</v>
      </c>
      <c r="AL94" s="85" t="s">
        <v>1012</v>
      </c>
      <c r="AM94" s="79" t="s">
        <v>508</v>
      </c>
      <c r="AN94" s="79" t="b">
        <v>0</v>
      </c>
      <c r="AO94" s="85" t="s">
        <v>940</v>
      </c>
      <c r="AP94" s="79" t="s">
        <v>176</v>
      </c>
      <c r="AQ94" s="79">
        <v>0</v>
      </c>
      <c r="AR94" s="79">
        <v>0</v>
      </c>
      <c r="AS94" s="79"/>
      <c r="AT94" s="79"/>
      <c r="AU94" s="79"/>
      <c r="AV94" s="79"/>
      <c r="AW94" s="79"/>
      <c r="AX94" s="79"/>
      <c r="AY94" s="79"/>
      <c r="AZ94" s="79"/>
      <c r="BA94">
        <v>5</v>
      </c>
      <c r="BB94" s="78" t="str">
        <f>REPLACE(INDEX(GroupVertices[Group],MATCH(Edges25[[#This Row],[Vertex 1]],GroupVertices[Vertex],0)),1,1,"")</f>
        <v>1</v>
      </c>
      <c r="BC94" s="78" t="str">
        <f>REPLACE(INDEX(GroupVertices[Group],MATCH(Edges25[[#This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289</v>
      </c>
      <c r="B95" s="64" t="s">
        <v>289</v>
      </c>
      <c r="C95" s="65"/>
      <c r="D95" s="66"/>
      <c r="E95" s="67"/>
      <c r="F95" s="68"/>
      <c r="G95" s="65"/>
      <c r="H95" s="69"/>
      <c r="I95" s="70"/>
      <c r="J95" s="70"/>
      <c r="K95" s="34" t="s">
        <v>65</v>
      </c>
      <c r="L95" s="77">
        <v>107</v>
      </c>
      <c r="M95" s="77"/>
      <c r="N95" s="72"/>
      <c r="O95" s="79" t="s">
        <v>176</v>
      </c>
      <c r="P95" s="81">
        <v>43713.26217592593</v>
      </c>
      <c r="Q95" s="79" t="s">
        <v>424</v>
      </c>
      <c r="R95" s="83" t="s">
        <v>486</v>
      </c>
      <c r="S95" s="79" t="s">
        <v>506</v>
      </c>
      <c r="T95" s="79" t="s">
        <v>520</v>
      </c>
      <c r="U95" s="83" t="s">
        <v>583</v>
      </c>
      <c r="V95" s="83" t="s">
        <v>583</v>
      </c>
      <c r="W95" s="81">
        <v>43713.26217592593</v>
      </c>
      <c r="X95" s="83" t="s">
        <v>779</v>
      </c>
      <c r="Y95" s="79"/>
      <c r="Z95" s="79"/>
      <c r="AA95" s="85" t="s">
        <v>941</v>
      </c>
      <c r="AB95" s="79"/>
      <c r="AC95" s="79" t="b">
        <v>0</v>
      </c>
      <c r="AD95" s="79">
        <v>0</v>
      </c>
      <c r="AE95" s="85" t="s">
        <v>1012</v>
      </c>
      <c r="AF95" s="79" t="b">
        <v>0</v>
      </c>
      <c r="AG95" s="79" t="s">
        <v>1015</v>
      </c>
      <c r="AH95" s="79"/>
      <c r="AI95" s="85" t="s">
        <v>1012</v>
      </c>
      <c r="AJ95" s="79" t="b">
        <v>0</v>
      </c>
      <c r="AK95" s="79">
        <v>1</v>
      </c>
      <c r="AL95" s="85" t="s">
        <v>938</v>
      </c>
      <c r="AM95" s="79" t="s">
        <v>508</v>
      </c>
      <c r="AN95" s="79" t="b">
        <v>0</v>
      </c>
      <c r="AO95" s="85" t="s">
        <v>938</v>
      </c>
      <c r="AP95" s="79" t="s">
        <v>176</v>
      </c>
      <c r="AQ95" s="79">
        <v>0</v>
      </c>
      <c r="AR95" s="79">
        <v>0</v>
      </c>
      <c r="AS95" s="79"/>
      <c r="AT95" s="79"/>
      <c r="AU95" s="79"/>
      <c r="AV95" s="79"/>
      <c r="AW95" s="79"/>
      <c r="AX95" s="79"/>
      <c r="AY95" s="79"/>
      <c r="AZ95" s="79"/>
      <c r="BA95">
        <v>5</v>
      </c>
      <c r="BB95" s="78" t="str">
        <f>REPLACE(INDEX(GroupVertices[Group],MATCH(Edges25[[#This Row],[Vertex 1]],GroupVertices[Vertex],0)),1,1,"")</f>
        <v>1</v>
      </c>
      <c r="BC95" s="78" t="str">
        <f>REPLACE(INDEX(GroupVertices[Group],MATCH(Edges25[[#This Row],[Vertex 2]],GroupVertices[Vertex],0)),1,1,"")</f>
        <v>1</v>
      </c>
      <c r="BD95" s="48">
        <v>1</v>
      </c>
      <c r="BE95" s="49">
        <v>8.333333333333334</v>
      </c>
      <c r="BF95" s="48">
        <v>0</v>
      </c>
      <c r="BG95" s="49">
        <v>0</v>
      </c>
      <c r="BH95" s="48">
        <v>0</v>
      </c>
      <c r="BI95" s="49">
        <v>0</v>
      </c>
      <c r="BJ95" s="48">
        <v>11</v>
      </c>
      <c r="BK95" s="49">
        <v>91.66666666666667</v>
      </c>
      <c r="BL95" s="48">
        <v>12</v>
      </c>
    </row>
    <row r="96" spans="1:64" ht="15">
      <c r="A96" s="64" t="s">
        <v>289</v>
      </c>
      <c r="B96" s="64" t="s">
        <v>289</v>
      </c>
      <c r="C96" s="65"/>
      <c r="D96" s="66"/>
      <c r="E96" s="67"/>
      <c r="F96" s="68"/>
      <c r="G96" s="65"/>
      <c r="H96" s="69"/>
      <c r="I96" s="70"/>
      <c r="J96" s="70"/>
      <c r="K96" s="34" t="s">
        <v>65</v>
      </c>
      <c r="L96" s="77">
        <v>108</v>
      </c>
      <c r="M96" s="77"/>
      <c r="N96" s="72"/>
      <c r="O96" s="79" t="s">
        <v>176</v>
      </c>
      <c r="P96" s="81">
        <v>43715.350381944445</v>
      </c>
      <c r="Q96" s="79" t="s">
        <v>425</v>
      </c>
      <c r="R96" s="83" t="s">
        <v>487</v>
      </c>
      <c r="S96" s="79" t="s">
        <v>506</v>
      </c>
      <c r="T96" s="79" t="s">
        <v>520</v>
      </c>
      <c r="U96" s="79"/>
      <c r="V96" s="83" t="s">
        <v>654</v>
      </c>
      <c r="W96" s="81">
        <v>43715.350381944445</v>
      </c>
      <c r="X96" s="83" t="s">
        <v>780</v>
      </c>
      <c r="Y96" s="79"/>
      <c r="Z96" s="79"/>
      <c r="AA96" s="85" t="s">
        <v>942</v>
      </c>
      <c r="AB96" s="79"/>
      <c r="AC96" s="79" t="b">
        <v>0</v>
      </c>
      <c r="AD96" s="79">
        <v>0</v>
      </c>
      <c r="AE96" s="85" t="s">
        <v>1012</v>
      </c>
      <c r="AF96" s="79" t="b">
        <v>0</v>
      </c>
      <c r="AG96" s="79" t="s">
        <v>1015</v>
      </c>
      <c r="AH96" s="79"/>
      <c r="AI96" s="85" t="s">
        <v>1012</v>
      </c>
      <c r="AJ96" s="79" t="b">
        <v>0</v>
      </c>
      <c r="AK96" s="79">
        <v>1</v>
      </c>
      <c r="AL96" s="85" t="s">
        <v>939</v>
      </c>
      <c r="AM96" s="79" t="s">
        <v>508</v>
      </c>
      <c r="AN96" s="79" t="b">
        <v>0</v>
      </c>
      <c r="AO96" s="85" t="s">
        <v>939</v>
      </c>
      <c r="AP96" s="79" t="s">
        <v>176</v>
      </c>
      <c r="AQ96" s="79">
        <v>0</v>
      </c>
      <c r="AR96" s="79">
        <v>0</v>
      </c>
      <c r="AS96" s="79"/>
      <c r="AT96" s="79"/>
      <c r="AU96" s="79"/>
      <c r="AV96" s="79"/>
      <c r="AW96" s="79"/>
      <c r="AX96" s="79"/>
      <c r="AY96" s="79"/>
      <c r="AZ96" s="79"/>
      <c r="BA96">
        <v>5</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6.666666666666667</v>
      </c>
      <c r="BH96" s="48">
        <v>0</v>
      </c>
      <c r="BI96" s="49">
        <v>0</v>
      </c>
      <c r="BJ96" s="48">
        <v>14</v>
      </c>
      <c r="BK96" s="49">
        <v>93.33333333333333</v>
      </c>
      <c r="BL96" s="48">
        <v>15</v>
      </c>
    </row>
    <row r="97" spans="1:64" ht="15">
      <c r="A97" s="64" t="s">
        <v>290</v>
      </c>
      <c r="B97" s="64" t="s">
        <v>292</v>
      </c>
      <c r="C97" s="65"/>
      <c r="D97" s="66"/>
      <c r="E97" s="67"/>
      <c r="F97" s="68"/>
      <c r="G97" s="65"/>
      <c r="H97" s="69"/>
      <c r="I97" s="70"/>
      <c r="J97" s="70"/>
      <c r="K97" s="34" t="s">
        <v>65</v>
      </c>
      <c r="L97" s="77">
        <v>109</v>
      </c>
      <c r="M97" s="77"/>
      <c r="N97" s="72"/>
      <c r="O97" s="79" t="s">
        <v>343</v>
      </c>
      <c r="P97" s="81">
        <v>43715.81170138889</v>
      </c>
      <c r="Q97" s="79" t="s">
        <v>420</v>
      </c>
      <c r="R97" s="79"/>
      <c r="S97" s="79"/>
      <c r="T97" s="79" t="s">
        <v>520</v>
      </c>
      <c r="U97" s="79"/>
      <c r="V97" s="83" t="s">
        <v>655</v>
      </c>
      <c r="W97" s="81">
        <v>43715.81170138889</v>
      </c>
      <c r="X97" s="83" t="s">
        <v>781</v>
      </c>
      <c r="Y97" s="79"/>
      <c r="Z97" s="79"/>
      <c r="AA97" s="85" t="s">
        <v>943</v>
      </c>
      <c r="AB97" s="79"/>
      <c r="AC97" s="79" t="b">
        <v>0</v>
      </c>
      <c r="AD97" s="79">
        <v>0</v>
      </c>
      <c r="AE97" s="85" t="s">
        <v>1012</v>
      </c>
      <c r="AF97" s="79" t="b">
        <v>0</v>
      </c>
      <c r="AG97" s="79" t="s">
        <v>1016</v>
      </c>
      <c r="AH97" s="79"/>
      <c r="AI97" s="85" t="s">
        <v>1012</v>
      </c>
      <c r="AJ97" s="79" t="b">
        <v>0</v>
      </c>
      <c r="AK97" s="79">
        <v>2</v>
      </c>
      <c r="AL97" s="85" t="s">
        <v>945</v>
      </c>
      <c r="AM97" s="79" t="s">
        <v>1032</v>
      </c>
      <c r="AN97" s="79" t="b">
        <v>0</v>
      </c>
      <c r="AO97" s="85" t="s">
        <v>945</v>
      </c>
      <c r="AP97" s="79" t="s">
        <v>176</v>
      </c>
      <c r="AQ97" s="79">
        <v>0</v>
      </c>
      <c r="AR97" s="79">
        <v>0</v>
      </c>
      <c r="AS97" s="79"/>
      <c r="AT97" s="79"/>
      <c r="AU97" s="79"/>
      <c r="AV97" s="79"/>
      <c r="AW97" s="79"/>
      <c r="AX97" s="79"/>
      <c r="AY97" s="79"/>
      <c r="AZ97" s="79"/>
      <c r="BA97">
        <v>1</v>
      </c>
      <c r="BB97" s="78" t="str">
        <f>REPLACE(INDEX(GroupVertices[Group],MATCH(Edges25[[#This Row],[Vertex 1]],GroupVertices[Vertex],0)),1,1,"")</f>
        <v>6</v>
      </c>
      <c r="BC97" s="78" t="str">
        <f>REPLACE(INDEX(GroupVertices[Group],MATCH(Edges25[[#This Row],[Vertex 2]],GroupVertices[Vertex],0)),1,1,"")</f>
        <v>6</v>
      </c>
      <c r="BD97" s="48">
        <v>0</v>
      </c>
      <c r="BE97" s="49">
        <v>0</v>
      </c>
      <c r="BF97" s="48">
        <v>0</v>
      </c>
      <c r="BG97" s="49">
        <v>0</v>
      </c>
      <c r="BH97" s="48">
        <v>0</v>
      </c>
      <c r="BI97" s="49">
        <v>0</v>
      </c>
      <c r="BJ97" s="48">
        <v>22</v>
      </c>
      <c r="BK97" s="49">
        <v>100</v>
      </c>
      <c r="BL97" s="48">
        <v>22</v>
      </c>
    </row>
    <row r="98" spans="1:64" ht="15">
      <c r="A98" s="64" t="s">
        <v>291</v>
      </c>
      <c r="B98" s="64" t="s">
        <v>212</v>
      </c>
      <c r="C98" s="65"/>
      <c r="D98" s="66"/>
      <c r="E98" s="67"/>
      <c r="F98" s="68"/>
      <c r="G98" s="65"/>
      <c r="H98" s="69"/>
      <c r="I98" s="70"/>
      <c r="J98" s="70"/>
      <c r="K98" s="34" t="s">
        <v>65</v>
      </c>
      <c r="L98" s="77">
        <v>110</v>
      </c>
      <c r="M98" s="77"/>
      <c r="N98" s="72"/>
      <c r="O98" s="79" t="s">
        <v>343</v>
      </c>
      <c r="P98" s="81">
        <v>43715.91232638889</v>
      </c>
      <c r="Q98" s="79" t="s">
        <v>387</v>
      </c>
      <c r="R98" s="79"/>
      <c r="S98" s="79"/>
      <c r="T98" s="79" t="s">
        <v>520</v>
      </c>
      <c r="U98" s="79"/>
      <c r="V98" s="83" t="s">
        <v>656</v>
      </c>
      <c r="W98" s="81">
        <v>43715.91232638889</v>
      </c>
      <c r="X98" s="83" t="s">
        <v>782</v>
      </c>
      <c r="Y98" s="79"/>
      <c r="Z98" s="79"/>
      <c r="AA98" s="85" t="s">
        <v>944</v>
      </c>
      <c r="AB98" s="79"/>
      <c r="AC98" s="79" t="b">
        <v>0</v>
      </c>
      <c r="AD98" s="79">
        <v>0</v>
      </c>
      <c r="AE98" s="85" t="s">
        <v>1012</v>
      </c>
      <c r="AF98" s="79" t="b">
        <v>0</v>
      </c>
      <c r="AG98" s="79" t="s">
        <v>1015</v>
      </c>
      <c r="AH98" s="79"/>
      <c r="AI98" s="85" t="s">
        <v>1012</v>
      </c>
      <c r="AJ98" s="79" t="b">
        <v>0</v>
      </c>
      <c r="AK98" s="79">
        <v>10</v>
      </c>
      <c r="AL98" s="85" t="s">
        <v>986</v>
      </c>
      <c r="AM98" s="79" t="s">
        <v>1032</v>
      </c>
      <c r="AN98" s="79" t="b">
        <v>0</v>
      </c>
      <c r="AO98" s="85" t="s">
        <v>986</v>
      </c>
      <c r="AP98" s="79" t="s">
        <v>176</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292</v>
      </c>
      <c r="B99" s="64" t="s">
        <v>292</v>
      </c>
      <c r="C99" s="65"/>
      <c r="D99" s="66"/>
      <c r="E99" s="67"/>
      <c r="F99" s="68"/>
      <c r="G99" s="65"/>
      <c r="H99" s="69"/>
      <c r="I99" s="70"/>
      <c r="J99" s="70"/>
      <c r="K99" s="34" t="s">
        <v>65</v>
      </c>
      <c r="L99" s="77">
        <v>112</v>
      </c>
      <c r="M99" s="77"/>
      <c r="N99" s="72"/>
      <c r="O99" s="79" t="s">
        <v>176</v>
      </c>
      <c r="P99" s="81">
        <v>43714.85851851852</v>
      </c>
      <c r="Q99" s="79" t="s">
        <v>426</v>
      </c>
      <c r="R99" s="79"/>
      <c r="S99" s="79"/>
      <c r="T99" s="79" t="s">
        <v>520</v>
      </c>
      <c r="U99" s="83" t="s">
        <v>586</v>
      </c>
      <c r="V99" s="83" t="s">
        <v>586</v>
      </c>
      <c r="W99" s="81">
        <v>43714.85851851852</v>
      </c>
      <c r="X99" s="83" t="s">
        <v>783</v>
      </c>
      <c r="Y99" s="79"/>
      <c r="Z99" s="79"/>
      <c r="AA99" s="85" t="s">
        <v>945</v>
      </c>
      <c r="AB99" s="79"/>
      <c r="AC99" s="79" t="b">
        <v>0</v>
      </c>
      <c r="AD99" s="79">
        <v>2</v>
      </c>
      <c r="AE99" s="85" t="s">
        <v>1012</v>
      </c>
      <c r="AF99" s="79" t="b">
        <v>0</v>
      </c>
      <c r="AG99" s="79" t="s">
        <v>1016</v>
      </c>
      <c r="AH99" s="79"/>
      <c r="AI99" s="85" t="s">
        <v>1012</v>
      </c>
      <c r="AJ99" s="79" t="b">
        <v>0</v>
      </c>
      <c r="AK99" s="79">
        <v>1</v>
      </c>
      <c r="AL99" s="85" t="s">
        <v>1012</v>
      </c>
      <c r="AM99" s="79" t="s">
        <v>1032</v>
      </c>
      <c r="AN99" s="79" t="b">
        <v>0</v>
      </c>
      <c r="AO99" s="85" t="s">
        <v>945</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v>0</v>
      </c>
      <c r="BE99" s="49">
        <v>0</v>
      </c>
      <c r="BF99" s="48">
        <v>0</v>
      </c>
      <c r="BG99" s="49">
        <v>0</v>
      </c>
      <c r="BH99" s="48">
        <v>0</v>
      </c>
      <c r="BI99" s="49">
        <v>0</v>
      </c>
      <c r="BJ99" s="48">
        <v>20</v>
      </c>
      <c r="BK99" s="49">
        <v>100</v>
      </c>
      <c r="BL99" s="48">
        <v>20</v>
      </c>
    </row>
    <row r="100" spans="1:64" ht="15">
      <c r="A100" s="64" t="s">
        <v>293</v>
      </c>
      <c r="B100" s="64" t="s">
        <v>292</v>
      </c>
      <c r="C100" s="65"/>
      <c r="D100" s="66"/>
      <c r="E100" s="67"/>
      <c r="F100" s="68"/>
      <c r="G100" s="65"/>
      <c r="H100" s="69"/>
      <c r="I100" s="70"/>
      <c r="J100" s="70"/>
      <c r="K100" s="34" t="s">
        <v>65</v>
      </c>
      <c r="L100" s="77">
        <v>113</v>
      </c>
      <c r="M100" s="77"/>
      <c r="N100" s="72"/>
      <c r="O100" s="79" t="s">
        <v>343</v>
      </c>
      <c r="P100" s="81">
        <v>43716.15289351852</v>
      </c>
      <c r="Q100" s="79" t="s">
        <v>420</v>
      </c>
      <c r="R100" s="79"/>
      <c r="S100" s="79"/>
      <c r="T100" s="79" t="s">
        <v>520</v>
      </c>
      <c r="U100" s="79"/>
      <c r="V100" s="83" t="s">
        <v>657</v>
      </c>
      <c r="W100" s="81">
        <v>43716.15289351852</v>
      </c>
      <c r="X100" s="83" t="s">
        <v>784</v>
      </c>
      <c r="Y100" s="79"/>
      <c r="Z100" s="79"/>
      <c r="AA100" s="85" t="s">
        <v>946</v>
      </c>
      <c r="AB100" s="79"/>
      <c r="AC100" s="79" t="b">
        <v>0</v>
      </c>
      <c r="AD100" s="79">
        <v>0</v>
      </c>
      <c r="AE100" s="85" t="s">
        <v>1012</v>
      </c>
      <c r="AF100" s="79" t="b">
        <v>0</v>
      </c>
      <c r="AG100" s="79" t="s">
        <v>1016</v>
      </c>
      <c r="AH100" s="79"/>
      <c r="AI100" s="85" t="s">
        <v>1012</v>
      </c>
      <c r="AJ100" s="79" t="b">
        <v>0</v>
      </c>
      <c r="AK100" s="79">
        <v>3</v>
      </c>
      <c r="AL100" s="85" t="s">
        <v>945</v>
      </c>
      <c r="AM100" s="79" t="s">
        <v>1032</v>
      </c>
      <c r="AN100" s="79" t="b">
        <v>0</v>
      </c>
      <c r="AO100" s="85" t="s">
        <v>945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6</v>
      </c>
      <c r="BC100" s="78" t="str">
        <f>REPLACE(INDEX(GroupVertices[Group],MATCH(Edges25[[#This Row],[Vertex 2]],GroupVertices[Vertex],0)),1,1,"")</f>
        <v>6</v>
      </c>
      <c r="BD100" s="48">
        <v>0</v>
      </c>
      <c r="BE100" s="49">
        <v>0</v>
      </c>
      <c r="BF100" s="48">
        <v>0</v>
      </c>
      <c r="BG100" s="49">
        <v>0</v>
      </c>
      <c r="BH100" s="48">
        <v>0</v>
      </c>
      <c r="BI100" s="49">
        <v>0</v>
      </c>
      <c r="BJ100" s="48">
        <v>22</v>
      </c>
      <c r="BK100" s="49">
        <v>100</v>
      </c>
      <c r="BL100" s="48">
        <v>22</v>
      </c>
    </row>
    <row r="101" spans="1:64" ht="15">
      <c r="A101" s="64" t="s">
        <v>294</v>
      </c>
      <c r="B101" s="64" t="s">
        <v>294</v>
      </c>
      <c r="C101" s="65"/>
      <c r="D101" s="66"/>
      <c r="E101" s="67"/>
      <c r="F101" s="68"/>
      <c r="G101" s="65"/>
      <c r="H101" s="69"/>
      <c r="I101" s="70"/>
      <c r="J101" s="70"/>
      <c r="K101" s="34" t="s">
        <v>65</v>
      </c>
      <c r="L101" s="77">
        <v>114</v>
      </c>
      <c r="M101" s="77"/>
      <c r="N101" s="72"/>
      <c r="O101" s="79" t="s">
        <v>176</v>
      </c>
      <c r="P101" s="81">
        <v>43716.509375</v>
      </c>
      <c r="Q101" s="79" t="s">
        <v>427</v>
      </c>
      <c r="R101" s="83" t="s">
        <v>475</v>
      </c>
      <c r="S101" s="79" t="s">
        <v>506</v>
      </c>
      <c r="T101" s="79" t="s">
        <v>543</v>
      </c>
      <c r="U101" s="79"/>
      <c r="V101" s="83" t="s">
        <v>658</v>
      </c>
      <c r="W101" s="81">
        <v>43716.509375</v>
      </c>
      <c r="X101" s="83" t="s">
        <v>785</v>
      </c>
      <c r="Y101" s="79"/>
      <c r="Z101" s="79"/>
      <c r="AA101" s="85" t="s">
        <v>947</v>
      </c>
      <c r="AB101" s="79"/>
      <c r="AC101" s="79" t="b">
        <v>0</v>
      </c>
      <c r="AD101" s="79">
        <v>0</v>
      </c>
      <c r="AE101" s="85" t="s">
        <v>1012</v>
      </c>
      <c r="AF101" s="79" t="b">
        <v>0</v>
      </c>
      <c r="AG101" s="79" t="s">
        <v>1015</v>
      </c>
      <c r="AH101" s="79"/>
      <c r="AI101" s="85" t="s">
        <v>1012</v>
      </c>
      <c r="AJ101" s="79" t="b">
        <v>0</v>
      </c>
      <c r="AK101" s="79">
        <v>1</v>
      </c>
      <c r="AL101" s="85" t="s">
        <v>1012</v>
      </c>
      <c r="AM101" s="79" t="s">
        <v>1017</v>
      </c>
      <c r="AN101" s="79" t="b">
        <v>0</v>
      </c>
      <c r="AO101" s="85" t="s">
        <v>947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8</v>
      </c>
      <c r="BC101" s="78" t="str">
        <f>REPLACE(INDEX(GroupVertices[Group],MATCH(Edges25[[#This Row],[Vertex 2]],GroupVertices[Vertex],0)),1,1,"")</f>
        <v>8</v>
      </c>
      <c r="BD101" s="48">
        <v>1</v>
      </c>
      <c r="BE101" s="49">
        <v>6.666666666666667</v>
      </c>
      <c r="BF101" s="48">
        <v>0</v>
      </c>
      <c r="BG101" s="49">
        <v>0</v>
      </c>
      <c r="BH101" s="48">
        <v>0</v>
      </c>
      <c r="BI101" s="49">
        <v>0</v>
      </c>
      <c r="BJ101" s="48">
        <v>14</v>
      </c>
      <c r="BK101" s="49">
        <v>93.33333333333333</v>
      </c>
      <c r="BL101" s="48">
        <v>15</v>
      </c>
    </row>
    <row r="102" spans="1:64" ht="15">
      <c r="A102" s="64" t="s">
        <v>295</v>
      </c>
      <c r="B102" s="64" t="s">
        <v>294</v>
      </c>
      <c r="C102" s="65"/>
      <c r="D102" s="66"/>
      <c r="E102" s="67"/>
      <c r="F102" s="68"/>
      <c r="G102" s="65"/>
      <c r="H102" s="69"/>
      <c r="I102" s="70"/>
      <c r="J102" s="70"/>
      <c r="K102" s="34" t="s">
        <v>65</v>
      </c>
      <c r="L102" s="77">
        <v>115</v>
      </c>
      <c r="M102" s="77"/>
      <c r="N102" s="72"/>
      <c r="O102" s="79" t="s">
        <v>343</v>
      </c>
      <c r="P102" s="81">
        <v>43716.513715277775</v>
      </c>
      <c r="Q102" s="79" t="s">
        <v>428</v>
      </c>
      <c r="R102" s="83" t="s">
        <v>475</v>
      </c>
      <c r="S102" s="79" t="s">
        <v>506</v>
      </c>
      <c r="T102" s="79" t="s">
        <v>544</v>
      </c>
      <c r="U102" s="79"/>
      <c r="V102" s="83" t="s">
        <v>659</v>
      </c>
      <c r="W102" s="81">
        <v>43716.513715277775</v>
      </c>
      <c r="X102" s="83" t="s">
        <v>786</v>
      </c>
      <c r="Y102" s="79"/>
      <c r="Z102" s="79"/>
      <c r="AA102" s="85" t="s">
        <v>948</v>
      </c>
      <c r="AB102" s="79"/>
      <c r="AC102" s="79" t="b">
        <v>0</v>
      </c>
      <c r="AD102" s="79">
        <v>0</v>
      </c>
      <c r="AE102" s="85" t="s">
        <v>1012</v>
      </c>
      <c r="AF102" s="79" t="b">
        <v>0</v>
      </c>
      <c r="AG102" s="79" t="s">
        <v>1015</v>
      </c>
      <c r="AH102" s="79"/>
      <c r="AI102" s="85" t="s">
        <v>1012</v>
      </c>
      <c r="AJ102" s="79" t="b">
        <v>0</v>
      </c>
      <c r="AK102" s="79">
        <v>1</v>
      </c>
      <c r="AL102" s="85" t="s">
        <v>947</v>
      </c>
      <c r="AM102" s="79" t="s">
        <v>1045</v>
      </c>
      <c r="AN102" s="79" t="b">
        <v>0</v>
      </c>
      <c r="AO102" s="85" t="s">
        <v>947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8</v>
      </c>
      <c r="BC102" s="78" t="str">
        <f>REPLACE(INDEX(GroupVertices[Group],MATCH(Edges25[[#This Row],[Vertex 2]],GroupVertices[Vertex],0)),1,1,"")</f>
        <v>8</v>
      </c>
      <c r="BD102" s="48">
        <v>1</v>
      </c>
      <c r="BE102" s="49">
        <v>7.142857142857143</v>
      </c>
      <c r="BF102" s="48">
        <v>0</v>
      </c>
      <c r="BG102" s="49">
        <v>0</v>
      </c>
      <c r="BH102" s="48">
        <v>0</v>
      </c>
      <c r="BI102" s="49">
        <v>0</v>
      </c>
      <c r="BJ102" s="48">
        <v>13</v>
      </c>
      <c r="BK102" s="49">
        <v>92.85714285714286</v>
      </c>
      <c r="BL102" s="48">
        <v>14</v>
      </c>
    </row>
    <row r="103" spans="1:64" ht="15">
      <c r="A103" s="64" t="s">
        <v>296</v>
      </c>
      <c r="B103" s="64" t="s">
        <v>324</v>
      </c>
      <c r="C103" s="65"/>
      <c r="D103" s="66"/>
      <c r="E103" s="67"/>
      <c r="F103" s="68"/>
      <c r="G103" s="65"/>
      <c r="H103" s="69"/>
      <c r="I103" s="70"/>
      <c r="J103" s="70"/>
      <c r="K103" s="34" t="s">
        <v>65</v>
      </c>
      <c r="L103" s="77">
        <v>116</v>
      </c>
      <c r="M103" s="77"/>
      <c r="N103" s="72"/>
      <c r="O103" s="79" t="s">
        <v>343</v>
      </c>
      <c r="P103" s="81">
        <v>43716.63693287037</v>
      </c>
      <c r="Q103" s="79" t="s">
        <v>396</v>
      </c>
      <c r="R103" s="79"/>
      <c r="S103" s="79"/>
      <c r="T103" s="79" t="s">
        <v>530</v>
      </c>
      <c r="U103" s="79"/>
      <c r="V103" s="83" t="s">
        <v>660</v>
      </c>
      <c r="W103" s="81">
        <v>43716.63693287037</v>
      </c>
      <c r="X103" s="83" t="s">
        <v>787</v>
      </c>
      <c r="Y103" s="79"/>
      <c r="Z103" s="79"/>
      <c r="AA103" s="85" t="s">
        <v>949</v>
      </c>
      <c r="AB103" s="79"/>
      <c r="AC103" s="79" t="b">
        <v>0</v>
      </c>
      <c r="AD103" s="79">
        <v>0</v>
      </c>
      <c r="AE103" s="85" t="s">
        <v>1012</v>
      </c>
      <c r="AF103" s="79" t="b">
        <v>0</v>
      </c>
      <c r="AG103" s="79" t="s">
        <v>1015</v>
      </c>
      <c r="AH103" s="79"/>
      <c r="AI103" s="85" t="s">
        <v>1012</v>
      </c>
      <c r="AJ103" s="79" t="b">
        <v>0</v>
      </c>
      <c r="AK103" s="79">
        <v>14</v>
      </c>
      <c r="AL103" s="85" t="s">
        <v>987</v>
      </c>
      <c r="AM103" s="79" t="s">
        <v>1046</v>
      </c>
      <c r="AN103" s="79" t="b">
        <v>0</v>
      </c>
      <c r="AO103" s="85" t="s">
        <v>987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v>0</v>
      </c>
      <c r="BE103" s="49">
        <v>0</v>
      </c>
      <c r="BF103" s="48">
        <v>0</v>
      </c>
      <c r="BG103" s="49">
        <v>0</v>
      </c>
      <c r="BH103" s="48">
        <v>0</v>
      </c>
      <c r="BI103" s="49">
        <v>0</v>
      </c>
      <c r="BJ103" s="48">
        <v>23</v>
      </c>
      <c r="BK103" s="49">
        <v>100</v>
      </c>
      <c r="BL103" s="48">
        <v>23</v>
      </c>
    </row>
    <row r="104" spans="1:64" ht="15">
      <c r="A104" s="64" t="s">
        <v>297</v>
      </c>
      <c r="B104" s="64" t="s">
        <v>324</v>
      </c>
      <c r="C104" s="65"/>
      <c r="D104" s="66"/>
      <c r="E104" s="67"/>
      <c r="F104" s="68"/>
      <c r="G104" s="65"/>
      <c r="H104" s="69"/>
      <c r="I104" s="70"/>
      <c r="J104" s="70"/>
      <c r="K104" s="34" t="s">
        <v>65</v>
      </c>
      <c r="L104" s="77">
        <v>117</v>
      </c>
      <c r="M104" s="77"/>
      <c r="N104" s="72"/>
      <c r="O104" s="79" t="s">
        <v>343</v>
      </c>
      <c r="P104" s="81">
        <v>43716.63747685185</v>
      </c>
      <c r="Q104" s="79" t="s">
        <v>396</v>
      </c>
      <c r="R104" s="79"/>
      <c r="S104" s="79"/>
      <c r="T104" s="79" t="s">
        <v>530</v>
      </c>
      <c r="U104" s="79"/>
      <c r="V104" s="83" t="s">
        <v>661</v>
      </c>
      <c r="W104" s="81">
        <v>43716.63747685185</v>
      </c>
      <c r="X104" s="83" t="s">
        <v>788</v>
      </c>
      <c r="Y104" s="79"/>
      <c r="Z104" s="79"/>
      <c r="AA104" s="85" t="s">
        <v>950</v>
      </c>
      <c r="AB104" s="79"/>
      <c r="AC104" s="79" t="b">
        <v>0</v>
      </c>
      <c r="AD104" s="79">
        <v>0</v>
      </c>
      <c r="AE104" s="85" t="s">
        <v>1012</v>
      </c>
      <c r="AF104" s="79" t="b">
        <v>0</v>
      </c>
      <c r="AG104" s="79" t="s">
        <v>1015</v>
      </c>
      <c r="AH104" s="79"/>
      <c r="AI104" s="85" t="s">
        <v>1012</v>
      </c>
      <c r="AJ104" s="79" t="b">
        <v>0</v>
      </c>
      <c r="AK104" s="79">
        <v>14</v>
      </c>
      <c r="AL104" s="85" t="s">
        <v>987</v>
      </c>
      <c r="AM104" s="79" t="s">
        <v>1018</v>
      </c>
      <c r="AN104" s="79" t="b">
        <v>0</v>
      </c>
      <c r="AO104" s="85" t="s">
        <v>987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v>0</v>
      </c>
      <c r="BE104" s="49">
        <v>0</v>
      </c>
      <c r="BF104" s="48">
        <v>0</v>
      </c>
      <c r="BG104" s="49">
        <v>0</v>
      </c>
      <c r="BH104" s="48">
        <v>0</v>
      </c>
      <c r="BI104" s="49">
        <v>0</v>
      </c>
      <c r="BJ104" s="48">
        <v>23</v>
      </c>
      <c r="BK104" s="49">
        <v>100</v>
      </c>
      <c r="BL104" s="48">
        <v>23</v>
      </c>
    </row>
    <row r="105" spans="1:64" ht="15">
      <c r="A105" s="64" t="s">
        <v>298</v>
      </c>
      <c r="B105" s="64" t="s">
        <v>324</v>
      </c>
      <c r="C105" s="65"/>
      <c r="D105" s="66"/>
      <c r="E105" s="67"/>
      <c r="F105" s="68"/>
      <c r="G105" s="65"/>
      <c r="H105" s="69"/>
      <c r="I105" s="70"/>
      <c r="J105" s="70"/>
      <c r="K105" s="34" t="s">
        <v>65</v>
      </c>
      <c r="L105" s="77">
        <v>118</v>
      </c>
      <c r="M105" s="77"/>
      <c r="N105" s="72"/>
      <c r="O105" s="79" t="s">
        <v>343</v>
      </c>
      <c r="P105" s="81">
        <v>43716.64634259259</v>
      </c>
      <c r="Q105" s="79" t="s">
        <v>396</v>
      </c>
      <c r="R105" s="79"/>
      <c r="S105" s="79"/>
      <c r="T105" s="79" t="s">
        <v>530</v>
      </c>
      <c r="U105" s="79"/>
      <c r="V105" s="83" t="s">
        <v>662</v>
      </c>
      <c r="W105" s="81">
        <v>43716.64634259259</v>
      </c>
      <c r="X105" s="83" t="s">
        <v>789</v>
      </c>
      <c r="Y105" s="79"/>
      <c r="Z105" s="79"/>
      <c r="AA105" s="85" t="s">
        <v>951</v>
      </c>
      <c r="AB105" s="79"/>
      <c r="AC105" s="79" t="b">
        <v>0</v>
      </c>
      <c r="AD105" s="79">
        <v>0</v>
      </c>
      <c r="AE105" s="85" t="s">
        <v>1012</v>
      </c>
      <c r="AF105" s="79" t="b">
        <v>0</v>
      </c>
      <c r="AG105" s="79" t="s">
        <v>1015</v>
      </c>
      <c r="AH105" s="79"/>
      <c r="AI105" s="85" t="s">
        <v>1012</v>
      </c>
      <c r="AJ105" s="79" t="b">
        <v>0</v>
      </c>
      <c r="AK105" s="79">
        <v>14</v>
      </c>
      <c r="AL105" s="85" t="s">
        <v>987</v>
      </c>
      <c r="AM105" s="79" t="s">
        <v>1047</v>
      </c>
      <c r="AN105" s="79" t="b">
        <v>0</v>
      </c>
      <c r="AO105" s="85" t="s">
        <v>987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23</v>
      </c>
      <c r="BK105" s="49">
        <v>100</v>
      </c>
      <c r="BL105" s="48">
        <v>23</v>
      </c>
    </row>
    <row r="106" spans="1:64" ht="15">
      <c r="A106" s="64" t="s">
        <v>299</v>
      </c>
      <c r="B106" s="64" t="s">
        <v>324</v>
      </c>
      <c r="C106" s="65"/>
      <c r="D106" s="66"/>
      <c r="E106" s="67"/>
      <c r="F106" s="68"/>
      <c r="G106" s="65"/>
      <c r="H106" s="69"/>
      <c r="I106" s="70"/>
      <c r="J106" s="70"/>
      <c r="K106" s="34" t="s">
        <v>65</v>
      </c>
      <c r="L106" s="77">
        <v>119</v>
      </c>
      <c r="M106" s="77"/>
      <c r="N106" s="72"/>
      <c r="O106" s="79" t="s">
        <v>343</v>
      </c>
      <c r="P106" s="81">
        <v>43716.64878472222</v>
      </c>
      <c r="Q106" s="79" t="s">
        <v>396</v>
      </c>
      <c r="R106" s="79"/>
      <c r="S106" s="79"/>
      <c r="T106" s="79" t="s">
        <v>530</v>
      </c>
      <c r="U106" s="79"/>
      <c r="V106" s="83" t="s">
        <v>663</v>
      </c>
      <c r="W106" s="81">
        <v>43716.64878472222</v>
      </c>
      <c r="X106" s="83" t="s">
        <v>790</v>
      </c>
      <c r="Y106" s="79"/>
      <c r="Z106" s="79"/>
      <c r="AA106" s="85" t="s">
        <v>952</v>
      </c>
      <c r="AB106" s="79"/>
      <c r="AC106" s="79" t="b">
        <v>0</v>
      </c>
      <c r="AD106" s="79">
        <v>0</v>
      </c>
      <c r="AE106" s="85" t="s">
        <v>1012</v>
      </c>
      <c r="AF106" s="79" t="b">
        <v>0</v>
      </c>
      <c r="AG106" s="79" t="s">
        <v>1015</v>
      </c>
      <c r="AH106" s="79"/>
      <c r="AI106" s="85" t="s">
        <v>1012</v>
      </c>
      <c r="AJ106" s="79" t="b">
        <v>0</v>
      </c>
      <c r="AK106" s="79">
        <v>14</v>
      </c>
      <c r="AL106" s="85" t="s">
        <v>987</v>
      </c>
      <c r="AM106" s="79" t="s">
        <v>1032</v>
      </c>
      <c r="AN106" s="79" t="b">
        <v>0</v>
      </c>
      <c r="AO106" s="85" t="s">
        <v>987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23</v>
      </c>
      <c r="BK106" s="49">
        <v>100</v>
      </c>
      <c r="BL106" s="48">
        <v>23</v>
      </c>
    </row>
    <row r="107" spans="1:64" ht="15">
      <c r="A107" s="64" t="s">
        <v>300</v>
      </c>
      <c r="B107" s="64" t="s">
        <v>324</v>
      </c>
      <c r="C107" s="65"/>
      <c r="D107" s="66"/>
      <c r="E107" s="67"/>
      <c r="F107" s="68"/>
      <c r="G107" s="65"/>
      <c r="H107" s="69"/>
      <c r="I107" s="70"/>
      <c r="J107" s="70"/>
      <c r="K107" s="34" t="s">
        <v>65</v>
      </c>
      <c r="L107" s="77">
        <v>120</v>
      </c>
      <c r="M107" s="77"/>
      <c r="N107" s="72"/>
      <c r="O107" s="79" t="s">
        <v>343</v>
      </c>
      <c r="P107" s="81">
        <v>43716.661203703705</v>
      </c>
      <c r="Q107" s="79" t="s">
        <v>396</v>
      </c>
      <c r="R107" s="79"/>
      <c r="S107" s="79"/>
      <c r="T107" s="79" t="s">
        <v>530</v>
      </c>
      <c r="U107" s="79"/>
      <c r="V107" s="83" t="s">
        <v>664</v>
      </c>
      <c r="W107" s="81">
        <v>43716.661203703705</v>
      </c>
      <c r="X107" s="83" t="s">
        <v>791</v>
      </c>
      <c r="Y107" s="79"/>
      <c r="Z107" s="79"/>
      <c r="AA107" s="85" t="s">
        <v>953</v>
      </c>
      <c r="AB107" s="79"/>
      <c r="AC107" s="79" t="b">
        <v>0</v>
      </c>
      <c r="AD107" s="79">
        <v>0</v>
      </c>
      <c r="AE107" s="85" t="s">
        <v>1012</v>
      </c>
      <c r="AF107" s="79" t="b">
        <v>0</v>
      </c>
      <c r="AG107" s="79" t="s">
        <v>1015</v>
      </c>
      <c r="AH107" s="79"/>
      <c r="AI107" s="85" t="s">
        <v>1012</v>
      </c>
      <c r="AJ107" s="79" t="b">
        <v>0</v>
      </c>
      <c r="AK107" s="79">
        <v>14</v>
      </c>
      <c r="AL107" s="85" t="s">
        <v>987</v>
      </c>
      <c r="AM107" s="79" t="s">
        <v>1039</v>
      </c>
      <c r="AN107" s="79" t="b">
        <v>0</v>
      </c>
      <c r="AO107" s="85" t="s">
        <v>987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23</v>
      </c>
      <c r="BK107" s="49">
        <v>100</v>
      </c>
      <c r="BL107" s="48">
        <v>23</v>
      </c>
    </row>
    <row r="108" spans="1:64" ht="15">
      <c r="A108" s="64" t="s">
        <v>301</v>
      </c>
      <c r="B108" s="64" t="s">
        <v>324</v>
      </c>
      <c r="C108" s="65"/>
      <c r="D108" s="66"/>
      <c r="E108" s="67"/>
      <c r="F108" s="68"/>
      <c r="G108" s="65"/>
      <c r="H108" s="69"/>
      <c r="I108" s="70"/>
      <c r="J108" s="70"/>
      <c r="K108" s="34" t="s">
        <v>65</v>
      </c>
      <c r="L108" s="77">
        <v>121</v>
      </c>
      <c r="M108" s="77"/>
      <c r="N108" s="72"/>
      <c r="O108" s="79" t="s">
        <v>343</v>
      </c>
      <c r="P108" s="81">
        <v>43716.71372685185</v>
      </c>
      <c r="Q108" s="79" t="s">
        <v>396</v>
      </c>
      <c r="R108" s="79"/>
      <c r="S108" s="79"/>
      <c r="T108" s="79" t="s">
        <v>530</v>
      </c>
      <c r="U108" s="79"/>
      <c r="V108" s="83" t="s">
        <v>665</v>
      </c>
      <c r="W108" s="81">
        <v>43716.71372685185</v>
      </c>
      <c r="X108" s="83" t="s">
        <v>792</v>
      </c>
      <c r="Y108" s="79"/>
      <c r="Z108" s="79"/>
      <c r="AA108" s="85" t="s">
        <v>954</v>
      </c>
      <c r="AB108" s="79"/>
      <c r="AC108" s="79" t="b">
        <v>0</v>
      </c>
      <c r="AD108" s="79">
        <v>0</v>
      </c>
      <c r="AE108" s="85" t="s">
        <v>1012</v>
      </c>
      <c r="AF108" s="79" t="b">
        <v>0</v>
      </c>
      <c r="AG108" s="79" t="s">
        <v>1015</v>
      </c>
      <c r="AH108" s="79"/>
      <c r="AI108" s="85" t="s">
        <v>1012</v>
      </c>
      <c r="AJ108" s="79" t="b">
        <v>0</v>
      </c>
      <c r="AK108" s="79">
        <v>14</v>
      </c>
      <c r="AL108" s="85" t="s">
        <v>987</v>
      </c>
      <c r="AM108" s="79" t="s">
        <v>1032</v>
      </c>
      <c r="AN108" s="79" t="b">
        <v>0</v>
      </c>
      <c r="AO108" s="85" t="s">
        <v>987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23</v>
      </c>
      <c r="BK108" s="49">
        <v>100</v>
      </c>
      <c r="BL108" s="48">
        <v>23</v>
      </c>
    </row>
    <row r="109" spans="1:64" ht="15">
      <c r="A109" s="64" t="s">
        <v>302</v>
      </c>
      <c r="B109" s="64" t="s">
        <v>302</v>
      </c>
      <c r="C109" s="65"/>
      <c r="D109" s="66"/>
      <c r="E109" s="67"/>
      <c r="F109" s="68"/>
      <c r="G109" s="65"/>
      <c r="H109" s="69"/>
      <c r="I109" s="70"/>
      <c r="J109" s="70"/>
      <c r="K109" s="34" t="s">
        <v>65</v>
      </c>
      <c r="L109" s="77">
        <v>122</v>
      </c>
      <c r="M109" s="77"/>
      <c r="N109" s="72"/>
      <c r="O109" s="79" t="s">
        <v>176</v>
      </c>
      <c r="P109" s="81">
        <v>43716.76322916667</v>
      </c>
      <c r="Q109" s="79" t="s">
        <v>429</v>
      </c>
      <c r="R109" s="83" t="s">
        <v>475</v>
      </c>
      <c r="S109" s="79" t="s">
        <v>506</v>
      </c>
      <c r="T109" s="79" t="s">
        <v>545</v>
      </c>
      <c r="U109" s="83" t="s">
        <v>587</v>
      </c>
      <c r="V109" s="83" t="s">
        <v>587</v>
      </c>
      <c r="W109" s="81">
        <v>43716.76322916667</v>
      </c>
      <c r="X109" s="83" t="s">
        <v>793</v>
      </c>
      <c r="Y109" s="79"/>
      <c r="Z109" s="79"/>
      <c r="AA109" s="85" t="s">
        <v>955</v>
      </c>
      <c r="AB109" s="79"/>
      <c r="AC109" s="79" t="b">
        <v>0</v>
      </c>
      <c r="AD109" s="79">
        <v>0</v>
      </c>
      <c r="AE109" s="85" t="s">
        <v>1012</v>
      </c>
      <c r="AF109" s="79" t="b">
        <v>0</v>
      </c>
      <c r="AG109" s="79" t="s">
        <v>1015</v>
      </c>
      <c r="AH109" s="79"/>
      <c r="AI109" s="85" t="s">
        <v>1012</v>
      </c>
      <c r="AJ109" s="79" t="b">
        <v>0</v>
      </c>
      <c r="AK109" s="79">
        <v>0</v>
      </c>
      <c r="AL109" s="85" t="s">
        <v>1012</v>
      </c>
      <c r="AM109" s="79" t="s">
        <v>1017</v>
      </c>
      <c r="AN109" s="79" t="b">
        <v>0</v>
      </c>
      <c r="AO109" s="85" t="s">
        <v>955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22</v>
      </c>
      <c r="BK109" s="49">
        <v>100</v>
      </c>
      <c r="BL109" s="48">
        <v>22</v>
      </c>
    </row>
    <row r="110" spans="1:64" ht="15">
      <c r="A110" s="64" t="s">
        <v>303</v>
      </c>
      <c r="B110" s="64" t="s">
        <v>324</v>
      </c>
      <c r="C110" s="65"/>
      <c r="D110" s="66"/>
      <c r="E110" s="67"/>
      <c r="F110" s="68"/>
      <c r="G110" s="65"/>
      <c r="H110" s="69"/>
      <c r="I110" s="70"/>
      <c r="J110" s="70"/>
      <c r="K110" s="34" t="s">
        <v>65</v>
      </c>
      <c r="L110" s="77">
        <v>123</v>
      </c>
      <c r="M110" s="77"/>
      <c r="N110" s="72"/>
      <c r="O110" s="79" t="s">
        <v>343</v>
      </c>
      <c r="P110" s="81">
        <v>43716.77427083333</v>
      </c>
      <c r="Q110" s="79" t="s">
        <v>396</v>
      </c>
      <c r="R110" s="79"/>
      <c r="S110" s="79"/>
      <c r="T110" s="79" t="s">
        <v>530</v>
      </c>
      <c r="U110" s="79"/>
      <c r="V110" s="83" t="s">
        <v>666</v>
      </c>
      <c r="W110" s="81">
        <v>43716.77427083333</v>
      </c>
      <c r="X110" s="83" t="s">
        <v>794</v>
      </c>
      <c r="Y110" s="79"/>
      <c r="Z110" s="79"/>
      <c r="AA110" s="85" t="s">
        <v>956</v>
      </c>
      <c r="AB110" s="79"/>
      <c r="AC110" s="79" t="b">
        <v>0</v>
      </c>
      <c r="AD110" s="79">
        <v>0</v>
      </c>
      <c r="AE110" s="85" t="s">
        <v>1012</v>
      </c>
      <c r="AF110" s="79" t="b">
        <v>0</v>
      </c>
      <c r="AG110" s="79" t="s">
        <v>1015</v>
      </c>
      <c r="AH110" s="79"/>
      <c r="AI110" s="85" t="s">
        <v>1012</v>
      </c>
      <c r="AJ110" s="79" t="b">
        <v>0</v>
      </c>
      <c r="AK110" s="79">
        <v>14</v>
      </c>
      <c r="AL110" s="85" t="s">
        <v>987</v>
      </c>
      <c r="AM110" s="79" t="s">
        <v>1032</v>
      </c>
      <c r="AN110" s="79" t="b">
        <v>0</v>
      </c>
      <c r="AO110" s="85" t="s">
        <v>987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0</v>
      </c>
      <c r="BE110" s="49">
        <v>0</v>
      </c>
      <c r="BF110" s="48">
        <v>0</v>
      </c>
      <c r="BG110" s="49">
        <v>0</v>
      </c>
      <c r="BH110" s="48">
        <v>0</v>
      </c>
      <c r="BI110" s="49">
        <v>0</v>
      </c>
      <c r="BJ110" s="48">
        <v>23</v>
      </c>
      <c r="BK110" s="49">
        <v>100</v>
      </c>
      <c r="BL110" s="48">
        <v>23</v>
      </c>
    </row>
    <row r="111" spans="1:64" ht="15">
      <c r="A111" s="64" t="s">
        <v>304</v>
      </c>
      <c r="B111" s="64" t="s">
        <v>324</v>
      </c>
      <c r="C111" s="65"/>
      <c r="D111" s="66"/>
      <c r="E111" s="67"/>
      <c r="F111" s="68"/>
      <c r="G111" s="65"/>
      <c r="H111" s="69"/>
      <c r="I111" s="70"/>
      <c r="J111" s="70"/>
      <c r="K111" s="34" t="s">
        <v>65</v>
      </c>
      <c r="L111" s="77">
        <v>124</v>
      </c>
      <c r="M111" s="77"/>
      <c r="N111" s="72"/>
      <c r="O111" s="79" t="s">
        <v>343</v>
      </c>
      <c r="P111" s="81">
        <v>43716.892962962964</v>
      </c>
      <c r="Q111" s="79" t="s">
        <v>396</v>
      </c>
      <c r="R111" s="79"/>
      <c r="S111" s="79"/>
      <c r="T111" s="79" t="s">
        <v>530</v>
      </c>
      <c r="U111" s="79"/>
      <c r="V111" s="83" t="s">
        <v>667</v>
      </c>
      <c r="W111" s="81">
        <v>43716.892962962964</v>
      </c>
      <c r="X111" s="83" t="s">
        <v>795</v>
      </c>
      <c r="Y111" s="79"/>
      <c r="Z111" s="79"/>
      <c r="AA111" s="85" t="s">
        <v>957</v>
      </c>
      <c r="AB111" s="79"/>
      <c r="AC111" s="79" t="b">
        <v>0</v>
      </c>
      <c r="AD111" s="79">
        <v>0</v>
      </c>
      <c r="AE111" s="85" t="s">
        <v>1012</v>
      </c>
      <c r="AF111" s="79" t="b">
        <v>0</v>
      </c>
      <c r="AG111" s="79" t="s">
        <v>1015</v>
      </c>
      <c r="AH111" s="79"/>
      <c r="AI111" s="85" t="s">
        <v>1012</v>
      </c>
      <c r="AJ111" s="79" t="b">
        <v>0</v>
      </c>
      <c r="AK111" s="79">
        <v>14</v>
      </c>
      <c r="AL111" s="85" t="s">
        <v>987</v>
      </c>
      <c r="AM111" s="79" t="s">
        <v>1032</v>
      </c>
      <c r="AN111" s="79" t="b">
        <v>0</v>
      </c>
      <c r="AO111" s="85" t="s">
        <v>987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23</v>
      </c>
      <c r="BK111" s="49">
        <v>100</v>
      </c>
      <c r="BL111" s="48">
        <v>23</v>
      </c>
    </row>
    <row r="112" spans="1:64" ht="15">
      <c r="A112" s="64" t="s">
        <v>305</v>
      </c>
      <c r="B112" s="64" t="s">
        <v>324</v>
      </c>
      <c r="C112" s="65"/>
      <c r="D112" s="66"/>
      <c r="E112" s="67"/>
      <c r="F112" s="68"/>
      <c r="G112" s="65"/>
      <c r="H112" s="69"/>
      <c r="I112" s="70"/>
      <c r="J112" s="70"/>
      <c r="K112" s="34" t="s">
        <v>65</v>
      </c>
      <c r="L112" s="77">
        <v>125</v>
      </c>
      <c r="M112" s="77"/>
      <c r="N112" s="72"/>
      <c r="O112" s="79" t="s">
        <v>343</v>
      </c>
      <c r="P112" s="81">
        <v>43716.97010416666</v>
      </c>
      <c r="Q112" s="79" t="s">
        <v>396</v>
      </c>
      <c r="R112" s="79"/>
      <c r="S112" s="79"/>
      <c r="T112" s="79" t="s">
        <v>530</v>
      </c>
      <c r="U112" s="79"/>
      <c r="V112" s="83" t="s">
        <v>668</v>
      </c>
      <c r="W112" s="81">
        <v>43716.97010416666</v>
      </c>
      <c r="X112" s="83" t="s">
        <v>796</v>
      </c>
      <c r="Y112" s="79"/>
      <c r="Z112" s="79"/>
      <c r="AA112" s="85" t="s">
        <v>958</v>
      </c>
      <c r="AB112" s="79"/>
      <c r="AC112" s="79" t="b">
        <v>0</v>
      </c>
      <c r="AD112" s="79">
        <v>0</v>
      </c>
      <c r="AE112" s="85" t="s">
        <v>1012</v>
      </c>
      <c r="AF112" s="79" t="b">
        <v>0</v>
      </c>
      <c r="AG112" s="79" t="s">
        <v>1015</v>
      </c>
      <c r="AH112" s="79"/>
      <c r="AI112" s="85" t="s">
        <v>1012</v>
      </c>
      <c r="AJ112" s="79" t="b">
        <v>0</v>
      </c>
      <c r="AK112" s="79">
        <v>14</v>
      </c>
      <c r="AL112" s="85" t="s">
        <v>987</v>
      </c>
      <c r="AM112" s="79" t="s">
        <v>1032</v>
      </c>
      <c r="AN112" s="79" t="b">
        <v>0</v>
      </c>
      <c r="AO112" s="85" t="s">
        <v>987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23</v>
      </c>
      <c r="BK112" s="49">
        <v>100</v>
      </c>
      <c r="BL112" s="48">
        <v>23</v>
      </c>
    </row>
    <row r="113" spans="1:64" ht="15">
      <c r="A113" s="64" t="s">
        <v>306</v>
      </c>
      <c r="B113" s="64" t="s">
        <v>333</v>
      </c>
      <c r="C113" s="65"/>
      <c r="D113" s="66"/>
      <c r="E113" s="67"/>
      <c r="F113" s="68"/>
      <c r="G113" s="65"/>
      <c r="H113" s="69"/>
      <c r="I113" s="70"/>
      <c r="J113" s="70"/>
      <c r="K113" s="34" t="s">
        <v>65</v>
      </c>
      <c r="L113" s="77">
        <v>126</v>
      </c>
      <c r="M113" s="77"/>
      <c r="N113" s="72"/>
      <c r="O113" s="79" t="s">
        <v>343</v>
      </c>
      <c r="P113" s="81">
        <v>43717.15671296296</v>
      </c>
      <c r="Q113" s="79" t="s">
        <v>430</v>
      </c>
      <c r="R113" s="79"/>
      <c r="S113" s="79"/>
      <c r="T113" s="79" t="s">
        <v>546</v>
      </c>
      <c r="U113" s="79"/>
      <c r="V113" s="83" t="s">
        <v>669</v>
      </c>
      <c r="W113" s="81">
        <v>43717.15671296296</v>
      </c>
      <c r="X113" s="83" t="s">
        <v>797</v>
      </c>
      <c r="Y113" s="79"/>
      <c r="Z113" s="79"/>
      <c r="AA113" s="85" t="s">
        <v>959</v>
      </c>
      <c r="AB113" s="85" t="s">
        <v>1011</v>
      </c>
      <c r="AC113" s="79" t="b">
        <v>0</v>
      </c>
      <c r="AD113" s="79">
        <v>4</v>
      </c>
      <c r="AE113" s="85" t="s">
        <v>1013</v>
      </c>
      <c r="AF113" s="79" t="b">
        <v>0</v>
      </c>
      <c r="AG113" s="79" t="s">
        <v>1015</v>
      </c>
      <c r="AH113" s="79"/>
      <c r="AI113" s="85" t="s">
        <v>1012</v>
      </c>
      <c r="AJ113" s="79" t="b">
        <v>0</v>
      </c>
      <c r="AK113" s="79">
        <v>0</v>
      </c>
      <c r="AL113" s="85" t="s">
        <v>1012</v>
      </c>
      <c r="AM113" s="79" t="s">
        <v>1032</v>
      </c>
      <c r="AN113" s="79" t="b">
        <v>0</v>
      </c>
      <c r="AO113" s="85" t="s">
        <v>1011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c r="BE113" s="49"/>
      <c r="BF113" s="48"/>
      <c r="BG113" s="49"/>
      <c r="BH113" s="48"/>
      <c r="BI113" s="49"/>
      <c r="BJ113" s="48"/>
      <c r="BK113" s="49"/>
      <c r="BL113" s="48"/>
    </row>
    <row r="114" spans="1:64" ht="15">
      <c r="A114" s="64" t="s">
        <v>307</v>
      </c>
      <c r="B114" s="64" t="s">
        <v>324</v>
      </c>
      <c r="C114" s="65"/>
      <c r="D114" s="66"/>
      <c r="E114" s="67"/>
      <c r="F114" s="68"/>
      <c r="G114" s="65"/>
      <c r="H114" s="69"/>
      <c r="I114" s="70"/>
      <c r="J114" s="70"/>
      <c r="K114" s="34" t="s">
        <v>65</v>
      </c>
      <c r="L114" s="77">
        <v>135</v>
      </c>
      <c r="M114" s="77"/>
      <c r="N114" s="72"/>
      <c r="O114" s="79" t="s">
        <v>343</v>
      </c>
      <c r="P114" s="81">
        <v>43717.27386574074</v>
      </c>
      <c r="Q114" s="79" t="s">
        <v>396</v>
      </c>
      <c r="R114" s="79"/>
      <c r="S114" s="79"/>
      <c r="T114" s="79" t="s">
        <v>530</v>
      </c>
      <c r="U114" s="79"/>
      <c r="V114" s="83" t="s">
        <v>670</v>
      </c>
      <c r="W114" s="81">
        <v>43717.27386574074</v>
      </c>
      <c r="X114" s="83" t="s">
        <v>798</v>
      </c>
      <c r="Y114" s="79"/>
      <c r="Z114" s="79"/>
      <c r="AA114" s="85" t="s">
        <v>960</v>
      </c>
      <c r="AB114" s="79"/>
      <c r="AC114" s="79" t="b">
        <v>0</v>
      </c>
      <c r="AD114" s="79">
        <v>0</v>
      </c>
      <c r="AE114" s="85" t="s">
        <v>1012</v>
      </c>
      <c r="AF114" s="79" t="b">
        <v>0</v>
      </c>
      <c r="AG114" s="79" t="s">
        <v>1015</v>
      </c>
      <c r="AH114" s="79"/>
      <c r="AI114" s="85" t="s">
        <v>1012</v>
      </c>
      <c r="AJ114" s="79" t="b">
        <v>0</v>
      </c>
      <c r="AK114" s="79">
        <v>15</v>
      </c>
      <c r="AL114" s="85" t="s">
        <v>987</v>
      </c>
      <c r="AM114" s="79" t="s">
        <v>1048</v>
      </c>
      <c r="AN114" s="79" t="b">
        <v>0</v>
      </c>
      <c r="AO114" s="85" t="s">
        <v>987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23</v>
      </c>
      <c r="BK114" s="49">
        <v>100</v>
      </c>
      <c r="BL114" s="48">
        <v>23</v>
      </c>
    </row>
    <row r="115" spans="1:64" ht="15">
      <c r="A115" s="64" t="s">
        <v>308</v>
      </c>
      <c r="B115" s="64" t="s">
        <v>324</v>
      </c>
      <c r="C115" s="65"/>
      <c r="D115" s="66"/>
      <c r="E115" s="67"/>
      <c r="F115" s="68"/>
      <c r="G115" s="65"/>
      <c r="H115" s="69"/>
      <c r="I115" s="70"/>
      <c r="J115" s="70"/>
      <c r="K115" s="34" t="s">
        <v>65</v>
      </c>
      <c r="L115" s="77">
        <v>136</v>
      </c>
      <c r="M115" s="77"/>
      <c r="N115" s="72"/>
      <c r="O115" s="79" t="s">
        <v>343</v>
      </c>
      <c r="P115" s="81">
        <v>43717.585439814815</v>
      </c>
      <c r="Q115" s="79" t="s">
        <v>431</v>
      </c>
      <c r="R115" s="83" t="s">
        <v>488</v>
      </c>
      <c r="S115" s="79" t="s">
        <v>506</v>
      </c>
      <c r="T115" s="79" t="s">
        <v>520</v>
      </c>
      <c r="U115" s="83" t="s">
        <v>588</v>
      </c>
      <c r="V115" s="83" t="s">
        <v>588</v>
      </c>
      <c r="W115" s="81">
        <v>43717.585439814815</v>
      </c>
      <c r="X115" s="83" t="s">
        <v>799</v>
      </c>
      <c r="Y115" s="79"/>
      <c r="Z115" s="79"/>
      <c r="AA115" s="85" t="s">
        <v>961</v>
      </c>
      <c r="AB115" s="79"/>
      <c r="AC115" s="79" t="b">
        <v>0</v>
      </c>
      <c r="AD115" s="79">
        <v>0</v>
      </c>
      <c r="AE115" s="85" t="s">
        <v>1012</v>
      </c>
      <c r="AF115" s="79" t="b">
        <v>0</v>
      </c>
      <c r="AG115" s="79" t="s">
        <v>1015</v>
      </c>
      <c r="AH115" s="79"/>
      <c r="AI115" s="85" t="s">
        <v>1012</v>
      </c>
      <c r="AJ115" s="79" t="b">
        <v>0</v>
      </c>
      <c r="AK115" s="79">
        <v>0</v>
      </c>
      <c r="AL115" s="85" t="s">
        <v>1012</v>
      </c>
      <c r="AM115" s="79" t="s">
        <v>1025</v>
      </c>
      <c r="AN115" s="79" t="b">
        <v>0</v>
      </c>
      <c r="AO115" s="85" t="s">
        <v>961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7.6923076923076925</v>
      </c>
      <c r="BF115" s="48">
        <v>0</v>
      </c>
      <c r="BG115" s="49">
        <v>0</v>
      </c>
      <c r="BH115" s="48">
        <v>0</v>
      </c>
      <c r="BI115" s="49">
        <v>0</v>
      </c>
      <c r="BJ115" s="48">
        <v>12</v>
      </c>
      <c r="BK115" s="49">
        <v>92.3076923076923</v>
      </c>
      <c r="BL115" s="48">
        <v>13</v>
      </c>
    </row>
    <row r="116" spans="1:64" ht="15">
      <c r="A116" s="64" t="s">
        <v>309</v>
      </c>
      <c r="B116" s="64" t="s">
        <v>324</v>
      </c>
      <c r="C116" s="65"/>
      <c r="D116" s="66"/>
      <c r="E116" s="67"/>
      <c r="F116" s="68"/>
      <c r="G116" s="65"/>
      <c r="H116" s="69"/>
      <c r="I116" s="70"/>
      <c r="J116" s="70"/>
      <c r="K116" s="34" t="s">
        <v>65</v>
      </c>
      <c r="L116" s="77">
        <v>137</v>
      </c>
      <c r="M116" s="77"/>
      <c r="N116" s="72"/>
      <c r="O116" s="79" t="s">
        <v>343</v>
      </c>
      <c r="P116" s="81">
        <v>43717.93127314815</v>
      </c>
      <c r="Q116" s="79" t="s">
        <v>432</v>
      </c>
      <c r="R116" s="83" t="s">
        <v>489</v>
      </c>
      <c r="S116" s="79" t="s">
        <v>506</v>
      </c>
      <c r="T116" s="79" t="s">
        <v>547</v>
      </c>
      <c r="U116" s="83" t="s">
        <v>589</v>
      </c>
      <c r="V116" s="83" t="s">
        <v>589</v>
      </c>
      <c r="W116" s="81">
        <v>43717.93127314815</v>
      </c>
      <c r="X116" s="83" t="s">
        <v>800</v>
      </c>
      <c r="Y116" s="79"/>
      <c r="Z116" s="79"/>
      <c r="AA116" s="85" t="s">
        <v>962</v>
      </c>
      <c r="AB116" s="79"/>
      <c r="AC116" s="79" t="b">
        <v>0</v>
      </c>
      <c r="AD116" s="79">
        <v>1</v>
      </c>
      <c r="AE116" s="85" t="s">
        <v>1012</v>
      </c>
      <c r="AF116" s="79" t="b">
        <v>0</v>
      </c>
      <c r="AG116" s="79" t="s">
        <v>1015</v>
      </c>
      <c r="AH116" s="79"/>
      <c r="AI116" s="85" t="s">
        <v>1012</v>
      </c>
      <c r="AJ116" s="79" t="b">
        <v>0</v>
      </c>
      <c r="AK116" s="79">
        <v>1</v>
      </c>
      <c r="AL116" s="85" t="s">
        <v>1012</v>
      </c>
      <c r="AM116" s="79" t="s">
        <v>1025</v>
      </c>
      <c r="AN116" s="79" t="b">
        <v>0</v>
      </c>
      <c r="AO116" s="85" t="s">
        <v>962</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2</v>
      </c>
      <c r="BC116" s="78" t="str">
        <f>REPLACE(INDEX(GroupVertices[Group],MATCH(Edges25[[#This Row],[Vertex 2]],GroupVertices[Vertex],0)),1,1,"")</f>
        <v>2</v>
      </c>
      <c r="BD116" s="48">
        <v>1</v>
      </c>
      <c r="BE116" s="49">
        <v>8.333333333333334</v>
      </c>
      <c r="BF116" s="48">
        <v>0</v>
      </c>
      <c r="BG116" s="49">
        <v>0</v>
      </c>
      <c r="BH116" s="48">
        <v>0</v>
      </c>
      <c r="BI116" s="49">
        <v>0</v>
      </c>
      <c r="BJ116" s="48">
        <v>11</v>
      </c>
      <c r="BK116" s="49">
        <v>91.66666666666667</v>
      </c>
      <c r="BL116" s="48">
        <v>12</v>
      </c>
    </row>
    <row r="117" spans="1:64" ht="15">
      <c r="A117" s="64" t="s">
        <v>310</v>
      </c>
      <c r="B117" s="64" t="s">
        <v>309</v>
      </c>
      <c r="C117" s="65"/>
      <c r="D117" s="66"/>
      <c r="E117" s="67"/>
      <c r="F117" s="68"/>
      <c r="G117" s="65"/>
      <c r="H117" s="69"/>
      <c r="I117" s="70"/>
      <c r="J117" s="70"/>
      <c r="K117" s="34" t="s">
        <v>65</v>
      </c>
      <c r="L117" s="77">
        <v>138</v>
      </c>
      <c r="M117" s="77"/>
      <c r="N117" s="72"/>
      <c r="O117" s="79" t="s">
        <v>343</v>
      </c>
      <c r="P117" s="81">
        <v>43717.936875</v>
      </c>
      <c r="Q117" s="79" t="s">
        <v>433</v>
      </c>
      <c r="R117" s="83" t="s">
        <v>489</v>
      </c>
      <c r="S117" s="79" t="s">
        <v>506</v>
      </c>
      <c r="T117" s="79" t="s">
        <v>547</v>
      </c>
      <c r="U117" s="79"/>
      <c r="V117" s="83" t="s">
        <v>671</v>
      </c>
      <c r="W117" s="81">
        <v>43717.936875</v>
      </c>
      <c r="X117" s="83" t="s">
        <v>801</v>
      </c>
      <c r="Y117" s="79"/>
      <c r="Z117" s="79"/>
      <c r="AA117" s="85" t="s">
        <v>963</v>
      </c>
      <c r="AB117" s="79"/>
      <c r="AC117" s="79" t="b">
        <v>0</v>
      </c>
      <c r="AD117" s="79">
        <v>0</v>
      </c>
      <c r="AE117" s="85" t="s">
        <v>1012</v>
      </c>
      <c r="AF117" s="79" t="b">
        <v>0</v>
      </c>
      <c r="AG117" s="79" t="s">
        <v>1015</v>
      </c>
      <c r="AH117" s="79"/>
      <c r="AI117" s="85" t="s">
        <v>1012</v>
      </c>
      <c r="AJ117" s="79" t="b">
        <v>0</v>
      </c>
      <c r="AK117" s="79">
        <v>1</v>
      </c>
      <c r="AL117" s="85" t="s">
        <v>962</v>
      </c>
      <c r="AM117" s="79" t="s">
        <v>1018</v>
      </c>
      <c r="AN117" s="79" t="b">
        <v>0</v>
      </c>
      <c r="AO117" s="85" t="s">
        <v>962</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311</v>
      </c>
      <c r="B118" s="64" t="s">
        <v>311</v>
      </c>
      <c r="C118" s="65"/>
      <c r="D118" s="66"/>
      <c r="E118" s="67"/>
      <c r="F118" s="68"/>
      <c r="G118" s="65"/>
      <c r="H118" s="69"/>
      <c r="I118" s="70"/>
      <c r="J118" s="70"/>
      <c r="K118" s="34" t="s">
        <v>65</v>
      </c>
      <c r="L118" s="77">
        <v>140</v>
      </c>
      <c r="M118" s="77"/>
      <c r="N118" s="72"/>
      <c r="O118" s="79" t="s">
        <v>176</v>
      </c>
      <c r="P118" s="81">
        <v>43718.06487268519</v>
      </c>
      <c r="Q118" s="79" t="s">
        <v>434</v>
      </c>
      <c r="R118" s="83" t="s">
        <v>490</v>
      </c>
      <c r="S118" s="79" t="s">
        <v>512</v>
      </c>
      <c r="T118" s="79" t="s">
        <v>520</v>
      </c>
      <c r="U118" s="79"/>
      <c r="V118" s="83" t="s">
        <v>672</v>
      </c>
      <c r="W118" s="81">
        <v>43718.06487268519</v>
      </c>
      <c r="X118" s="83" t="s">
        <v>802</v>
      </c>
      <c r="Y118" s="79"/>
      <c r="Z118" s="79"/>
      <c r="AA118" s="85" t="s">
        <v>964</v>
      </c>
      <c r="AB118" s="79"/>
      <c r="AC118" s="79" t="b">
        <v>0</v>
      </c>
      <c r="AD118" s="79">
        <v>0</v>
      </c>
      <c r="AE118" s="85" t="s">
        <v>1012</v>
      </c>
      <c r="AF118" s="79" t="b">
        <v>0</v>
      </c>
      <c r="AG118" s="79" t="s">
        <v>1015</v>
      </c>
      <c r="AH118" s="79"/>
      <c r="AI118" s="85" t="s">
        <v>1012</v>
      </c>
      <c r="AJ118" s="79" t="b">
        <v>0</v>
      </c>
      <c r="AK118" s="79">
        <v>0</v>
      </c>
      <c r="AL118" s="85" t="s">
        <v>1012</v>
      </c>
      <c r="AM118" s="79" t="s">
        <v>1049</v>
      </c>
      <c r="AN118" s="79" t="b">
        <v>0</v>
      </c>
      <c r="AO118" s="85" t="s">
        <v>964</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8.333333333333334</v>
      </c>
      <c r="BF118" s="48">
        <v>0</v>
      </c>
      <c r="BG118" s="49">
        <v>0</v>
      </c>
      <c r="BH118" s="48">
        <v>0</v>
      </c>
      <c r="BI118" s="49">
        <v>0</v>
      </c>
      <c r="BJ118" s="48">
        <v>11</v>
      </c>
      <c r="BK118" s="49">
        <v>91.66666666666667</v>
      </c>
      <c r="BL118" s="48">
        <v>12</v>
      </c>
    </row>
    <row r="119" spans="1:64" ht="15">
      <c r="A119" s="64" t="s">
        <v>312</v>
      </c>
      <c r="B119" s="64" t="s">
        <v>312</v>
      </c>
      <c r="C119" s="65"/>
      <c r="D119" s="66"/>
      <c r="E119" s="67"/>
      <c r="F119" s="68"/>
      <c r="G119" s="65"/>
      <c r="H119" s="69"/>
      <c r="I119" s="70"/>
      <c r="J119" s="70"/>
      <c r="K119" s="34" t="s">
        <v>65</v>
      </c>
      <c r="L119" s="77">
        <v>141</v>
      </c>
      <c r="M119" s="77"/>
      <c r="N119" s="72"/>
      <c r="O119" s="79" t="s">
        <v>176</v>
      </c>
      <c r="P119" s="81">
        <v>43718.27394675926</v>
      </c>
      <c r="Q119" s="79" t="s">
        <v>435</v>
      </c>
      <c r="R119" s="83" t="s">
        <v>491</v>
      </c>
      <c r="S119" s="79" t="s">
        <v>506</v>
      </c>
      <c r="T119" s="79" t="s">
        <v>520</v>
      </c>
      <c r="U119" s="79"/>
      <c r="V119" s="83" t="s">
        <v>673</v>
      </c>
      <c r="W119" s="81">
        <v>43718.27394675926</v>
      </c>
      <c r="X119" s="83" t="s">
        <v>803</v>
      </c>
      <c r="Y119" s="79"/>
      <c r="Z119" s="79"/>
      <c r="AA119" s="85" t="s">
        <v>965</v>
      </c>
      <c r="AB119" s="79"/>
      <c r="AC119" s="79" t="b">
        <v>0</v>
      </c>
      <c r="AD119" s="79">
        <v>0</v>
      </c>
      <c r="AE119" s="85" t="s">
        <v>1012</v>
      </c>
      <c r="AF119" s="79" t="b">
        <v>0</v>
      </c>
      <c r="AG119" s="79" t="s">
        <v>1015</v>
      </c>
      <c r="AH119" s="79"/>
      <c r="AI119" s="85" t="s">
        <v>1012</v>
      </c>
      <c r="AJ119" s="79" t="b">
        <v>0</v>
      </c>
      <c r="AK119" s="79">
        <v>0</v>
      </c>
      <c r="AL119" s="85" t="s">
        <v>1012</v>
      </c>
      <c r="AM119" s="79" t="s">
        <v>1031</v>
      </c>
      <c r="AN119" s="79" t="b">
        <v>0</v>
      </c>
      <c r="AO119" s="85" t="s">
        <v>965</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9.090909090909092</v>
      </c>
      <c r="BF119" s="48">
        <v>0</v>
      </c>
      <c r="BG119" s="49">
        <v>0</v>
      </c>
      <c r="BH119" s="48">
        <v>0</v>
      </c>
      <c r="BI119" s="49">
        <v>0</v>
      </c>
      <c r="BJ119" s="48">
        <v>10</v>
      </c>
      <c r="BK119" s="49">
        <v>90.9090909090909</v>
      </c>
      <c r="BL119" s="48">
        <v>11</v>
      </c>
    </row>
    <row r="120" spans="1:64" ht="15">
      <c r="A120" s="64" t="s">
        <v>313</v>
      </c>
      <c r="B120" s="64" t="s">
        <v>341</v>
      </c>
      <c r="C120" s="65"/>
      <c r="D120" s="66"/>
      <c r="E120" s="67"/>
      <c r="F120" s="68"/>
      <c r="G120" s="65"/>
      <c r="H120" s="69"/>
      <c r="I120" s="70"/>
      <c r="J120" s="70"/>
      <c r="K120" s="34" t="s">
        <v>65</v>
      </c>
      <c r="L120" s="77">
        <v>142</v>
      </c>
      <c r="M120" s="77"/>
      <c r="N120" s="72"/>
      <c r="O120" s="79" t="s">
        <v>343</v>
      </c>
      <c r="P120" s="81">
        <v>43718.289618055554</v>
      </c>
      <c r="Q120" s="79" t="s">
        <v>436</v>
      </c>
      <c r="R120" s="79"/>
      <c r="S120" s="79"/>
      <c r="T120" s="79" t="s">
        <v>520</v>
      </c>
      <c r="U120" s="79"/>
      <c r="V120" s="83" t="s">
        <v>674</v>
      </c>
      <c r="W120" s="81">
        <v>43718.289618055554</v>
      </c>
      <c r="X120" s="83" t="s">
        <v>804</v>
      </c>
      <c r="Y120" s="79"/>
      <c r="Z120" s="79"/>
      <c r="AA120" s="85" t="s">
        <v>966</v>
      </c>
      <c r="AB120" s="79"/>
      <c r="AC120" s="79" t="b">
        <v>0</v>
      </c>
      <c r="AD120" s="79">
        <v>0</v>
      </c>
      <c r="AE120" s="85" t="s">
        <v>1012</v>
      </c>
      <c r="AF120" s="79" t="b">
        <v>0</v>
      </c>
      <c r="AG120" s="79" t="s">
        <v>1015</v>
      </c>
      <c r="AH120" s="79"/>
      <c r="AI120" s="85" t="s">
        <v>1012</v>
      </c>
      <c r="AJ120" s="79" t="b">
        <v>0</v>
      </c>
      <c r="AK120" s="79">
        <v>37</v>
      </c>
      <c r="AL120" s="85" t="s">
        <v>982</v>
      </c>
      <c r="AM120" s="79" t="s">
        <v>1017</v>
      </c>
      <c r="AN120" s="79" t="b">
        <v>0</v>
      </c>
      <c r="AO120" s="85" t="s">
        <v>982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v>1</v>
      </c>
      <c r="BE120" s="49">
        <v>6.25</v>
      </c>
      <c r="BF120" s="48">
        <v>0</v>
      </c>
      <c r="BG120" s="49">
        <v>0</v>
      </c>
      <c r="BH120" s="48">
        <v>0</v>
      </c>
      <c r="BI120" s="49">
        <v>0</v>
      </c>
      <c r="BJ120" s="48">
        <v>15</v>
      </c>
      <c r="BK120" s="49">
        <v>93.75</v>
      </c>
      <c r="BL120" s="48">
        <v>16</v>
      </c>
    </row>
    <row r="121" spans="1:64" ht="15">
      <c r="A121" s="64" t="s">
        <v>314</v>
      </c>
      <c r="B121" s="64" t="s">
        <v>324</v>
      </c>
      <c r="C121" s="65"/>
      <c r="D121" s="66"/>
      <c r="E121" s="67"/>
      <c r="F121" s="68"/>
      <c r="G121" s="65"/>
      <c r="H121" s="69"/>
      <c r="I121" s="70"/>
      <c r="J121" s="70"/>
      <c r="K121" s="34" t="s">
        <v>65</v>
      </c>
      <c r="L121" s="77">
        <v>144</v>
      </c>
      <c r="M121" s="77"/>
      <c r="N121" s="72"/>
      <c r="O121" s="79" t="s">
        <v>343</v>
      </c>
      <c r="P121" s="81">
        <v>43718.585439814815</v>
      </c>
      <c r="Q121" s="79" t="s">
        <v>437</v>
      </c>
      <c r="R121" s="83" t="s">
        <v>492</v>
      </c>
      <c r="S121" s="79" t="s">
        <v>506</v>
      </c>
      <c r="T121" s="79" t="s">
        <v>520</v>
      </c>
      <c r="U121" s="83" t="s">
        <v>590</v>
      </c>
      <c r="V121" s="83" t="s">
        <v>590</v>
      </c>
      <c r="W121" s="81">
        <v>43718.585439814815</v>
      </c>
      <c r="X121" s="83" t="s">
        <v>805</v>
      </c>
      <c r="Y121" s="79"/>
      <c r="Z121" s="79"/>
      <c r="AA121" s="85" t="s">
        <v>967</v>
      </c>
      <c r="AB121" s="79"/>
      <c r="AC121" s="79" t="b">
        <v>0</v>
      </c>
      <c r="AD121" s="79">
        <v>0</v>
      </c>
      <c r="AE121" s="85" t="s">
        <v>1012</v>
      </c>
      <c r="AF121" s="79" t="b">
        <v>0</v>
      </c>
      <c r="AG121" s="79" t="s">
        <v>1015</v>
      </c>
      <c r="AH121" s="79"/>
      <c r="AI121" s="85" t="s">
        <v>1012</v>
      </c>
      <c r="AJ121" s="79" t="b">
        <v>0</v>
      </c>
      <c r="AK121" s="79">
        <v>0</v>
      </c>
      <c r="AL121" s="85" t="s">
        <v>1012</v>
      </c>
      <c r="AM121" s="79" t="s">
        <v>1025</v>
      </c>
      <c r="AN121" s="79" t="b">
        <v>0</v>
      </c>
      <c r="AO121" s="85" t="s">
        <v>967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v>1</v>
      </c>
      <c r="BE121" s="49">
        <v>7.6923076923076925</v>
      </c>
      <c r="BF121" s="48">
        <v>0</v>
      </c>
      <c r="BG121" s="49">
        <v>0</v>
      </c>
      <c r="BH121" s="48">
        <v>0</v>
      </c>
      <c r="BI121" s="49">
        <v>0</v>
      </c>
      <c r="BJ121" s="48">
        <v>12</v>
      </c>
      <c r="BK121" s="49">
        <v>92.3076923076923</v>
      </c>
      <c r="BL121" s="48">
        <v>13</v>
      </c>
    </row>
    <row r="122" spans="1:64" ht="15">
      <c r="A122" s="64" t="s">
        <v>315</v>
      </c>
      <c r="B122" s="64" t="s">
        <v>315</v>
      </c>
      <c r="C122" s="65"/>
      <c r="D122" s="66"/>
      <c r="E122" s="67"/>
      <c r="F122" s="68"/>
      <c r="G122" s="65"/>
      <c r="H122" s="69"/>
      <c r="I122" s="70"/>
      <c r="J122" s="70"/>
      <c r="K122" s="34" t="s">
        <v>65</v>
      </c>
      <c r="L122" s="77">
        <v>145</v>
      </c>
      <c r="M122" s="77"/>
      <c r="N122" s="72"/>
      <c r="O122" s="79" t="s">
        <v>176</v>
      </c>
      <c r="P122" s="81">
        <v>43718.81893518518</v>
      </c>
      <c r="Q122" s="79" t="s">
        <v>438</v>
      </c>
      <c r="R122" s="83" t="s">
        <v>493</v>
      </c>
      <c r="S122" s="79" t="s">
        <v>513</v>
      </c>
      <c r="T122" s="79" t="s">
        <v>520</v>
      </c>
      <c r="U122" s="79"/>
      <c r="V122" s="83" t="s">
        <v>675</v>
      </c>
      <c r="W122" s="81">
        <v>43718.81893518518</v>
      </c>
      <c r="X122" s="83" t="s">
        <v>806</v>
      </c>
      <c r="Y122" s="79"/>
      <c r="Z122" s="79"/>
      <c r="AA122" s="85" t="s">
        <v>968</v>
      </c>
      <c r="AB122" s="79"/>
      <c r="AC122" s="79" t="b">
        <v>0</v>
      </c>
      <c r="AD122" s="79">
        <v>1</v>
      </c>
      <c r="AE122" s="85" t="s">
        <v>1012</v>
      </c>
      <c r="AF122" s="79" t="b">
        <v>0</v>
      </c>
      <c r="AG122" s="79" t="s">
        <v>1015</v>
      </c>
      <c r="AH122" s="79"/>
      <c r="AI122" s="85" t="s">
        <v>1012</v>
      </c>
      <c r="AJ122" s="79" t="b">
        <v>0</v>
      </c>
      <c r="AK122" s="79">
        <v>0</v>
      </c>
      <c r="AL122" s="85" t="s">
        <v>1012</v>
      </c>
      <c r="AM122" s="79" t="s">
        <v>1028</v>
      </c>
      <c r="AN122" s="79" t="b">
        <v>0</v>
      </c>
      <c r="AO122" s="85" t="s">
        <v>968</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316</v>
      </c>
      <c r="B123" s="64" t="s">
        <v>316</v>
      </c>
      <c r="C123" s="65"/>
      <c r="D123" s="66"/>
      <c r="E123" s="67"/>
      <c r="F123" s="68"/>
      <c r="G123" s="65"/>
      <c r="H123" s="69"/>
      <c r="I123" s="70"/>
      <c r="J123" s="70"/>
      <c r="K123" s="34" t="s">
        <v>65</v>
      </c>
      <c r="L123" s="77">
        <v>146</v>
      </c>
      <c r="M123" s="77"/>
      <c r="N123" s="72"/>
      <c r="O123" s="79" t="s">
        <v>176</v>
      </c>
      <c r="P123" s="81">
        <v>43712.32052083333</v>
      </c>
      <c r="Q123" s="79" t="s">
        <v>439</v>
      </c>
      <c r="R123" s="83" t="s">
        <v>477</v>
      </c>
      <c r="S123" s="79" t="s">
        <v>506</v>
      </c>
      <c r="T123" s="79" t="s">
        <v>520</v>
      </c>
      <c r="U123" s="83" t="s">
        <v>591</v>
      </c>
      <c r="V123" s="83" t="s">
        <v>591</v>
      </c>
      <c r="W123" s="81">
        <v>43712.32052083333</v>
      </c>
      <c r="X123" s="83" t="s">
        <v>807</v>
      </c>
      <c r="Y123" s="79"/>
      <c r="Z123" s="79"/>
      <c r="AA123" s="85" t="s">
        <v>969</v>
      </c>
      <c r="AB123" s="79"/>
      <c r="AC123" s="79" t="b">
        <v>0</v>
      </c>
      <c r="AD123" s="79">
        <v>0</v>
      </c>
      <c r="AE123" s="85" t="s">
        <v>1012</v>
      </c>
      <c r="AF123" s="79" t="b">
        <v>0</v>
      </c>
      <c r="AG123" s="79" t="s">
        <v>1015</v>
      </c>
      <c r="AH123" s="79"/>
      <c r="AI123" s="85" t="s">
        <v>1012</v>
      </c>
      <c r="AJ123" s="79" t="b">
        <v>0</v>
      </c>
      <c r="AK123" s="79">
        <v>0</v>
      </c>
      <c r="AL123" s="85" t="s">
        <v>1012</v>
      </c>
      <c r="AM123" s="79" t="s">
        <v>508</v>
      </c>
      <c r="AN123" s="79" t="b">
        <v>0</v>
      </c>
      <c r="AO123" s="85" t="s">
        <v>969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7</v>
      </c>
      <c r="BC123" s="78" t="str">
        <f>REPLACE(INDEX(GroupVertices[Group],MATCH(Edges25[[#This Row],[Vertex 2]],GroupVertices[Vertex],0)),1,1,"")</f>
        <v>7</v>
      </c>
      <c r="BD123" s="48">
        <v>1</v>
      </c>
      <c r="BE123" s="49">
        <v>11.11111111111111</v>
      </c>
      <c r="BF123" s="48">
        <v>0</v>
      </c>
      <c r="BG123" s="49">
        <v>0</v>
      </c>
      <c r="BH123" s="48">
        <v>0</v>
      </c>
      <c r="BI123" s="49">
        <v>0</v>
      </c>
      <c r="BJ123" s="48">
        <v>8</v>
      </c>
      <c r="BK123" s="49">
        <v>88.88888888888889</v>
      </c>
      <c r="BL123" s="48">
        <v>9</v>
      </c>
    </row>
    <row r="124" spans="1:64" ht="15">
      <c r="A124" s="64" t="s">
        <v>317</v>
      </c>
      <c r="B124" s="64" t="s">
        <v>316</v>
      </c>
      <c r="C124" s="65"/>
      <c r="D124" s="66"/>
      <c r="E124" s="67"/>
      <c r="F124" s="68"/>
      <c r="G124" s="65"/>
      <c r="H124" s="69"/>
      <c r="I124" s="70"/>
      <c r="J124" s="70"/>
      <c r="K124" s="34" t="s">
        <v>65</v>
      </c>
      <c r="L124" s="77">
        <v>147</v>
      </c>
      <c r="M124" s="77"/>
      <c r="N124" s="72"/>
      <c r="O124" s="79" t="s">
        <v>343</v>
      </c>
      <c r="P124" s="81">
        <v>43719.07858796296</v>
      </c>
      <c r="Q124" s="79" t="s">
        <v>440</v>
      </c>
      <c r="R124" s="83" t="s">
        <v>477</v>
      </c>
      <c r="S124" s="79" t="s">
        <v>506</v>
      </c>
      <c r="T124" s="79" t="s">
        <v>520</v>
      </c>
      <c r="U124" s="83" t="s">
        <v>591</v>
      </c>
      <c r="V124" s="83" t="s">
        <v>591</v>
      </c>
      <c r="W124" s="81">
        <v>43719.07858796296</v>
      </c>
      <c r="X124" s="83" t="s">
        <v>808</v>
      </c>
      <c r="Y124" s="79"/>
      <c r="Z124" s="79"/>
      <c r="AA124" s="85" t="s">
        <v>970</v>
      </c>
      <c r="AB124" s="79"/>
      <c r="AC124" s="79" t="b">
        <v>0</v>
      </c>
      <c r="AD124" s="79">
        <v>0</v>
      </c>
      <c r="AE124" s="85" t="s">
        <v>1012</v>
      </c>
      <c r="AF124" s="79" t="b">
        <v>0</v>
      </c>
      <c r="AG124" s="79" t="s">
        <v>1015</v>
      </c>
      <c r="AH124" s="79"/>
      <c r="AI124" s="85" t="s">
        <v>1012</v>
      </c>
      <c r="AJ124" s="79" t="b">
        <v>0</v>
      </c>
      <c r="AK124" s="79">
        <v>1</v>
      </c>
      <c r="AL124" s="85" t="s">
        <v>969</v>
      </c>
      <c r="AM124" s="79" t="s">
        <v>1031</v>
      </c>
      <c r="AN124" s="79" t="b">
        <v>0</v>
      </c>
      <c r="AO124" s="85" t="s">
        <v>969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7</v>
      </c>
      <c r="BC124" s="78" t="str">
        <f>REPLACE(INDEX(GroupVertices[Group],MATCH(Edges25[[#This Row],[Vertex 2]],GroupVertices[Vertex],0)),1,1,"")</f>
        <v>7</v>
      </c>
      <c r="BD124" s="48">
        <v>1</v>
      </c>
      <c r="BE124" s="49">
        <v>9.090909090909092</v>
      </c>
      <c r="BF124" s="48">
        <v>0</v>
      </c>
      <c r="BG124" s="49">
        <v>0</v>
      </c>
      <c r="BH124" s="48">
        <v>0</v>
      </c>
      <c r="BI124" s="49">
        <v>0</v>
      </c>
      <c r="BJ124" s="48">
        <v>10</v>
      </c>
      <c r="BK124" s="49">
        <v>90.9090909090909</v>
      </c>
      <c r="BL124" s="48">
        <v>11</v>
      </c>
    </row>
    <row r="125" spans="1:64" ht="15">
      <c r="A125" s="64" t="s">
        <v>318</v>
      </c>
      <c r="B125" s="64" t="s">
        <v>318</v>
      </c>
      <c r="C125" s="65"/>
      <c r="D125" s="66"/>
      <c r="E125" s="67"/>
      <c r="F125" s="68"/>
      <c r="G125" s="65"/>
      <c r="H125" s="69"/>
      <c r="I125" s="70"/>
      <c r="J125" s="70"/>
      <c r="K125" s="34" t="s">
        <v>65</v>
      </c>
      <c r="L125" s="77">
        <v>148</v>
      </c>
      <c r="M125" s="77"/>
      <c r="N125" s="72"/>
      <c r="O125" s="79" t="s">
        <v>176</v>
      </c>
      <c r="P125" s="81">
        <v>43719.541666666664</v>
      </c>
      <c r="Q125" s="79" t="s">
        <v>441</v>
      </c>
      <c r="R125" s="83" t="s">
        <v>475</v>
      </c>
      <c r="S125" s="79" t="s">
        <v>506</v>
      </c>
      <c r="T125" s="79" t="s">
        <v>530</v>
      </c>
      <c r="U125" s="83" t="s">
        <v>592</v>
      </c>
      <c r="V125" s="83" t="s">
        <v>592</v>
      </c>
      <c r="W125" s="81">
        <v>43719.541666666664</v>
      </c>
      <c r="X125" s="83" t="s">
        <v>809</v>
      </c>
      <c r="Y125" s="79"/>
      <c r="Z125" s="79"/>
      <c r="AA125" s="85" t="s">
        <v>971</v>
      </c>
      <c r="AB125" s="79"/>
      <c r="AC125" s="79" t="b">
        <v>0</v>
      </c>
      <c r="AD125" s="79">
        <v>1</v>
      </c>
      <c r="AE125" s="85" t="s">
        <v>1012</v>
      </c>
      <c r="AF125" s="79" t="b">
        <v>0</v>
      </c>
      <c r="AG125" s="79" t="s">
        <v>1015</v>
      </c>
      <c r="AH125" s="79"/>
      <c r="AI125" s="85" t="s">
        <v>1012</v>
      </c>
      <c r="AJ125" s="79" t="b">
        <v>0</v>
      </c>
      <c r="AK125" s="79">
        <v>0</v>
      </c>
      <c r="AL125" s="85" t="s">
        <v>1012</v>
      </c>
      <c r="AM125" s="79" t="s">
        <v>1039</v>
      </c>
      <c r="AN125" s="79" t="b">
        <v>0</v>
      </c>
      <c r="AO125" s="85" t="s">
        <v>971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12.5</v>
      </c>
      <c r="BF125" s="48">
        <v>0</v>
      </c>
      <c r="BG125" s="49">
        <v>0</v>
      </c>
      <c r="BH125" s="48">
        <v>0</v>
      </c>
      <c r="BI125" s="49">
        <v>0</v>
      </c>
      <c r="BJ125" s="48">
        <v>7</v>
      </c>
      <c r="BK125" s="49">
        <v>87.5</v>
      </c>
      <c r="BL125" s="48">
        <v>8</v>
      </c>
    </row>
    <row r="126" spans="1:64" ht="15">
      <c r="A126" s="64" t="s">
        <v>319</v>
      </c>
      <c r="B126" s="64" t="s">
        <v>324</v>
      </c>
      <c r="C126" s="65"/>
      <c r="D126" s="66"/>
      <c r="E126" s="67"/>
      <c r="F126" s="68"/>
      <c r="G126" s="65"/>
      <c r="H126" s="69"/>
      <c r="I126" s="70"/>
      <c r="J126" s="70"/>
      <c r="K126" s="34" t="s">
        <v>65</v>
      </c>
      <c r="L126" s="77">
        <v>149</v>
      </c>
      <c r="M126" s="77"/>
      <c r="N126" s="72"/>
      <c r="O126" s="79" t="s">
        <v>343</v>
      </c>
      <c r="P126" s="81">
        <v>43712.62731481482</v>
      </c>
      <c r="Q126" s="79" t="s">
        <v>442</v>
      </c>
      <c r="R126" s="83" t="s">
        <v>491</v>
      </c>
      <c r="S126" s="79" t="s">
        <v>506</v>
      </c>
      <c r="T126" s="79" t="s">
        <v>548</v>
      </c>
      <c r="U126" s="79"/>
      <c r="V126" s="83" t="s">
        <v>676</v>
      </c>
      <c r="W126" s="81">
        <v>43712.62731481482</v>
      </c>
      <c r="X126" s="83" t="s">
        <v>810</v>
      </c>
      <c r="Y126" s="79"/>
      <c r="Z126" s="79"/>
      <c r="AA126" s="85" t="s">
        <v>972</v>
      </c>
      <c r="AB126" s="79"/>
      <c r="AC126" s="79" t="b">
        <v>0</v>
      </c>
      <c r="AD126" s="79">
        <v>1</v>
      </c>
      <c r="AE126" s="85" t="s">
        <v>1012</v>
      </c>
      <c r="AF126" s="79" t="b">
        <v>0</v>
      </c>
      <c r="AG126" s="79" t="s">
        <v>1015</v>
      </c>
      <c r="AH126" s="79"/>
      <c r="AI126" s="85" t="s">
        <v>1012</v>
      </c>
      <c r="AJ126" s="79" t="b">
        <v>0</v>
      </c>
      <c r="AK126" s="79">
        <v>1</v>
      </c>
      <c r="AL126" s="85" t="s">
        <v>1012</v>
      </c>
      <c r="AM126" s="79" t="s">
        <v>1018</v>
      </c>
      <c r="AN126" s="79" t="b">
        <v>0</v>
      </c>
      <c r="AO126" s="85" t="s">
        <v>972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5</v>
      </c>
      <c r="BC126" s="78" t="str">
        <f>REPLACE(INDEX(GroupVertices[Group],MATCH(Edges25[[#This Row],[Vertex 2]],GroupVertices[Vertex],0)),1,1,"")</f>
        <v>2</v>
      </c>
      <c r="BD126" s="48"/>
      <c r="BE126" s="49"/>
      <c r="BF126" s="48"/>
      <c r="BG126" s="49"/>
      <c r="BH126" s="48"/>
      <c r="BI126" s="49"/>
      <c r="BJ126" s="48"/>
      <c r="BK126" s="49"/>
      <c r="BL126" s="48"/>
    </row>
    <row r="127" spans="1:64" ht="15">
      <c r="A127" s="64" t="s">
        <v>320</v>
      </c>
      <c r="B127" s="64" t="s">
        <v>319</v>
      </c>
      <c r="C127" s="65"/>
      <c r="D127" s="66"/>
      <c r="E127" s="67"/>
      <c r="F127" s="68"/>
      <c r="G127" s="65"/>
      <c r="H127" s="69"/>
      <c r="I127" s="70"/>
      <c r="J127" s="70"/>
      <c r="K127" s="34" t="s">
        <v>65</v>
      </c>
      <c r="L127" s="77">
        <v>151</v>
      </c>
      <c r="M127" s="77"/>
      <c r="N127" s="72"/>
      <c r="O127" s="79" t="s">
        <v>343</v>
      </c>
      <c r="P127" s="81">
        <v>43712.63302083333</v>
      </c>
      <c r="Q127" s="79" t="s">
        <v>443</v>
      </c>
      <c r="R127" s="79"/>
      <c r="S127" s="79"/>
      <c r="T127" s="79" t="s">
        <v>520</v>
      </c>
      <c r="U127" s="79"/>
      <c r="V127" s="83" t="s">
        <v>677</v>
      </c>
      <c r="W127" s="81">
        <v>43712.63302083333</v>
      </c>
      <c r="X127" s="83" t="s">
        <v>811</v>
      </c>
      <c r="Y127" s="79"/>
      <c r="Z127" s="79"/>
      <c r="AA127" s="85" t="s">
        <v>973</v>
      </c>
      <c r="AB127" s="79"/>
      <c r="AC127" s="79" t="b">
        <v>0</v>
      </c>
      <c r="AD127" s="79">
        <v>0</v>
      </c>
      <c r="AE127" s="85" t="s">
        <v>1012</v>
      </c>
      <c r="AF127" s="79" t="b">
        <v>0</v>
      </c>
      <c r="AG127" s="79" t="s">
        <v>1015</v>
      </c>
      <c r="AH127" s="79"/>
      <c r="AI127" s="85" t="s">
        <v>1012</v>
      </c>
      <c r="AJ127" s="79" t="b">
        <v>0</v>
      </c>
      <c r="AK127" s="79">
        <v>1</v>
      </c>
      <c r="AL127" s="85" t="s">
        <v>972</v>
      </c>
      <c r="AM127" s="79" t="s">
        <v>1050</v>
      </c>
      <c r="AN127" s="79" t="b">
        <v>0</v>
      </c>
      <c r="AO127" s="85" t="s">
        <v>972</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5</v>
      </c>
      <c r="BC127" s="78" t="str">
        <f>REPLACE(INDEX(GroupVertices[Group],MATCH(Edges25[[#This Row],[Vertex 2]],GroupVertices[Vertex],0)),1,1,"")</f>
        <v>5</v>
      </c>
      <c r="BD127" s="48"/>
      <c r="BE127" s="49"/>
      <c r="BF127" s="48"/>
      <c r="BG127" s="49"/>
      <c r="BH127" s="48"/>
      <c r="BI127" s="49"/>
      <c r="BJ127" s="48"/>
      <c r="BK127" s="49"/>
      <c r="BL127" s="48"/>
    </row>
    <row r="128" spans="1:64" ht="15">
      <c r="A128" s="64" t="s">
        <v>321</v>
      </c>
      <c r="B128" s="64" t="s">
        <v>324</v>
      </c>
      <c r="C128" s="65"/>
      <c r="D128" s="66"/>
      <c r="E128" s="67"/>
      <c r="F128" s="68"/>
      <c r="G128" s="65"/>
      <c r="H128" s="69"/>
      <c r="I128" s="70"/>
      <c r="J128" s="70"/>
      <c r="K128" s="34" t="s">
        <v>65</v>
      </c>
      <c r="L128" s="77">
        <v>152</v>
      </c>
      <c r="M128" s="77"/>
      <c r="N128" s="72"/>
      <c r="O128" s="79" t="s">
        <v>343</v>
      </c>
      <c r="P128" s="81">
        <v>43713.7362037037</v>
      </c>
      <c r="Q128" s="79" t="s">
        <v>444</v>
      </c>
      <c r="R128" s="83" t="s">
        <v>475</v>
      </c>
      <c r="S128" s="79" t="s">
        <v>506</v>
      </c>
      <c r="T128" s="79" t="s">
        <v>520</v>
      </c>
      <c r="U128" s="79"/>
      <c r="V128" s="83" t="s">
        <v>678</v>
      </c>
      <c r="W128" s="81">
        <v>43713.7362037037</v>
      </c>
      <c r="X128" s="83" t="s">
        <v>812</v>
      </c>
      <c r="Y128" s="79"/>
      <c r="Z128" s="79"/>
      <c r="AA128" s="85" t="s">
        <v>974</v>
      </c>
      <c r="AB128" s="79"/>
      <c r="AC128" s="79" t="b">
        <v>0</v>
      </c>
      <c r="AD128" s="79">
        <v>0</v>
      </c>
      <c r="AE128" s="85" t="s">
        <v>1012</v>
      </c>
      <c r="AF128" s="79" t="b">
        <v>0</v>
      </c>
      <c r="AG128" s="79" t="s">
        <v>1015</v>
      </c>
      <c r="AH128" s="79"/>
      <c r="AI128" s="85" t="s">
        <v>1012</v>
      </c>
      <c r="AJ128" s="79" t="b">
        <v>0</v>
      </c>
      <c r="AK128" s="79">
        <v>1</v>
      </c>
      <c r="AL128" s="85" t="s">
        <v>1012</v>
      </c>
      <c r="AM128" s="79" t="s">
        <v>1026</v>
      </c>
      <c r="AN128" s="79" t="b">
        <v>0</v>
      </c>
      <c r="AO128" s="85" t="s">
        <v>974</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5</v>
      </c>
      <c r="BC128" s="78" t="str">
        <f>REPLACE(INDEX(GroupVertices[Group],MATCH(Edges25[[#This Row],[Vertex 2]],GroupVertices[Vertex],0)),1,1,"")</f>
        <v>2</v>
      </c>
      <c r="BD128" s="48">
        <v>1</v>
      </c>
      <c r="BE128" s="49">
        <v>9.090909090909092</v>
      </c>
      <c r="BF128" s="48">
        <v>0</v>
      </c>
      <c r="BG128" s="49">
        <v>0</v>
      </c>
      <c r="BH128" s="48">
        <v>0</v>
      </c>
      <c r="BI128" s="49">
        <v>0</v>
      </c>
      <c r="BJ128" s="48">
        <v>10</v>
      </c>
      <c r="BK128" s="49">
        <v>90.9090909090909</v>
      </c>
      <c r="BL128" s="48">
        <v>11</v>
      </c>
    </row>
    <row r="129" spans="1:64" ht="15">
      <c r="A129" s="64" t="s">
        <v>320</v>
      </c>
      <c r="B129" s="64" t="s">
        <v>321</v>
      </c>
      <c r="C129" s="65"/>
      <c r="D129" s="66"/>
      <c r="E129" s="67"/>
      <c r="F129" s="68"/>
      <c r="G129" s="65"/>
      <c r="H129" s="69"/>
      <c r="I129" s="70"/>
      <c r="J129" s="70"/>
      <c r="K129" s="34" t="s">
        <v>65</v>
      </c>
      <c r="L129" s="77">
        <v>153</v>
      </c>
      <c r="M129" s="77"/>
      <c r="N129" s="72"/>
      <c r="O129" s="79" t="s">
        <v>343</v>
      </c>
      <c r="P129" s="81">
        <v>43713.73684027778</v>
      </c>
      <c r="Q129" s="79" t="s">
        <v>445</v>
      </c>
      <c r="R129" s="83" t="s">
        <v>475</v>
      </c>
      <c r="S129" s="79" t="s">
        <v>506</v>
      </c>
      <c r="T129" s="79" t="s">
        <v>520</v>
      </c>
      <c r="U129" s="79"/>
      <c r="V129" s="83" t="s">
        <v>677</v>
      </c>
      <c r="W129" s="81">
        <v>43713.73684027778</v>
      </c>
      <c r="X129" s="83" t="s">
        <v>813</v>
      </c>
      <c r="Y129" s="79"/>
      <c r="Z129" s="79"/>
      <c r="AA129" s="85" t="s">
        <v>975</v>
      </c>
      <c r="AB129" s="79"/>
      <c r="AC129" s="79" t="b">
        <v>0</v>
      </c>
      <c r="AD129" s="79">
        <v>0</v>
      </c>
      <c r="AE129" s="85" t="s">
        <v>1012</v>
      </c>
      <c r="AF129" s="79" t="b">
        <v>0</v>
      </c>
      <c r="AG129" s="79" t="s">
        <v>1015</v>
      </c>
      <c r="AH129" s="79"/>
      <c r="AI129" s="85" t="s">
        <v>1012</v>
      </c>
      <c r="AJ129" s="79" t="b">
        <v>0</v>
      </c>
      <c r="AK129" s="79">
        <v>1</v>
      </c>
      <c r="AL129" s="85" t="s">
        <v>974</v>
      </c>
      <c r="AM129" s="79" t="s">
        <v>1050</v>
      </c>
      <c r="AN129" s="79" t="b">
        <v>0</v>
      </c>
      <c r="AO129" s="85" t="s">
        <v>974</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5</v>
      </c>
      <c r="BC129" s="78" t="str">
        <f>REPLACE(INDEX(GroupVertices[Group],MATCH(Edges25[[#This Row],[Vertex 2]],GroupVertices[Vertex],0)),1,1,"")</f>
        <v>5</v>
      </c>
      <c r="BD129" s="48">
        <v>1</v>
      </c>
      <c r="BE129" s="49">
        <v>7.6923076923076925</v>
      </c>
      <c r="BF129" s="48">
        <v>0</v>
      </c>
      <c r="BG129" s="49">
        <v>0</v>
      </c>
      <c r="BH129" s="48">
        <v>0</v>
      </c>
      <c r="BI129" s="49">
        <v>0</v>
      </c>
      <c r="BJ129" s="48">
        <v>12</v>
      </c>
      <c r="BK129" s="49">
        <v>92.3076923076923</v>
      </c>
      <c r="BL129" s="48">
        <v>13</v>
      </c>
    </row>
    <row r="130" spans="1:64" ht="15">
      <c r="A130" s="64" t="s">
        <v>320</v>
      </c>
      <c r="B130" s="64" t="s">
        <v>342</v>
      </c>
      <c r="C130" s="65"/>
      <c r="D130" s="66"/>
      <c r="E130" s="67"/>
      <c r="F130" s="68"/>
      <c r="G130" s="65"/>
      <c r="H130" s="69"/>
      <c r="I130" s="70"/>
      <c r="J130" s="70"/>
      <c r="K130" s="34" t="s">
        <v>65</v>
      </c>
      <c r="L130" s="77">
        <v>154</v>
      </c>
      <c r="M130" s="77"/>
      <c r="N130" s="72"/>
      <c r="O130" s="79" t="s">
        <v>343</v>
      </c>
      <c r="P130" s="81">
        <v>43718.789131944446</v>
      </c>
      <c r="Q130" s="79" t="s">
        <v>446</v>
      </c>
      <c r="R130" s="83" t="s">
        <v>494</v>
      </c>
      <c r="S130" s="79" t="s">
        <v>506</v>
      </c>
      <c r="T130" s="79" t="s">
        <v>549</v>
      </c>
      <c r="U130" s="79"/>
      <c r="V130" s="83" t="s">
        <v>677</v>
      </c>
      <c r="W130" s="81">
        <v>43718.789131944446</v>
      </c>
      <c r="X130" s="83" t="s">
        <v>814</v>
      </c>
      <c r="Y130" s="79"/>
      <c r="Z130" s="79"/>
      <c r="AA130" s="85" t="s">
        <v>976</v>
      </c>
      <c r="AB130" s="79"/>
      <c r="AC130" s="79" t="b">
        <v>0</v>
      </c>
      <c r="AD130" s="79">
        <v>0</v>
      </c>
      <c r="AE130" s="85" t="s">
        <v>1012</v>
      </c>
      <c r="AF130" s="79" t="b">
        <v>0</v>
      </c>
      <c r="AG130" s="79" t="s">
        <v>1015</v>
      </c>
      <c r="AH130" s="79"/>
      <c r="AI130" s="85" t="s">
        <v>1012</v>
      </c>
      <c r="AJ130" s="79" t="b">
        <v>0</v>
      </c>
      <c r="AK130" s="79">
        <v>1</v>
      </c>
      <c r="AL130" s="85" t="s">
        <v>977</v>
      </c>
      <c r="AM130" s="79" t="s">
        <v>1050</v>
      </c>
      <c r="AN130" s="79" t="b">
        <v>0</v>
      </c>
      <c r="AO130" s="85" t="s">
        <v>977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5</v>
      </c>
      <c r="BC130" s="78" t="str">
        <f>REPLACE(INDEX(GroupVertices[Group],MATCH(Edges25[[#This Row],[Vertex 2]],GroupVertices[Vertex],0)),1,1,"")</f>
        <v>5</v>
      </c>
      <c r="BD130" s="48"/>
      <c r="BE130" s="49"/>
      <c r="BF130" s="48"/>
      <c r="BG130" s="49"/>
      <c r="BH130" s="48"/>
      <c r="BI130" s="49"/>
      <c r="BJ130" s="48"/>
      <c r="BK130" s="49"/>
      <c r="BL130" s="48"/>
    </row>
    <row r="131" spans="1:64" ht="15">
      <c r="A131" s="64" t="s">
        <v>322</v>
      </c>
      <c r="B131" s="64" t="s">
        <v>324</v>
      </c>
      <c r="C131" s="65"/>
      <c r="D131" s="66"/>
      <c r="E131" s="67"/>
      <c r="F131" s="68"/>
      <c r="G131" s="65"/>
      <c r="H131" s="69"/>
      <c r="I131" s="70"/>
      <c r="J131" s="70"/>
      <c r="K131" s="34" t="s">
        <v>65</v>
      </c>
      <c r="L131" s="77">
        <v>155</v>
      </c>
      <c r="M131" s="77"/>
      <c r="N131" s="72"/>
      <c r="O131" s="79" t="s">
        <v>343</v>
      </c>
      <c r="P131" s="81">
        <v>43718.7875</v>
      </c>
      <c r="Q131" s="79" t="s">
        <v>447</v>
      </c>
      <c r="R131" s="83" t="s">
        <v>494</v>
      </c>
      <c r="S131" s="79" t="s">
        <v>506</v>
      </c>
      <c r="T131" s="79" t="s">
        <v>549</v>
      </c>
      <c r="U131" s="79"/>
      <c r="V131" s="83" t="s">
        <v>679</v>
      </c>
      <c r="W131" s="81">
        <v>43718.7875</v>
      </c>
      <c r="X131" s="83" t="s">
        <v>815</v>
      </c>
      <c r="Y131" s="79"/>
      <c r="Z131" s="79"/>
      <c r="AA131" s="85" t="s">
        <v>977</v>
      </c>
      <c r="AB131" s="79"/>
      <c r="AC131" s="79" t="b">
        <v>0</v>
      </c>
      <c r="AD131" s="79">
        <v>0</v>
      </c>
      <c r="AE131" s="85" t="s">
        <v>1012</v>
      </c>
      <c r="AF131" s="79" t="b">
        <v>0</v>
      </c>
      <c r="AG131" s="79" t="s">
        <v>1015</v>
      </c>
      <c r="AH131" s="79"/>
      <c r="AI131" s="85" t="s">
        <v>1012</v>
      </c>
      <c r="AJ131" s="79" t="b">
        <v>0</v>
      </c>
      <c r="AK131" s="79">
        <v>1</v>
      </c>
      <c r="AL131" s="85" t="s">
        <v>1012</v>
      </c>
      <c r="AM131" s="79" t="s">
        <v>1038</v>
      </c>
      <c r="AN131" s="79" t="b">
        <v>0</v>
      </c>
      <c r="AO131" s="85" t="s">
        <v>977</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5</v>
      </c>
      <c r="BC131" s="78" t="str">
        <f>REPLACE(INDEX(GroupVertices[Group],MATCH(Edges25[[#This Row],[Vertex 2]],GroupVertices[Vertex],0)),1,1,"")</f>
        <v>2</v>
      </c>
      <c r="BD131" s="48">
        <v>0</v>
      </c>
      <c r="BE131" s="49">
        <v>0</v>
      </c>
      <c r="BF131" s="48">
        <v>0</v>
      </c>
      <c r="BG131" s="49">
        <v>0</v>
      </c>
      <c r="BH131" s="48">
        <v>0</v>
      </c>
      <c r="BI131" s="49">
        <v>0</v>
      </c>
      <c r="BJ131" s="48">
        <v>12</v>
      </c>
      <c r="BK131" s="49">
        <v>100</v>
      </c>
      <c r="BL131" s="48">
        <v>12</v>
      </c>
    </row>
    <row r="132" spans="1:64" ht="15">
      <c r="A132" s="64" t="s">
        <v>323</v>
      </c>
      <c r="B132" s="64" t="s">
        <v>324</v>
      </c>
      <c r="C132" s="65"/>
      <c r="D132" s="66"/>
      <c r="E132" s="67"/>
      <c r="F132" s="68"/>
      <c r="G132" s="65"/>
      <c r="H132" s="69"/>
      <c r="I132" s="70"/>
      <c r="J132" s="70"/>
      <c r="K132" s="34" t="s">
        <v>65</v>
      </c>
      <c r="L132" s="77">
        <v>157</v>
      </c>
      <c r="M132" s="77"/>
      <c r="N132" s="72"/>
      <c r="O132" s="79" t="s">
        <v>343</v>
      </c>
      <c r="P132" s="81">
        <v>43719.652407407404</v>
      </c>
      <c r="Q132" s="79" t="s">
        <v>448</v>
      </c>
      <c r="R132" s="79"/>
      <c r="S132" s="79"/>
      <c r="T132" s="79" t="s">
        <v>550</v>
      </c>
      <c r="U132" s="79"/>
      <c r="V132" s="83" t="s">
        <v>680</v>
      </c>
      <c r="W132" s="81">
        <v>43719.652407407404</v>
      </c>
      <c r="X132" s="83" t="s">
        <v>816</v>
      </c>
      <c r="Y132" s="79"/>
      <c r="Z132" s="79"/>
      <c r="AA132" s="85" t="s">
        <v>978</v>
      </c>
      <c r="AB132" s="79"/>
      <c r="AC132" s="79" t="b">
        <v>0</v>
      </c>
      <c r="AD132" s="79">
        <v>0</v>
      </c>
      <c r="AE132" s="85" t="s">
        <v>1012</v>
      </c>
      <c r="AF132" s="79" t="b">
        <v>0</v>
      </c>
      <c r="AG132" s="79" t="s">
        <v>1015</v>
      </c>
      <c r="AH132" s="79"/>
      <c r="AI132" s="85" t="s">
        <v>1012</v>
      </c>
      <c r="AJ132" s="79" t="b">
        <v>0</v>
      </c>
      <c r="AK132" s="79">
        <v>1</v>
      </c>
      <c r="AL132" s="85" t="s">
        <v>1012</v>
      </c>
      <c r="AM132" s="79" t="s">
        <v>1017</v>
      </c>
      <c r="AN132" s="79" t="b">
        <v>0</v>
      </c>
      <c r="AO132" s="85" t="s">
        <v>978</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5</v>
      </c>
      <c r="BC132" s="78" t="str">
        <f>REPLACE(INDEX(GroupVertices[Group],MATCH(Edges25[[#This Row],[Vertex 2]],GroupVertices[Vertex],0)),1,1,"")</f>
        <v>2</v>
      </c>
      <c r="BD132" s="48">
        <v>1</v>
      </c>
      <c r="BE132" s="49">
        <v>2.5</v>
      </c>
      <c r="BF132" s="48">
        <v>0</v>
      </c>
      <c r="BG132" s="49">
        <v>0</v>
      </c>
      <c r="BH132" s="48">
        <v>0</v>
      </c>
      <c r="BI132" s="49">
        <v>0</v>
      </c>
      <c r="BJ132" s="48">
        <v>39</v>
      </c>
      <c r="BK132" s="49">
        <v>97.5</v>
      </c>
      <c r="BL132" s="48">
        <v>40</v>
      </c>
    </row>
    <row r="133" spans="1:64" ht="15">
      <c r="A133" s="64" t="s">
        <v>320</v>
      </c>
      <c r="B133" s="64" t="s">
        <v>323</v>
      </c>
      <c r="C133" s="65"/>
      <c r="D133" s="66"/>
      <c r="E133" s="67"/>
      <c r="F133" s="68"/>
      <c r="G133" s="65"/>
      <c r="H133" s="69"/>
      <c r="I133" s="70"/>
      <c r="J133" s="70"/>
      <c r="K133" s="34" t="s">
        <v>65</v>
      </c>
      <c r="L133" s="77">
        <v>158</v>
      </c>
      <c r="M133" s="77"/>
      <c r="N133" s="72"/>
      <c r="O133" s="79" t="s">
        <v>343</v>
      </c>
      <c r="P133" s="81">
        <v>43719.653495370374</v>
      </c>
      <c r="Q133" s="79" t="s">
        <v>449</v>
      </c>
      <c r="R133" s="79"/>
      <c r="S133" s="79"/>
      <c r="T133" s="79" t="s">
        <v>551</v>
      </c>
      <c r="U133" s="79"/>
      <c r="V133" s="83" t="s">
        <v>677</v>
      </c>
      <c r="W133" s="81">
        <v>43719.653495370374</v>
      </c>
      <c r="X133" s="83" t="s">
        <v>817</v>
      </c>
      <c r="Y133" s="79"/>
      <c r="Z133" s="79"/>
      <c r="AA133" s="85" t="s">
        <v>979</v>
      </c>
      <c r="AB133" s="79"/>
      <c r="AC133" s="79" t="b">
        <v>0</v>
      </c>
      <c r="AD133" s="79">
        <v>0</v>
      </c>
      <c r="AE133" s="85" t="s">
        <v>1012</v>
      </c>
      <c r="AF133" s="79" t="b">
        <v>0</v>
      </c>
      <c r="AG133" s="79" t="s">
        <v>1015</v>
      </c>
      <c r="AH133" s="79"/>
      <c r="AI133" s="85" t="s">
        <v>1012</v>
      </c>
      <c r="AJ133" s="79" t="b">
        <v>0</v>
      </c>
      <c r="AK133" s="79">
        <v>1</v>
      </c>
      <c r="AL133" s="85" t="s">
        <v>978</v>
      </c>
      <c r="AM133" s="79" t="s">
        <v>1050</v>
      </c>
      <c r="AN133" s="79" t="b">
        <v>0</v>
      </c>
      <c r="AO133" s="85" t="s">
        <v>978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5</v>
      </c>
      <c r="BC133" s="78" t="str">
        <f>REPLACE(INDEX(GroupVertices[Group],MATCH(Edges25[[#This Row],[Vertex 2]],GroupVertices[Vertex],0)),1,1,"")</f>
        <v>5</v>
      </c>
      <c r="BD133" s="48">
        <v>1</v>
      </c>
      <c r="BE133" s="49">
        <v>4.761904761904762</v>
      </c>
      <c r="BF133" s="48">
        <v>0</v>
      </c>
      <c r="BG133" s="49">
        <v>0</v>
      </c>
      <c r="BH133" s="48">
        <v>0</v>
      </c>
      <c r="BI133" s="49">
        <v>0</v>
      </c>
      <c r="BJ133" s="48">
        <v>20</v>
      </c>
      <c r="BK133" s="49">
        <v>95.23809523809524</v>
      </c>
      <c r="BL133" s="48">
        <v>21</v>
      </c>
    </row>
    <row r="134" spans="1:64" ht="15">
      <c r="A134" s="64" t="s">
        <v>320</v>
      </c>
      <c r="B134" s="64" t="s">
        <v>324</v>
      </c>
      <c r="C134" s="65"/>
      <c r="D134" s="66"/>
      <c r="E134" s="67"/>
      <c r="F134" s="68"/>
      <c r="G134" s="65"/>
      <c r="H134" s="69"/>
      <c r="I134" s="70"/>
      <c r="J134" s="70"/>
      <c r="K134" s="34" t="s">
        <v>65</v>
      </c>
      <c r="L134" s="77">
        <v>160</v>
      </c>
      <c r="M134" s="77"/>
      <c r="N134" s="72"/>
      <c r="O134" s="79" t="s">
        <v>343</v>
      </c>
      <c r="P134" s="81">
        <v>43712.82017361111</v>
      </c>
      <c r="Q134" s="79" t="s">
        <v>396</v>
      </c>
      <c r="R134" s="79"/>
      <c r="S134" s="79"/>
      <c r="T134" s="79" t="s">
        <v>530</v>
      </c>
      <c r="U134" s="79"/>
      <c r="V134" s="83" t="s">
        <v>677</v>
      </c>
      <c r="W134" s="81">
        <v>43712.82017361111</v>
      </c>
      <c r="X134" s="83" t="s">
        <v>818</v>
      </c>
      <c r="Y134" s="79"/>
      <c r="Z134" s="79"/>
      <c r="AA134" s="85" t="s">
        <v>980</v>
      </c>
      <c r="AB134" s="79"/>
      <c r="AC134" s="79" t="b">
        <v>0</v>
      </c>
      <c r="AD134" s="79">
        <v>0</v>
      </c>
      <c r="AE134" s="85" t="s">
        <v>1012</v>
      </c>
      <c r="AF134" s="79" t="b">
        <v>0</v>
      </c>
      <c r="AG134" s="79" t="s">
        <v>1015</v>
      </c>
      <c r="AH134" s="79"/>
      <c r="AI134" s="85" t="s">
        <v>1012</v>
      </c>
      <c r="AJ134" s="79" t="b">
        <v>0</v>
      </c>
      <c r="AK134" s="79">
        <v>5</v>
      </c>
      <c r="AL134" s="85" t="s">
        <v>984</v>
      </c>
      <c r="AM134" s="79" t="s">
        <v>1050</v>
      </c>
      <c r="AN134" s="79" t="b">
        <v>0</v>
      </c>
      <c r="AO134" s="85" t="s">
        <v>984</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5</v>
      </c>
      <c r="BC134" s="78" t="str">
        <f>REPLACE(INDEX(GroupVertices[Group],MATCH(Edges25[[#This Row],[Vertex 2]],GroupVertices[Vertex],0)),1,1,"")</f>
        <v>2</v>
      </c>
      <c r="BD134" s="48">
        <v>0</v>
      </c>
      <c r="BE134" s="49">
        <v>0</v>
      </c>
      <c r="BF134" s="48">
        <v>0</v>
      </c>
      <c r="BG134" s="49">
        <v>0</v>
      </c>
      <c r="BH134" s="48">
        <v>0</v>
      </c>
      <c r="BI134" s="49">
        <v>0</v>
      </c>
      <c r="BJ134" s="48">
        <v>23</v>
      </c>
      <c r="BK134" s="49">
        <v>100</v>
      </c>
      <c r="BL134" s="48">
        <v>23</v>
      </c>
    </row>
    <row r="135" spans="1:64" ht="15">
      <c r="A135" s="64" t="s">
        <v>320</v>
      </c>
      <c r="B135" s="64" t="s">
        <v>324</v>
      </c>
      <c r="C135" s="65"/>
      <c r="D135" s="66"/>
      <c r="E135" s="67"/>
      <c r="F135" s="68"/>
      <c r="G135" s="65"/>
      <c r="H135" s="69"/>
      <c r="I135" s="70"/>
      <c r="J135" s="70"/>
      <c r="K135" s="34" t="s">
        <v>65</v>
      </c>
      <c r="L135" s="77">
        <v>162</v>
      </c>
      <c r="M135" s="77"/>
      <c r="N135" s="72"/>
      <c r="O135" s="79" t="s">
        <v>343</v>
      </c>
      <c r="P135" s="81">
        <v>43716.643113425926</v>
      </c>
      <c r="Q135" s="79" t="s">
        <v>396</v>
      </c>
      <c r="R135" s="79"/>
      <c r="S135" s="79"/>
      <c r="T135" s="79" t="s">
        <v>530</v>
      </c>
      <c r="U135" s="79"/>
      <c r="V135" s="83" t="s">
        <v>677</v>
      </c>
      <c r="W135" s="81">
        <v>43716.643113425926</v>
      </c>
      <c r="X135" s="83" t="s">
        <v>819</v>
      </c>
      <c r="Y135" s="79"/>
      <c r="Z135" s="79"/>
      <c r="AA135" s="85" t="s">
        <v>981</v>
      </c>
      <c r="AB135" s="79"/>
      <c r="AC135" s="79" t="b">
        <v>0</v>
      </c>
      <c r="AD135" s="79">
        <v>0</v>
      </c>
      <c r="AE135" s="85" t="s">
        <v>1012</v>
      </c>
      <c r="AF135" s="79" t="b">
        <v>0</v>
      </c>
      <c r="AG135" s="79" t="s">
        <v>1015</v>
      </c>
      <c r="AH135" s="79"/>
      <c r="AI135" s="85" t="s">
        <v>1012</v>
      </c>
      <c r="AJ135" s="79" t="b">
        <v>0</v>
      </c>
      <c r="AK135" s="79">
        <v>14</v>
      </c>
      <c r="AL135" s="85" t="s">
        <v>987</v>
      </c>
      <c r="AM135" s="79" t="s">
        <v>1050</v>
      </c>
      <c r="AN135" s="79" t="b">
        <v>0</v>
      </c>
      <c r="AO135" s="85" t="s">
        <v>987</v>
      </c>
      <c r="AP135" s="79" t="s">
        <v>176</v>
      </c>
      <c r="AQ135" s="79">
        <v>0</v>
      </c>
      <c r="AR135" s="79">
        <v>0</v>
      </c>
      <c r="AS135" s="79"/>
      <c r="AT135" s="79"/>
      <c r="AU135" s="79"/>
      <c r="AV135" s="79"/>
      <c r="AW135" s="79"/>
      <c r="AX135" s="79"/>
      <c r="AY135" s="79"/>
      <c r="AZ135" s="79"/>
      <c r="BA135">
        <v>4</v>
      </c>
      <c r="BB135" s="78" t="str">
        <f>REPLACE(INDEX(GroupVertices[Group],MATCH(Edges25[[#This Row],[Vertex 1]],GroupVertices[Vertex],0)),1,1,"")</f>
        <v>5</v>
      </c>
      <c r="BC135" s="78" t="str">
        <f>REPLACE(INDEX(GroupVertices[Group],MATCH(Edges25[[#This Row],[Vertex 2]],GroupVertices[Vertex],0)),1,1,"")</f>
        <v>2</v>
      </c>
      <c r="BD135" s="48">
        <v>0</v>
      </c>
      <c r="BE135" s="49">
        <v>0</v>
      </c>
      <c r="BF135" s="48">
        <v>0</v>
      </c>
      <c r="BG135" s="49">
        <v>0</v>
      </c>
      <c r="BH135" s="48">
        <v>0</v>
      </c>
      <c r="BI135" s="49">
        <v>0</v>
      </c>
      <c r="BJ135" s="48">
        <v>23</v>
      </c>
      <c r="BK135" s="49">
        <v>100</v>
      </c>
      <c r="BL135" s="48">
        <v>23</v>
      </c>
    </row>
    <row r="136" spans="1:64" ht="15">
      <c r="A136" s="64" t="s">
        <v>324</v>
      </c>
      <c r="B136" s="64" t="s">
        <v>341</v>
      </c>
      <c r="C136" s="65"/>
      <c r="D136" s="66"/>
      <c r="E136" s="67"/>
      <c r="F136" s="68"/>
      <c r="G136" s="65"/>
      <c r="H136" s="69"/>
      <c r="I136" s="70"/>
      <c r="J136" s="70"/>
      <c r="K136" s="34" t="s">
        <v>65</v>
      </c>
      <c r="L136" s="77">
        <v>164</v>
      </c>
      <c r="M136" s="77"/>
      <c r="N136" s="72"/>
      <c r="O136" s="79" t="s">
        <v>343</v>
      </c>
      <c r="P136" s="81">
        <v>42241.68268518519</v>
      </c>
      <c r="Q136" s="79" t="s">
        <v>450</v>
      </c>
      <c r="R136" s="79"/>
      <c r="S136" s="79"/>
      <c r="T136" s="79" t="s">
        <v>520</v>
      </c>
      <c r="U136" s="83" t="s">
        <v>593</v>
      </c>
      <c r="V136" s="83" t="s">
        <v>593</v>
      </c>
      <c r="W136" s="81">
        <v>42241.68268518519</v>
      </c>
      <c r="X136" s="83" t="s">
        <v>820</v>
      </c>
      <c r="Y136" s="79"/>
      <c r="Z136" s="79"/>
      <c r="AA136" s="85" t="s">
        <v>982</v>
      </c>
      <c r="AB136" s="79"/>
      <c r="AC136" s="79" t="b">
        <v>0</v>
      </c>
      <c r="AD136" s="79">
        <v>30</v>
      </c>
      <c r="AE136" s="85" t="s">
        <v>1012</v>
      </c>
      <c r="AF136" s="79" t="b">
        <v>0</v>
      </c>
      <c r="AG136" s="79" t="s">
        <v>1015</v>
      </c>
      <c r="AH136" s="79"/>
      <c r="AI136" s="85" t="s">
        <v>1012</v>
      </c>
      <c r="AJ136" s="79" t="b">
        <v>0</v>
      </c>
      <c r="AK136" s="79">
        <v>37</v>
      </c>
      <c r="AL136" s="85" t="s">
        <v>1012</v>
      </c>
      <c r="AM136" s="79" t="s">
        <v>1051</v>
      </c>
      <c r="AN136" s="79" t="b">
        <v>0</v>
      </c>
      <c r="AO136" s="85" t="s">
        <v>982</v>
      </c>
      <c r="AP136" s="79" t="s">
        <v>1052</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v>1</v>
      </c>
      <c r="BE136" s="49">
        <v>7.142857142857143</v>
      </c>
      <c r="BF136" s="48">
        <v>0</v>
      </c>
      <c r="BG136" s="49">
        <v>0</v>
      </c>
      <c r="BH136" s="48">
        <v>0</v>
      </c>
      <c r="BI136" s="49">
        <v>0</v>
      </c>
      <c r="BJ136" s="48">
        <v>13</v>
      </c>
      <c r="BK136" s="49">
        <v>92.85714285714286</v>
      </c>
      <c r="BL136" s="48">
        <v>14</v>
      </c>
    </row>
    <row r="137" spans="1:64" ht="15">
      <c r="A137" s="64" t="s">
        <v>324</v>
      </c>
      <c r="B137" s="64" t="s">
        <v>212</v>
      </c>
      <c r="C137" s="65"/>
      <c r="D137" s="66"/>
      <c r="E137" s="67"/>
      <c r="F137" s="68"/>
      <c r="G137" s="65"/>
      <c r="H137" s="69"/>
      <c r="I137" s="70"/>
      <c r="J137" s="70"/>
      <c r="K137" s="34" t="s">
        <v>65</v>
      </c>
      <c r="L137" s="77">
        <v>165</v>
      </c>
      <c r="M137" s="77"/>
      <c r="N137" s="72"/>
      <c r="O137" s="79" t="s">
        <v>343</v>
      </c>
      <c r="P137" s="81">
        <v>43712.468877314815</v>
      </c>
      <c r="Q137" s="79" t="s">
        <v>451</v>
      </c>
      <c r="R137" s="83" t="s">
        <v>475</v>
      </c>
      <c r="S137" s="79" t="s">
        <v>506</v>
      </c>
      <c r="T137" s="79" t="s">
        <v>526</v>
      </c>
      <c r="U137" s="79"/>
      <c r="V137" s="83" t="s">
        <v>681</v>
      </c>
      <c r="W137" s="81">
        <v>43712.468877314815</v>
      </c>
      <c r="X137" s="83" t="s">
        <v>821</v>
      </c>
      <c r="Y137" s="79"/>
      <c r="Z137" s="79"/>
      <c r="AA137" s="85" t="s">
        <v>983</v>
      </c>
      <c r="AB137" s="79"/>
      <c r="AC137" s="79" t="b">
        <v>0</v>
      </c>
      <c r="AD137" s="79">
        <v>8</v>
      </c>
      <c r="AE137" s="85" t="s">
        <v>1012</v>
      </c>
      <c r="AF137" s="79" t="b">
        <v>0</v>
      </c>
      <c r="AG137" s="79" t="s">
        <v>1015</v>
      </c>
      <c r="AH137" s="79"/>
      <c r="AI137" s="85" t="s">
        <v>1012</v>
      </c>
      <c r="AJ137" s="79" t="b">
        <v>0</v>
      </c>
      <c r="AK137" s="79">
        <v>4</v>
      </c>
      <c r="AL137" s="85" t="s">
        <v>1012</v>
      </c>
      <c r="AM137" s="79" t="s">
        <v>1026</v>
      </c>
      <c r="AN137" s="79" t="b">
        <v>0</v>
      </c>
      <c r="AO137" s="85" t="s">
        <v>983</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2</v>
      </c>
      <c r="BC137" s="78" t="str">
        <f>REPLACE(INDEX(GroupVertices[Group],MATCH(Edges25[[#This Row],[Vertex 2]],GroupVertices[Vertex],0)),1,1,"")</f>
        <v>3</v>
      </c>
      <c r="BD137" s="48">
        <v>1</v>
      </c>
      <c r="BE137" s="49">
        <v>4.545454545454546</v>
      </c>
      <c r="BF137" s="48">
        <v>0</v>
      </c>
      <c r="BG137" s="49">
        <v>0</v>
      </c>
      <c r="BH137" s="48">
        <v>0</v>
      </c>
      <c r="BI137" s="49">
        <v>0</v>
      </c>
      <c r="BJ137" s="48">
        <v>21</v>
      </c>
      <c r="BK137" s="49">
        <v>95.45454545454545</v>
      </c>
      <c r="BL137" s="48">
        <v>22</v>
      </c>
    </row>
    <row r="138" spans="1:64" ht="15">
      <c r="A138" s="64" t="s">
        <v>324</v>
      </c>
      <c r="B138" s="64" t="s">
        <v>324</v>
      </c>
      <c r="C138" s="65"/>
      <c r="D138" s="66"/>
      <c r="E138" s="67"/>
      <c r="F138" s="68"/>
      <c r="G138" s="65"/>
      <c r="H138" s="69"/>
      <c r="I138" s="70"/>
      <c r="J138" s="70"/>
      <c r="K138" s="34" t="s">
        <v>65</v>
      </c>
      <c r="L138" s="77">
        <v>166</v>
      </c>
      <c r="M138" s="77"/>
      <c r="N138" s="72"/>
      <c r="O138" s="79" t="s">
        <v>176</v>
      </c>
      <c r="P138" s="81">
        <v>43712.80236111111</v>
      </c>
      <c r="Q138" s="79" t="s">
        <v>452</v>
      </c>
      <c r="R138" s="83" t="s">
        <v>475</v>
      </c>
      <c r="S138" s="79" t="s">
        <v>506</v>
      </c>
      <c r="T138" s="79" t="s">
        <v>545</v>
      </c>
      <c r="U138" s="79"/>
      <c r="V138" s="83" t="s">
        <v>681</v>
      </c>
      <c r="W138" s="81">
        <v>43712.80236111111</v>
      </c>
      <c r="X138" s="83" t="s">
        <v>822</v>
      </c>
      <c r="Y138" s="79"/>
      <c r="Z138" s="79"/>
      <c r="AA138" s="85" t="s">
        <v>984</v>
      </c>
      <c r="AB138" s="79"/>
      <c r="AC138" s="79" t="b">
        <v>0</v>
      </c>
      <c r="AD138" s="79">
        <v>11</v>
      </c>
      <c r="AE138" s="85" t="s">
        <v>1012</v>
      </c>
      <c r="AF138" s="79" t="b">
        <v>0</v>
      </c>
      <c r="AG138" s="79" t="s">
        <v>1015</v>
      </c>
      <c r="AH138" s="79"/>
      <c r="AI138" s="85" t="s">
        <v>1012</v>
      </c>
      <c r="AJ138" s="79" t="b">
        <v>0</v>
      </c>
      <c r="AK138" s="79">
        <v>5</v>
      </c>
      <c r="AL138" s="85" t="s">
        <v>1012</v>
      </c>
      <c r="AM138" s="79" t="s">
        <v>1026</v>
      </c>
      <c r="AN138" s="79" t="b">
        <v>0</v>
      </c>
      <c r="AO138" s="85" t="s">
        <v>984</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22</v>
      </c>
      <c r="BK138" s="49">
        <v>100</v>
      </c>
      <c r="BL138" s="48">
        <v>22</v>
      </c>
    </row>
    <row r="139" spans="1:64" ht="15">
      <c r="A139" s="64" t="s">
        <v>324</v>
      </c>
      <c r="B139" s="64" t="s">
        <v>324</v>
      </c>
      <c r="C139" s="65"/>
      <c r="D139" s="66"/>
      <c r="E139" s="67"/>
      <c r="F139" s="68"/>
      <c r="G139" s="65"/>
      <c r="H139" s="69"/>
      <c r="I139" s="70"/>
      <c r="J139" s="70"/>
      <c r="K139" s="34" t="s">
        <v>65</v>
      </c>
      <c r="L139" s="77">
        <v>167</v>
      </c>
      <c r="M139" s="77"/>
      <c r="N139" s="72"/>
      <c r="O139" s="79" t="s">
        <v>176</v>
      </c>
      <c r="P139" s="81">
        <v>43713.177152777775</v>
      </c>
      <c r="Q139" s="79" t="s">
        <v>453</v>
      </c>
      <c r="R139" s="83" t="s">
        <v>475</v>
      </c>
      <c r="S139" s="79" t="s">
        <v>506</v>
      </c>
      <c r="T139" s="79" t="s">
        <v>552</v>
      </c>
      <c r="U139" s="79"/>
      <c r="V139" s="83" t="s">
        <v>681</v>
      </c>
      <c r="W139" s="81">
        <v>43713.177152777775</v>
      </c>
      <c r="X139" s="83" t="s">
        <v>823</v>
      </c>
      <c r="Y139" s="79"/>
      <c r="Z139" s="79"/>
      <c r="AA139" s="85" t="s">
        <v>985</v>
      </c>
      <c r="AB139" s="79"/>
      <c r="AC139" s="79" t="b">
        <v>0</v>
      </c>
      <c r="AD139" s="79">
        <v>6</v>
      </c>
      <c r="AE139" s="85" t="s">
        <v>1012</v>
      </c>
      <c r="AF139" s="79" t="b">
        <v>0</v>
      </c>
      <c r="AG139" s="79" t="s">
        <v>1015</v>
      </c>
      <c r="AH139" s="79"/>
      <c r="AI139" s="85" t="s">
        <v>1012</v>
      </c>
      <c r="AJ139" s="79" t="b">
        <v>0</v>
      </c>
      <c r="AK139" s="79">
        <v>1</v>
      </c>
      <c r="AL139" s="85" t="s">
        <v>1012</v>
      </c>
      <c r="AM139" s="79" t="s">
        <v>1026</v>
      </c>
      <c r="AN139" s="79" t="b">
        <v>0</v>
      </c>
      <c r="AO139" s="85" t="s">
        <v>985</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21</v>
      </c>
      <c r="BK139" s="49">
        <v>100</v>
      </c>
      <c r="BL139" s="48">
        <v>21</v>
      </c>
    </row>
    <row r="140" spans="1:64" ht="15">
      <c r="A140" s="64" t="s">
        <v>324</v>
      </c>
      <c r="B140" s="64" t="s">
        <v>212</v>
      </c>
      <c r="C140" s="65"/>
      <c r="D140" s="66"/>
      <c r="E140" s="67"/>
      <c r="F140" s="68"/>
      <c r="G140" s="65"/>
      <c r="H140" s="69"/>
      <c r="I140" s="70"/>
      <c r="J140" s="70"/>
      <c r="K140" s="34" t="s">
        <v>65</v>
      </c>
      <c r="L140" s="77">
        <v>168</v>
      </c>
      <c r="M140" s="77"/>
      <c r="N140" s="72"/>
      <c r="O140" s="79" t="s">
        <v>343</v>
      </c>
      <c r="P140" s="81">
        <v>43714.968831018516</v>
      </c>
      <c r="Q140" s="79" t="s">
        <v>451</v>
      </c>
      <c r="R140" s="83" t="s">
        <v>475</v>
      </c>
      <c r="S140" s="79" t="s">
        <v>506</v>
      </c>
      <c r="T140" s="79" t="s">
        <v>526</v>
      </c>
      <c r="U140" s="79"/>
      <c r="V140" s="83" t="s">
        <v>681</v>
      </c>
      <c r="W140" s="81">
        <v>43714.968831018516</v>
      </c>
      <c r="X140" s="83" t="s">
        <v>824</v>
      </c>
      <c r="Y140" s="79"/>
      <c r="Z140" s="79"/>
      <c r="AA140" s="85" t="s">
        <v>986</v>
      </c>
      <c r="AB140" s="79"/>
      <c r="AC140" s="79" t="b">
        <v>0</v>
      </c>
      <c r="AD140" s="79">
        <v>8</v>
      </c>
      <c r="AE140" s="85" t="s">
        <v>1012</v>
      </c>
      <c r="AF140" s="79" t="b">
        <v>0</v>
      </c>
      <c r="AG140" s="79" t="s">
        <v>1015</v>
      </c>
      <c r="AH140" s="79"/>
      <c r="AI140" s="85" t="s">
        <v>1012</v>
      </c>
      <c r="AJ140" s="79" t="b">
        <v>0</v>
      </c>
      <c r="AK140" s="79">
        <v>9</v>
      </c>
      <c r="AL140" s="85" t="s">
        <v>1012</v>
      </c>
      <c r="AM140" s="79" t="s">
        <v>1026</v>
      </c>
      <c r="AN140" s="79" t="b">
        <v>0</v>
      </c>
      <c r="AO140" s="85" t="s">
        <v>986</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3</v>
      </c>
      <c r="BD140" s="48">
        <v>1</v>
      </c>
      <c r="BE140" s="49">
        <v>4.545454545454546</v>
      </c>
      <c r="BF140" s="48">
        <v>0</v>
      </c>
      <c r="BG140" s="49">
        <v>0</v>
      </c>
      <c r="BH140" s="48">
        <v>0</v>
      </c>
      <c r="BI140" s="49">
        <v>0</v>
      </c>
      <c r="BJ140" s="48">
        <v>21</v>
      </c>
      <c r="BK140" s="49">
        <v>95.45454545454545</v>
      </c>
      <c r="BL140" s="48">
        <v>22</v>
      </c>
    </row>
    <row r="141" spans="1:64" ht="15">
      <c r="A141" s="64" t="s">
        <v>324</v>
      </c>
      <c r="B141" s="64" t="s">
        <v>324</v>
      </c>
      <c r="C141" s="65"/>
      <c r="D141" s="66"/>
      <c r="E141" s="67"/>
      <c r="F141" s="68"/>
      <c r="G141" s="65"/>
      <c r="H141" s="69"/>
      <c r="I141" s="70"/>
      <c r="J141" s="70"/>
      <c r="K141" s="34" t="s">
        <v>65</v>
      </c>
      <c r="L141" s="77">
        <v>169</v>
      </c>
      <c r="M141" s="77"/>
      <c r="N141" s="72"/>
      <c r="O141" s="79" t="s">
        <v>176</v>
      </c>
      <c r="P141" s="81">
        <v>43716.63554398148</v>
      </c>
      <c r="Q141" s="79" t="s">
        <v>452</v>
      </c>
      <c r="R141" s="83" t="s">
        <v>475</v>
      </c>
      <c r="S141" s="79" t="s">
        <v>506</v>
      </c>
      <c r="T141" s="79" t="s">
        <v>545</v>
      </c>
      <c r="U141" s="79"/>
      <c r="V141" s="83" t="s">
        <v>681</v>
      </c>
      <c r="W141" s="81">
        <v>43716.63554398148</v>
      </c>
      <c r="X141" s="83" t="s">
        <v>825</v>
      </c>
      <c r="Y141" s="79"/>
      <c r="Z141" s="79"/>
      <c r="AA141" s="85" t="s">
        <v>987</v>
      </c>
      <c r="AB141" s="79"/>
      <c r="AC141" s="79" t="b">
        <v>0</v>
      </c>
      <c r="AD141" s="79">
        <v>14</v>
      </c>
      <c r="AE141" s="85" t="s">
        <v>1012</v>
      </c>
      <c r="AF141" s="79" t="b">
        <v>0</v>
      </c>
      <c r="AG141" s="79" t="s">
        <v>1015</v>
      </c>
      <c r="AH141" s="79"/>
      <c r="AI141" s="85" t="s">
        <v>1012</v>
      </c>
      <c r="AJ141" s="79" t="b">
        <v>0</v>
      </c>
      <c r="AK141" s="79">
        <v>14</v>
      </c>
      <c r="AL141" s="85" t="s">
        <v>1012</v>
      </c>
      <c r="AM141" s="79" t="s">
        <v>1026</v>
      </c>
      <c r="AN141" s="79" t="b">
        <v>0</v>
      </c>
      <c r="AO141" s="85" t="s">
        <v>987</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22</v>
      </c>
      <c r="BK141" s="49">
        <v>100</v>
      </c>
      <c r="BL141" s="48">
        <v>22</v>
      </c>
    </row>
    <row r="142" spans="1:64" ht="15">
      <c r="A142" s="64" t="s">
        <v>324</v>
      </c>
      <c r="B142" s="64" t="s">
        <v>324</v>
      </c>
      <c r="C142" s="65"/>
      <c r="D142" s="66"/>
      <c r="E142" s="67"/>
      <c r="F142" s="68"/>
      <c r="G142" s="65"/>
      <c r="H142" s="69"/>
      <c r="I142" s="70"/>
      <c r="J142" s="70"/>
      <c r="K142" s="34" t="s">
        <v>65</v>
      </c>
      <c r="L142" s="77">
        <v>170</v>
      </c>
      <c r="M142" s="77"/>
      <c r="N142" s="72"/>
      <c r="O142" s="79" t="s">
        <v>176</v>
      </c>
      <c r="P142" s="81">
        <v>43720.656956018516</v>
      </c>
      <c r="Q142" s="79" t="s">
        <v>454</v>
      </c>
      <c r="R142" s="83" t="s">
        <v>495</v>
      </c>
      <c r="S142" s="79" t="s">
        <v>514</v>
      </c>
      <c r="T142" s="79" t="s">
        <v>520</v>
      </c>
      <c r="U142" s="83" t="s">
        <v>594</v>
      </c>
      <c r="V142" s="83" t="s">
        <v>594</v>
      </c>
      <c r="W142" s="81">
        <v>43720.656956018516</v>
      </c>
      <c r="X142" s="83" t="s">
        <v>826</v>
      </c>
      <c r="Y142" s="79"/>
      <c r="Z142" s="79"/>
      <c r="AA142" s="85" t="s">
        <v>988</v>
      </c>
      <c r="AB142" s="79"/>
      <c r="AC142" s="79" t="b">
        <v>0</v>
      </c>
      <c r="AD142" s="79">
        <v>2</v>
      </c>
      <c r="AE142" s="85" t="s">
        <v>1012</v>
      </c>
      <c r="AF142" s="79" t="b">
        <v>0</v>
      </c>
      <c r="AG142" s="79" t="s">
        <v>1015</v>
      </c>
      <c r="AH142" s="79"/>
      <c r="AI142" s="85" t="s">
        <v>1012</v>
      </c>
      <c r="AJ142" s="79" t="b">
        <v>0</v>
      </c>
      <c r="AK142" s="79">
        <v>0</v>
      </c>
      <c r="AL142" s="85" t="s">
        <v>1012</v>
      </c>
      <c r="AM142" s="79" t="s">
        <v>1017</v>
      </c>
      <c r="AN142" s="79" t="b">
        <v>0</v>
      </c>
      <c r="AO142" s="85" t="s">
        <v>988</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2</v>
      </c>
      <c r="BC142" s="78" t="str">
        <f>REPLACE(INDEX(GroupVertices[Group],MATCH(Edges25[[#This Row],[Vertex 2]],GroupVertices[Vertex],0)),1,1,"")</f>
        <v>2</v>
      </c>
      <c r="BD142" s="48">
        <v>0</v>
      </c>
      <c r="BE142" s="49">
        <v>0</v>
      </c>
      <c r="BF142" s="48">
        <v>1</v>
      </c>
      <c r="BG142" s="49">
        <v>9.090909090909092</v>
      </c>
      <c r="BH142" s="48">
        <v>0</v>
      </c>
      <c r="BI142" s="49">
        <v>0</v>
      </c>
      <c r="BJ142" s="48">
        <v>10</v>
      </c>
      <c r="BK142" s="49">
        <v>90.9090909090909</v>
      </c>
      <c r="BL142" s="48">
        <v>11</v>
      </c>
    </row>
    <row r="143" spans="1:64" ht="15">
      <c r="A143" s="64" t="s">
        <v>324</v>
      </c>
      <c r="B143" s="64" t="s">
        <v>324</v>
      </c>
      <c r="C143" s="65"/>
      <c r="D143" s="66"/>
      <c r="E143" s="67"/>
      <c r="F143" s="68"/>
      <c r="G143" s="65"/>
      <c r="H143" s="69"/>
      <c r="I143" s="70"/>
      <c r="J143" s="70"/>
      <c r="K143" s="34" t="s">
        <v>65</v>
      </c>
      <c r="L143" s="77">
        <v>171</v>
      </c>
      <c r="M143" s="77"/>
      <c r="N143" s="72"/>
      <c r="O143" s="79" t="s">
        <v>176</v>
      </c>
      <c r="P143" s="81">
        <v>43720.656956018516</v>
      </c>
      <c r="Q143" s="79" t="s">
        <v>455</v>
      </c>
      <c r="R143" s="83" t="s">
        <v>496</v>
      </c>
      <c r="S143" s="79" t="s">
        <v>506</v>
      </c>
      <c r="T143" s="79" t="s">
        <v>520</v>
      </c>
      <c r="U143" s="79"/>
      <c r="V143" s="83" t="s">
        <v>681</v>
      </c>
      <c r="W143" s="81">
        <v>43720.656956018516</v>
      </c>
      <c r="X143" s="83" t="s">
        <v>827</v>
      </c>
      <c r="Y143" s="79"/>
      <c r="Z143" s="79"/>
      <c r="AA143" s="85" t="s">
        <v>989</v>
      </c>
      <c r="AB143" s="85" t="s">
        <v>988</v>
      </c>
      <c r="AC143" s="79" t="b">
        <v>0</v>
      </c>
      <c r="AD143" s="79">
        <v>2</v>
      </c>
      <c r="AE143" s="85" t="s">
        <v>1014</v>
      </c>
      <c r="AF143" s="79" t="b">
        <v>0</v>
      </c>
      <c r="AG143" s="79" t="s">
        <v>1015</v>
      </c>
      <c r="AH143" s="79"/>
      <c r="AI143" s="85" t="s">
        <v>1012</v>
      </c>
      <c r="AJ143" s="79" t="b">
        <v>0</v>
      </c>
      <c r="AK143" s="79">
        <v>0</v>
      </c>
      <c r="AL143" s="85" t="s">
        <v>1012</v>
      </c>
      <c r="AM143" s="79" t="s">
        <v>1017</v>
      </c>
      <c r="AN143" s="79" t="b">
        <v>0</v>
      </c>
      <c r="AO143" s="85" t="s">
        <v>988</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2</v>
      </c>
      <c r="BC143" s="78" t="str">
        <f>REPLACE(INDEX(GroupVertices[Group],MATCH(Edges25[[#This Row],[Vertex 2]],GroupVertices[Vertex],0)),1,1,"")</f>
        <v>2</v>
      </c>
      <c r="BD143" s="48">
        <v>0</v>
      </c>
      <c r="BE143" s="49">
        <v>0</v>
      </c>
      <c r="BF143" s="48">
        <v>0</v>
      </c>
      <c r="BG143" s="49">
        <v>0</v>
      </c>
      <c r="BH143" s="48">
        <v>0</v>
      </c>
      <c r="BI143" s="49">
        <v>0</v>
      </c>
      <c r="BJ143" s="48">
        <v>20</v>
      </c>
      <c r="BK143" s="49">
        <v>100</v>
      </c>
      <c r="BL143" s="48">
        <v>20</v>
      </c>
    </row>
    <row r="144" spans="1:64" ht="15">
      <c r="A144" s="64" t="s">
        <v>325</v>
      </c>
      <c r="B144" s="64" t="s">
        <v>325</v>
      </c>
      <c r="C144" s="65"/>
      <c r="D144" s="66"/>
      <c r="E144" s="67"/>
      <c r="F144" s="68"/>
      <c r="G144" s="65"/>
      <c r="H144" s="69"/>
      <c r="I144" s="70"/>
      <c r="J144" s="70"/>
      <c r="K144" s="34" t="s">
        <v>65</v>
      </c>
      <c r="L144" s="77">
        <v>172</v>
      </c>
      <c r="M144" s="77"/>
      <c r="N144" s="72"/>
      <c r="O144" s="79" t="s">
        <v>176</v>
      </c>
      <c r="P144" s="81">
        <v>43712.47820601852</v>
      </c>
      <c r="Q144" s="79" t="s">
        <v>456</v>
      </c>
      <c r="R144" s="83" t="s">
        <v>475</v>
      </c>
      <c r="S144" s="79" t="s">
        <v>506</v>
      </c>
      <c r="T144" s="79" t="s">
        <v>553</v>
      </c>
      <c r="U144" s="79"/>
      <c r="V144" s="83" t="s">
        <v>682</v>
      </c>
      <c r="W144" s="81">
        <v>43712.47820601852</v>
      </c>
      <c r="X144" s="83" t="s">
        <v>828</v>
      </c>
      <c r="Y144" s="79"/>
      <c r="Z144" s="79"/>
      <c r="AA144" s="85" t="s">
        <v>990</v>
      </c>
      <c r="AB144" s="79"/>
      <c r="AC144" s="79" t="b">
        <v>0</v>
      </c>
      <c r="AD144" s="79">
        <v>1</v>
      </c>
      <c r="AE144" s="85" t="s">
        <v>1012</v>
      </c>
      <c r="AF144" s="79" t="b">
        <v>0</v>
      </c>
      <c r="AG144" s="79" t="s">
        <v>1015</v>
      </c>
      <c r="AH144" s="79"/>
      <c r="AI144" s="85" t="s">
        <v>1012</v>
      </c>
      <c r="AJ144" s="79" t="b">
        <v>0</v>
      </c>
      <c r="AK144" s="79">
        <v>1</v>
      </c>
      <c r="AL144" s="85" t="s">
        <v>1012</v>
      </c>
      <c r="AM144" s="79" t="s">
        <v>1019</v>
      </c>
      <c r="AN144" s="79" t="b">
        <v>0</v>
      </c>
      <c r="AO144" s="85" t="s">
        <v>990</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11</v>
      </c>
      <c r="BC144" s="78" t="str">
        <f>REPLACE(INDEX(GroupVertices[Group],MATCH(Edges25[[#This Row],[Vertex 2]],GroupVertices[Vertex],0)),1,1,"")</f>
        <v>11</v>
      </c>
      <c r="BD144" s="48">
        <v>1</v>
      </c>
      <c r="BE144" s="49">
        <v>4.3478260869565215</v>
      </c>
      <c r="BF144" s="48">
        <v>0</v>
      </c>
      <c r="BG144" s="49">
        <v>0</v>
      </c>
      <c r="BH144" s="48">
        <v>0</v>
      </c>
      <c r="BI144" s="49">
        <v>0</v>
      </c>
      <c r="BJ144" s="48">
        <v>22</v>
      </c>
      <c r="BK144" s="49">
        <v>95.65217391304348</v>
      </c>
      <c r="BL144" s="48">
        <v>23</v>
      </c>
    </row>
    <row r="145" spans="1:64" ht="15">
      <c r="A145" s="64" t="s">
        <v>325</v>
      </c>
      <c r="B145" s="64" t="s">
        <v>325</v>
      </c>
      <c r="C145" s="65"/>
      <c r="D145" s="66"/>
      <c r="E145" s="67"/>
      <c r="F145" s="68"/>
      <c r="G145" s="65"/>
      <c r="H145" s="69"/>
      <c r="I145" s="70"/>
      <c r="J145" s="70"/>
      <c r="K145" s="34" t="s">
        <v>65</v>
      </c>
      <c r="L145" s="77">
        <v>173</v>
      </c>
      <c r="M145" s="77"/>
      <c r="N145" s="72"/>
      <c r="O145" s="79" t="s">
        <v>176</v>
      </c>
      <c r="P145" s="81">
        <v>43712.81134259259</v>
      </c>
      <c r="Q145" s="79" t="s">
        <v>457</v>
      </c>
      <c r="R145" s="83" t="s">
        <v>475</v>
      </c>
      <c r="S145" s="79" t="s">
        <v>506</v>
      </c>
      <c r="T145" s="79" t="s">
        <v>554</v>
      </c>
      <c r="U145" s="79"/>
      <c r="V145" s="83" t="s">
        <v>682</v>
      </c>
      <c r="W145" s="81">
        <v>43712.81134259259</v>
      </c>
      <c r="X145" s="83" t="s">
        <v>829</v>
      </c>
      <c r="Y145" s="79"/>
      <c r="Z145" s="79"/>
      <c r="AA145" s="85" t="s">
        <v>991</v>
      </c>
      <c r="AB145" s="79"/>
      <c r="AC145" s="79" t="b">
        <v>0</v>
      </c>
      <c r="AD145" s="79">
        <v>0</v>
      </c>
      <c r="AE145" s="85" t="s">
        <v>1012</v>
      </c>
      <c r="AF145" s="79" t="b">
        <v>0</v>
      </c>
      <c r="AG145" s="79" t="s">
        <v>1015</v>
      </c>
      <c r="AH145" s="79"/>
      <c r="AI145" s="85" t="s">
        <v>1012</v>
      </c>
      <c r="AJ145" s="79" t="b">
        <v>0</v>
      </c>
      <c r="AK145" s="79">
        <v>0</v>
      </c>
      <c r="AL145" s="85" t="s">
        <v>1012</v>
      </c>
      <c r="AM145" s="79" t="s">
        <v>1019</v>
      </c>
      <c r="AN145" s="79" t="b">
        <v>0</v>
      </c>
      <c r="AO145" s="85" t="s">
        <v>991</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11</v>
      </c>
      <c r="BC145" s="78" t="str">
        <f>REPLACE(INDEX(GroupVertices[Group],MATCH(Edges25[[#This Row],[Vertex 2]],GroupVertices[Vertex],0)),1,1,"")</f>
        <v>11</v>
      </c>
      <c r="BD145" s="48">
        <v>0</v>
      </c>
      <c r="BE145" s="49">
        <v>0</v>
      </c>
      <c r="BF145" s="48">
        <v>0</v>
      </c>
      <c r="BG145" s="49">
        <v>0</v>
      </c>
      <c r="BH145" s="48">
        <v>0</v>
      </c>
      <c r="BI145" s="49">
        <v>0</v>
      </c>
      <c r="BJ145" s="48">
        <v>23</v>
      </c>
      <c r="BK145" s="49">
        <v>100</v>
      </c>
      <c r="BL145" s="48">
        <v>23</v>
      </c>
    </row>
    <row r="146" spans="1:64" ht="15">
      <c r="A146" s="64" t="s">
        <v>325</v>
      </c>
      <c r="B146" s="64" t="s">
        <v>325</v>
      </c>
      <c r="C146" s="65"/>
      <c r="D146" s="66"/>
      <c r="E146" s="67"/>
      <c r="F146" s="68"/>
      <c r="G146" s="65"/>
      <c r="H146" s="69"/>
      <c r="I146" s="70"/>
      <c r="J146" s="70"/>
      <c r="K146" s="34" t="s">
        <v>65</v>
      </c>
      <c r="L146" s="77">
        <v>174</v>
      </c>
      <c r="M146" s="77"/>
      <c r="N146" s="72"/>
      <c r="O146" s="79" t="s">
        <v>176</v>
      </c>
      <c r="P146" s="81">
        <v>43713.17959490741</v>
      </c>
      <c r="Q146" s="79" t="s">
        <v>458</v>
      </c>
      <c r="R146" s="83" t="s">
        <v>475</v>
      </c>
      <c r="S146" s="79" t="s">
        <v>506</v>
      </c>
      <c r="T146" s="79" t="s">
        <v>555</v>
      </c>
      <c r="U146" s="79"/>
      <c r="V146" s="83" t="s">
        <v>682</v>
      </c>
      <c r="W146" s="81">
        <v>43713.17959490741</v>
      </c>
      <c r="X146" s="83" t="s">
        <v>830</v>
      </c>
      <c r="Y146" s="79"/>
      <c r="Z146" s="79"/>
      <c r="AA146" s="85" t="s">
        <v>992</v>
      </c>
      <c r="AB146" s="79"/>
      <c r="AC146" s="79" t="b">
        <v>0</v>
      </c>
      <c r="AD146" s="79">
        <v>0</v>
      </c>
      <c r="AE146" s="85" t="s">
        <v>1012</v>
      </c>
      <c r="AF146" s="79" t="b">
        <v>0</v>
      </c>
      <c r="AG146" s="79" t="s">
        <v>1015</v>
      </c>
      <c r="AH146" s="79"/>
      <c r="AI146" s="85" t="s">
        <v>1012</v>
      </c>
      <c r="AJ146" s="79" t="b">
        <v>0</v>
      </c>
      <c r="AK146" s="79">
        <v>0</v>
      </c>
      <c r="AL146" s="85" t="s">
        <v>1012</v>
      </c>
      <c r="AM146" s="79" t="s">
        <v>1019</v>
      </c>
      <c r="AN146" s="79" t="b">
        <v>0</v>
      </c>
      <c r="AO146" s="85" t="s">
        <v>992</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11</v>
      </c>
      <c r="BC146" s="78" t="str">
        <f>REPLACE(INDEX(GroupVertices[Group],MATCH(Edges25[[#This Row],[Vertex 2]],GroupVertices[Vertex],0)),1,1,"")</f>
        <v>11</v>
      </c>
      <c r="BD146" s="48">
        <v>0</v>
      </c>
      <c r="BE146" s="49">
        <v>0</v>
      </c>
      <c r="BF146" s="48">
        <v>0</v>
      </c>
      <c r="BG146" s="49">
        <v>0</v>
      </c>
      <c r="BH146" s="48">
        <v>0</v>
      </c>
      <c r="BI146" s="49">
        <v>0</v>
      </c>
      <c r="BJ146" s="48">
        <v>22</v>
      </c>
      <c r="BK146" s="49">
        <v>100</v>
      </c>
      <c r="BL146" s="48">
        <v>22</v>
      </c>
    </row>
    <row r="147" spans="1:64" ht="15">
      <c r="A147" s="64" t="s">
        <v>325</v>
      </c>
      <c r="B147" s="64" t="s">
        <v>325</v>
      </c>
      <c r="C147" s="65"/>
      <c r="D147" s="66"/>
      <c r="E147" s="67"/>
      <c r="F147" s="68"/>
      <c r="G147" s="65"/>
      <c r="H147" s="69"/>
      <c r="I147" s="70"/>
      <c r="J147" s="70"/>
      <c r="K147" s="34" t="s">
        <v>65</v>
      </c>
      <c r="L147" s="77">
        <v>175</v>
      </c>
      <c r="M147" s="77"/>
      <c r="N147" s="72"/>
      <c r="O147" s="79" t="s">
        <v>176</v>
      </c>
      <c r="P147" s="81">
        <v>43715.292766203704</v>
      </c>
      <c r="Q147" s="79" t="s">
        <v>456</v>
      </c>
      <c r="R147" s="83" t="s">
        <v>475</v>
      </c>
      <c r="S147" s="79" t="s">
        <v>506</v>
      </c>
      <c r="T147" s="79" t="s">
        <v>553</v>
      </c>
      <c r="U147" s="79"/>
      <c r="V147" s="83" t="s">
        <v>682</v>
      </c>
      <c r="W147" s="81">
        <v>43715.292766203704</v>
      </c>
      <c r="X147" s="83" t="s">
        <v>831</v>
      </c>
      <c r="Y147" s="79"/>
      <c r="Z147" s="79"/>
      <c r="AA147" s="85" t="s">
        <v>993</v>
      </c>
      <c r="AB147" s="79"/>
      <c r="AC147" s="79" t="b">
        <v>0</v>
      </c>
      <c r="AD147" s="79">
        <v>0</v>
      </c>
      <c r="AE147" s="85" t="s">
        <v>1012</v>
      </c>
      <c r="AF147" s="79" t="b">
        <v>0</v>
      </c>
      <c r="AG147" s="79" t="s">
        <v>1015</v>
      </c>
      <c r="AH147" s="79"/>
      <c r="AI147" s="85" t="s">
        <v>1012</v>
      </c>
      <c r="AJ147" s="79" t="b">
        <v>0</v>
      </c>
      <c r="AK147" s="79">
        <v>0</v>
      </c>
      <c r="AL147" s="85" t="s">
        <v>1012</v>
      </c>
      <c r="AM147" s="79" t="s">
        <v>1019</v>
      </c>
      <c r="AN147" s="79" t="b">
        <v>0</v>
      </c>
      <c r="AO147" s="85" t="s">
        <v>993</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11</v>
      </c>
      <c r="BC147" s="78" t="str">
        <f>REPLACE(INDEX(GroupVertices[Group],MATCH(Edges25[[#This Row],[Vertex 2]],GroupVertices[Vertex],0)),1,1,"")</f>
        <v>11</v>
      </c>
      <c r="BD147" s="48">
        <v>1</v>
      </c>
      <c r="BE147" s="49">
        <v>4.3478260869565215</v>
      </c>
      <c r="BF147" s="48">
        <v>0</v>
      </c>
      <c r="BG147" s="49">
        <v>0</v>
      </c>
      <c r="BH147" s="48">
        <v>0</v>
      </c>
      <c r="BI147" s="49">
        <v>0</v>
      </c>
      <c r="BJ147" s="48">
        <v>22</v>
      </c>
      <c r="BK147" s="49">
        <v>95.65217391304348</v>
      </c>
      <c r="BL147" s="48">
        <v>23</v>
      </c>
    </row>
    <row r="148" spans="1:64" ht="15">
      <c r="A148" s="64" t="s">
        <v>325</v>
      </c>
      <c r="B148" s="64" t="s">
        <v>325</v>
      </c>
      <c r="C148" s="65"/>
      <c r="D148" s="66"/>
      <c r="E148" s="67"/>
      <c r="F148" s="68"/>
      <c r="G148" s="65"/>
      <c r="H148" s="69"/>
      <c r="I148" s="70"/>
      <c r="J148" s="70"/>
      <c r="K148" s="34" t="s">
        <v>65</v>
      </c>
      <c r="L148" s="77">
        <v>176</v>
      </c>
      <c r="M148" s="77"/>
      <c r="N148" s="72"/>
      <c r="O148" s="79" t="s">
        <v>176</v>
      </c>
      <c r="P148" s="81">
        <v>43716.64738425926</v>
      </c>
      <c r="Q148" s="79" t="s">
        <v>457</v>
      </c>
      <c r="R148" s="83" t="s">
        <v>475</v>
      </c>
      <c r="S148" s="79" t="s">
        <v>506</v>
      </c>
      <c r="T148" s="79" t="s">
        <v>554</v>
      </c>
      <c r="U148" s="79"/>
      <c r="V148" s="83" t="s">
        <v>682</v>
      </c>
      <c r="W148" s="81">
        <v>43716.64738425926</v>
      </c>
      <c r="X148" s="83" t="s">
        <v>832</v>
      </c>
      <c r="Y148" s="79"/>
      <c r="Z148" s="79"/>
      <c r="AA148" s="85" t="s">
        <v>994</v>
      </c>
      <c r="AB148" s="79"/>
      <c r="AC148" s="79" t="b">
        <v>0</v>
      </c>
      <c r="AD148" s="79">
        <v>0</v>
      </c>
      <c r="AE148" s="85" t="s">
        <v>1012</v>
      </c>
      <c r="AF148" s="79" t="b">
        <v>0</v>
      </c>
      <c r="AG148" s="79" t="s">
        <v>1015</v>
      </c>
      <c r="AH148" s="79"/>
      <c r="AI148" s="85" t="s">
        <v>1012</v>
      </c>
      <c r="AJ148" s="79" t="b">
        <v>0</v>
      </c>
      <c r="AK148" s="79">
        <v>0</v>
      </c>
      <c r="AL148" s="85" t="s">
        <v>1012</v>
      </c>
      <c r="AM148" s="79" t="s">
        <v>1019</v>
      </c>
      <c r="AN148" s="79" t="b">
        <v>0</v>
      </c>
      <c r="AO148" s="85" t="s">
        <v>994</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11</v>
      </c>
      <c r="BC148" s="78" t="str">
        <f>REPLACE(INDEX(GroupVertices[Group],MATCH(Edges25[[#This Row],[Vertex 2]],GroupVertices[Vertex],0)),1,1,"")</f>
        <v>11</v>
      </c>
      <c r="BD148" s="48">
        <v>0</v>
      </c>
      <c r="BE148" s="49">
        <v>0</v>
      </c>
      <c r="BF148" s="48">
        <v>0</v>
      </c>
      <c r="BG148" s="49">
        <v>0</v>
      </c>
      <c r="BH148" s="48">
        <v>0</v>
      </c>
      <c r="BI148" s="49">
        <v>0</v>
      </c>
      <c r="BJ148" s="48">
        <v>23</v>
      </c>
      <c r="BK148" s="49">
        <v>100</v>
      </c>
      <c r="BL148" s="48">
        <v>23</v>
      </c>
    </row>
    <row r="149" spans="1:64" ht="15">
      <c r="A149" s="64" t="s">
        <v>325</v>
      </c>
      <c r="B149" s="64" t="s">
        <v>325</v>
      </c>
      <c r="C149" s="65"/>
      <c r="D149" s="66"/>
      <c r="E149" s="67"/>
      <c r="F149" s="68"/>
      <c r="G149" s="65"/>
      <c r="H149" s="69"/>
      <c r="I149" s="70"/>
      <c r="J149" s="70"/>
      <c r="K149" s="34" t="s">
        <v>65</v>
      </c>
      <c r="L149" s="77">
        <v>177</v>
      </c>
      <c r="M149" s="77"/>
      <c r="N149" s="72"/>
      <c r="O149" s="79" t="s">
        <v>176</v>
      </c>
      <c r="P149" s="81">
        <v>43720.658587962964</v>
      </c>
      <c r="Q149" s="79" t="s">
        <v>459</v>
      </c>
      <c r="R149" s="83" t="s">
        <v>495</v>
      </c>
      <c r="S149" s="79" t="s">
        <v>514</v>
      </c>
      <c r="T149" s="79" t="s">
        <v>556</v>
      </c>
      <c r="U149" s="83" t="s">
        <v>594</v>
      </c>
      <c r="V149" s="83" t="s">
        <v>594</v>
      </c>
      <c r="W149" s="81">
        <v>43720.658587962964</v>
      </c>
      <c r="X149" s="83" t="s">
        <v>833</v>
      </c>
      <c r="Y149" s="79"/>
      <c r="Z149" s="79"/>
      <c r="AA149" s="85" t="s">
        <v>995</v>
      </c>
      <c r="AB149" s="79"/>
      <c r="AC149" s="79" t="b">
        <v>0</v>
      </c>
      <c r="AD149" s="79">
        <v>1</v>
      </c>
      <c r="AE149" s="85" t="s">
        <v>1012</v>
      </c>
      <c r="AF149" s="79" t="b">
        <v>0</v>
      </c>
      <c r="AG149" s="79" t="s">
        <v>1015</v>
      </c>
      <c r="AH149" s="79"/>
      <c r="AI149" s="85" t="s">
        <v>1012</v>
      </c>
      <c r="AJ149" s="79" t="b">
        <v>0</v>
      </c>
      <c r="AK149" s="79">
        <v>0</v>
      </c>
      <c r="AL149" s="85" t="s">
        <v>1012</v>
      </c>
      <c r="AM149" s="79" t="s">
        <v>1019</v>
      </c>
      <c r="AN149" s="79" t="b">
        <v>0</v>
      </c>
      <c r="AO149" s="85" t="s">
        <v>995</v>
      </c>
      <c r="AP149" s="79" t="s">
        <v>176</v>
      </c>
      <c r="AQ149" s="79">
        <v>0</v>
      </c>
      <c r="AR149" s="79">
        <v>0</v>
      </c>
      <c r="AS149" s="79"/>
      <c r="AT149" s="79"/>
      <c r="AU149" s="79"/>
      <c r="AV149" s="79"/>
      <c r="AW149" s="79"/>
      <c r="AX149" s="79"/>
      <c r="AY149" s="79"/>
      <c r="AZ149" s="79"/>
      <c r="BA149">
        <v>7</v>
      </c>
      <c r="BB149" s="78" t="str">
        <f>REPLACE(INDEX(GroupVertices[Group],MATCH(Edges25[[#This Row],[Vertex 1]],GroupVertices[Vertex],0)),1,1,"")</f>
        <v>11</v>
      </c>
      <c r="BC149" s="78" t="str">
        <f>REPLACE(INDEX(GroupVertices[Group],MATCH(Edges25[[#This Row],[Vertex 2]],GroupVertices[Vertex],0)),1,1,"")</f>
        <v>11</v>
      </c>
      <c r="BD149" s="48">
        <v>0</v>
      </c>
      <c r="BE149" s="49">
        <v>0</v>
      </c>
      <c r="BF149" s="48">
        <v>1</v>
      </c>
      <c r="BG149" s="49">
        <v>8.333333333333334</v>
      </c>
      <c r="BH149" s="48">
        <v>0</v>
      </c>
      <c r="BI149" s="49">
        <v>0</v>
      </c>
      <c r="BJ149" s="48">
        <v>11</v>
      </c>
      <c r="BK149" s="49">
        <v>91.66666666666667</v>
      </c>
      <c r="BL149" s="48">
        <v>12</v>
      </c>
    </row>
    <row r="150" spans="1:64" ht="15">
      <c r="A150" s="64" t="s">
        <v>325</v>
      </c>
      <c r="B150" s="64" t="s">
        <v>325</v>
      </c>
      <c r="C150" s="65"/>
      <c r="D150" s="66"/>
      <c r="E150" s="67"/>
      <c r="F150" s="68"/>
      <c r="G150" s="65"/>
      <c r="H150" s="69"/>
      <c r="I150" s="70"/>
      <c r="J150" s="70"/>
      <c r="K150" s="34" t="s">
        <v>65</v>
      </c>
      <c r="L150" s="77">
        <v>178</v>
      </c>
      <c r="M150" s="77"/>
      <c r="N150" s="72"/>
      <c r="O150" s="79" t="s">
        <v>176</v>
      </c>
      <c r="P150" s="81">
        <v>43720.65859953704</v>
      </c>
      <c r="Q150" s="79" t="s">
        <v>460</v>
      </c>
      <c r="R150" s="83" t="s">
        <v>496</v>
      </c>
      <c r="S150" s="79" t="s">
        <v>506</v>
      </c>
      <c r="T150" s="79" t="s">
        <v>556</v>
      </c>
      <c r="U150" s="79"/>
      <c r="V150" s="83" t="s">
        <v>682</v>
      </c>
      <c r="W150" s="81">
        <v>43720.65859953704</v>
      </c>
      <c r="X150" s="83" t="s">
        <v>834</v>
      </c>
      <c r="Y150" s="79"/>
      <c r="Z150" s="79"/>
      <c r="AA150" s="85" t="s">
        <v>996</v>
      </c>
      <c r="AB150" s="79"/>
      <c r="AC150" s="79" t="b">
        <v>0</v>
      </c>
      <c r="AD150" s="79">
        <v>1</v>
      </c>
      <c r="AE150" s="85" t="s">
        <v>1012</v>
      </c>
      <c r="AF150" s="79" t="b">
        <v>0</v>
      </c>
      <c r="AG150" s="79" t="s">
        <v>1015</v>
      </c>
      <c r="AH150" s="79"/>
      <c r="AI150" s="85" t="s">
        <v>1012</v>
      </c>
      <c r="AJ150" s="79" t="b">
        <v>0</v>
      </c>
      <c r="AK150" s="79">
        <v>0</v>
      </c>
      <c r="AL150" s="85" t="s">
        <v>1012</v>
      </c>
      <c r="AM150" s="79" t="s">
        <v>1019</v>
      </c>
      <c r="AN150" s="79" t="b">
        <v>0</v>
      </c>
      <c r="AO150" s="85" t="s">
        <v>996</v>
      </c>
      <c r="AP150" s="79" t="s">
        <v>176</v>
      </c>
      <c r="AQ150" s="79">
        <v>0</v>
      </c>
      <c r="AR150" s="79">
        <v>0</v>
      </c>
      <c r="AS150" s="79"/>
      <c r="AT150" s="79"/>
      <c r="AU150" s="79"/>
      <c r="AV150" s="79"/>
      <c r="AW150" s="79"/>
      <c r="AX150" s="79"/>
      <c r="AY150" s="79"/>
      <c r="AZ150" s="79"/>
      <c r="BA150">
        <v>7</v>
      </c>
      <c r="BB150" s="78" t="str">
        <f>REPLACE(INDEX(GroupVertices[Group],MATCH(Edges25[[#This Row],[Vertex 1]],GroupVertices[Vertex],0)),1,1,"")</f>
        <v>11</v>
      </c>
      <c r="BC150" s="78" t="str">
        <f>REPLACE(INDEX(GroupVertices[Group],MATCH(Edges25[[#This Row],[Vertex 2]],GroupVertices[Vertex],0)),1,1,"")</f>
        <v>11</v>
      </c>
      <c r="BD150" s="48">
        <v>0</v>
      </c>
      <c r="BE150" s="49">
        <v>0</v>
      </c>
      <c r="BF150" s="48">
        <v>0</v>
      </c>
      <c r="BG150" s="49">
        <v>0</v>
      </c>
      <c r="BH150" s="48">
        <v>0</v>
      </c>
      <c r="BI150" s="49">
        <v>0</v>
      </c>
      <c r="BJ150" s="48">
        <v>21</v>
      </c>
      <c r="BK150" s="49">
        <v>100</v>
      </c>
      <c r="BL150" s="48">
        <v>21</v>
      </c>
    </row>
    <row r="151" spans="1:64" ht="15">
      <c r="A151" s="64" t="s">
        <v>326</v>
      </c>
      <c r="B151" s="64" t="s">
        <v>326</v>
      </c>
      <c r="C151" s="65"/>
      <c r="D151" s="66"/>
      <c r="E151" s="67"/>
      <c r="F151" s="68"/>
      <c r="G151" s="65"/>
      <c r="H151" s="69"/>
      <c r="I151" s="70"/>
      <c r="J151" s="70"/>
      <c r="K151" s="34" t="s">
        <v>65</v>
      </c>
      <c r="L151" s="77">
        <v>179</v>
      </c>
      <c r="M151" s="77"/>
      <c r="N151" s="72"/>
      <c r="O151" s="79" t="s">
        <v>176</v>
      </c>
      <c r="P151" s="81">
        <v>43720.66002314815</v>
      </c>
      <c r="Q151" s="79" t="s">
        <v>461</v>
      </c>
      <c r="R151" s="83" t="s">
        <v>495</v>
      </c>
      <c r="S151" s="79" t="s">
        <v>514</v>
      </c>
      <c r="T151" s="79" t="s">
        <v>520</v>
      </c>
      <c r="U151" s="83" t="s">
        <v>594</v>
      </c>
      <c r="V151" s="83" t="s">
        <v>594</v>
      </c>
      <c r="W151" s="81">
        <v>43720.66002314815</v>
      </c>
      <c r="X151" s="83" t="s">
        <v>835</v>
      </c>
      <c r="Y151" s="79"/>
      <c r="Z151" s="79"/>
      <c r="AA151" s="85" t="s">
        <v>997</v>
      </c>
      <c r="AB151" s="79"/>
      <c r="AC151" s="79" t="b">
        <v>0</v>
      </c>
      <c r="AD151" s="79">
        <v>0</v>
      </c>
      <c r="AE151" s="85" t="s">
        <v>1012</v>
      </c>
      <c r="AF151" s="79" t="b">
        <v>0</v>
      </c>
      <c r="AG151" s="79" t="s">
        <v>1015</v>
      </c>
      <c r="AH151" s="79"/>
      <c r="AI151" s="85" t="s">
        <v>1012</v>
      </c>
      <c r="AJ151" s="79" t="b">
        <v>0</v>
      </c>
      <c r="AK151" s="79">
        <v>0</v>
      </c>
      <c r="AL151" s="85" t="s">
        <v>1012</v>
      </c>
      <c r="AM151" s="79" t="s">
        <v>1019</v>
      </c>
      <c r="AN151" s="79" t="b">
        <v>0</v>
      </c>
      <c r="AO151" s="85" t="s">
        <v>997</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0</v>
      </c>
      <c r="BE151" s="49">
        <v>0</v>
      </c>
      <c r="BF151" s="48">
        <v>1</v>
      </c>
      <c r="BG151" s="49">
        <v>7.6923076923076925</v>
      </c>
      <c r="BH151" s="48">
        <v>0</v>
      </c>
      <c r="BI151" s="49">
        <v>0</v>
      </c>
      <c r="BJ151" s="48">
        <v>12</v>
      </c>
      <c r="BK151" s="49">
        <v>92.3076923076923</v>
      </c>
      <c r="BL151" s="48">
        <v>13</v>
      </c>
    </row>
    <row r="152" spans="1:64" ht="15">
      <c r="A152" s="64" t="s">
        <v>327</v>
      </c>
      <c r="B152" s="64" t="s">
        <v>327</v>
      </c>
      <c r="C152" s="65"/>
      <c r="D152" s="66"/>
      <c r="E152" s="67"/>
      <c r="F152" s="68"/>
      <c r="G152" s="65"/>
      <c r="H152" s="69"/>
      <c r="I152" s="70"/>
      <c r="J152" s="70"/>
      <c r="K152" s="34" t="s">
        <v>65</v>
      </c>
      <c r="L152" s="77">
        <v>180</v>
      </c>
      <c r="M152" s="77"/>
      <c r="N152" s="72"/>
      <c r="O152" s="79" t="s">
        <v>176</v>
      </c>
      <c r="P152" s="81">
        <v>43713.21271990741</v>
      </c>
      <c r="Q152" s="79" t="s">
        <v>462</v>
      </c>
      <c r="R152" s="83" t="s">
        <v>475</v>
      </c>
      <c r="S152" s="79" t="s">
        <v>506</v>
      </c>
      <c r="T152" s="79" t="s">
        <v>552</v>
      </c>
      <c r="U152" s="79"/>
      <c r="V152" s="83" t="s">
        <v>683</v>
      </c>
      <c r="W152" s="81">
        <v>43713.21271990741</v>
      </c>
      <c r="X152" s="83" t="s">
        <v>836</v>
      </c>
      <c r="Y152" s="79"/>
      <c r="Z152" s="79"/>
      <c r="AA152" s="85" t="s">
        <v>998</v>
      </c>
      <c r="AB152" s="79"/>
      <c r="AC152" s="79" t="b">
        <v>0</v>
      </c>
      <c r="AD152" s="79">
        <v>1</v>
      </c>
      <c r="AE152" s="85" t="s">
        <v>1012</v>
      </c>
      <c r="AF152" s="79" t="b">
        <v>0</v>
      </c>
      <c r="AG152" s="79" t="s">
        <v>1015</v>
      </c>
      <c r="AH152" s="79"/>
      <c r="AI152" s="85" t="s">
        <v>1012</v>
      </c>
      <c r="AJ152" s="79" t="b">
        <v>0</v>
      </c>
      <c r="AK152" s="79">
        <v>0</v>
      </c>
      <c r="AL152" s="85" t="s">
        <v>1012</v>
      </c>
      <c r="AM152" s="79" t="s">
        <v>1019</v>
      </c>
      <c r="AN152" s="79" t="b">
        <v>0</v>
      </c>
      <c r="AO152" s="85" t="s">
        <v>998</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21</v>
      </c>
      <c r="BK152" s="49">
        <v>100</v>
      </c>
      <c r="BL152" s="48">
        <v>21</v>
      </c>
    </row>
    <row r="153" spans="1:64" ht="15">
      <c r="A153" s="64" t="s">
        <v>327</v>
      </c>
      <c r="B153" s="64" t="s">
        <v>327</v>
      </c>
      <c r="C153" s="65"/>
      <c r="D153" s="66"/>
      <c r="E153" s="67"/>
      <c r="F153" s="68"/>
      <c r="G153" s="65"/>
      <c r="H153" s="69"/>
      <c r="I153" s="70"/>
      <c r="J153" s="70"/>
      <c r="K153" s="34" t="s">
        <v>65</v>
      </c>
      <c r="L153" s="77">
        <v>181</v>
      </c>
      <c r="M153" s="77"/>
      <c r="N153" s="72"/>
      <c r="O153" s="79" t="s">
        <v>176</v>
      </c>
      <c r="P153" s="81">
        <v>43720.66216435185</v>
      </c>
      <c r="Q153" s="79" t="s">
        <v>463</v>
      </c>
      <c r="R153" s="83" t="s">
        <v>495</v>
      </c>
      <c r="S153" s="79" t="s">
        <v>514</v>
      </c>
      <c r="T153" s="79" t="s">
        <v>520</v>
      </c>
      <c r="U153" s="83" t="s">
        <v>594</v>
      </c>
      <c r="V153" s="83" t="s">
        <v>594</v>
      </c>
      <c r="W153" s="81">
        <v>43720.66216435185</v>
      </c>
      <c r="X153" s="83" t="s">
        <v>837</v>
      </c>
      <c r="Y153" s="79"/>
      <c r="Z153" s="79"/>
      <c r="AA153" s="85" t="s">
        <v>999</v>
      </c>
      <c r="AB153" s="79"/>
      <c r="AC153" s="79" t="b">
        <v>0</v>
      </c>
      <c r="AD153" s="79">
        <v>0</v>
      </c>
      <c r="AE153" s="85" t="s">
        <v>1012</v>
      </c>
      <c r="AF153" s="79" t="b">
        <v>0</v>
      </c>
      <c r="AG153" s="79" t="s">
        <v>1015</v>
      </c>
      <c r="AH153" s="79"/>
      <c r="AI153" s="85" t="s">
        <v>1012</v>
      </c>
      <c r="AJ153" s="79" t="b">
        <v>0</v>
      </c>
      <c r="AK153" s="79">
        <v>0</v>
      </c>
      <c r="AL153" s="85" t="s">
        <v>1012</v>
      </c>
      <c r="AM153" s="79" t="s">
        <v>1019</v>
      </c>
      <c r="AN153" s="79" t="b">
        <v>0</v>
      </c>
      <c r="AO153" s="85" t="s">
        <v>999</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1</v>
      </c>
      <c r="BC153" s="78" t="str">
        <f>REPLACE(INDEX(GroupVertices[Group],MATCH(Edges25[[#This Row],[Vertex 2]],GroupVertices[Vertex],0)),1,1,"")</f>
        <v>1</v>
      </c>
      <c r="BD153" s="48">
        <v>0</v>
      </c>
      <c r="BE153" s="49">
        <v>0</v>
      </c>
      <c r="BF153" s="48">
        <v>1</v>
      </c>
      <c r="BG153" s="49">
        <v>9.090909090909092</v>
      </c>
      <c r="BH153" s="48">
        <v>0</v>
      </c>
      <c r="BI153" s="49">
        <v>0</v>
      </c>
      <c r="BJ153" s="48">
        <v>10</v>
      </c>
      <c r="BK153" s="49">
        <v>90.9090909090909</v>
      </c>
      <c r="BL153" s="48">
        <v>11</v>
      </c>
    </row>
    <row r="154" spans="1:64" ht="15">
      <c r="A154" s="64" t="s">
        <v>328</v>
      </c>
      <c r="B154" s="64" t="s">
        <v>328</v>
      </c>
      <c r="C154" s="65"/>
      <c r="D154" s="66"/>
      <c r="E154" s="67"/>
      <c r="F154" s="68"/>
      <c r="G154" s="65"/>
      <c r="H154" s="69"/>
      <c r="I154" s="70"/>
      <c r="J154" s="70"/>
      <c r="K154" s="34" t="s">
        <v>65</v>
      </c>
      <c r="L154" s="77">
        <v>182</v>
      </c>
      <c r="M154" s="77"/>
      <c r="N154" s="72"/>
      <c r="O154" s="79" t="s">
        <v>176</v>
      </c>
      <c r="P154" s="81">
        <v>43712.471284722225</v>
      </c>
      <c r="Q154" s="79" t="s">
        <v>464</v>
      </c>
      <c r="R154" s="79" t="s">
        <v>497</v>
      </c>
      <c r="S154" s="79" t="s">
        <v>515</v>
      </c>
      <c r="T154" s="79" t="s">
        <v>557</v>
      </c>
      <c r="U154" s="79"/>
      <c r="V154" s="83" t="s">
        <v>684</v>
      </c>
      <c r="W154" s="81">
        <v>43712.471284722225</v>
      </c>
      <c r="X154" s="83" t="s">
        <v>838</v>
      </c>
      <c r="Y154" s="79"/>
      <c r="Z154" s="79"/>
      <c r="AA154" s="85" t="s">
        <v>1000</v>
      </c>
      <c r="AB154" s="79"/>
      <c r="AC154" s="79" t="b">
        <v>0</v>
      </c>
      <c r="AD154" s="79">
        <v>0</v>
      </c>
      <c r="AE154" s="85" t="s">
        <v>1012</v>
      </c>
      <c r="AF154" s="79" t="b">
        <v>1</v>
      </c>
      <c r="AG154" s="79" t="s">
        <v>1015</v>
      </c>
      <c r="AH154" s="79"/>
      <c r="AI154" s="85" t="s">
        <v>983</v>
      </c>
      <c r="AJ154" s="79" t="b">
        <v>0</v>
      </c>
      <c r="AK154" s="79">
        <v>0</v>
      </c>
      <c r="AL154" s="85" t="s">
        <v>1012</v>
      </c>
      <c r="AM154" s="79" t="s">
        <v>1019</v>
      </c>
      <c r="AN154" s="79" t="b">
        <v>0</v>
      </c>
      <c r="AO154" s="85" t="s">
        <v>1000</v>
      </c>
      <c r="AP154" s="79" t="s">
        <v>176</v>
      </c>
      <c r="AQ154" s="79">
        <v>0</v>
      </c>
      <c r="AR154" s="79">
        <v>0</v>
      </c>
      <c r="AS154" s="79"/>
      <c r="AT154" s="79"/>
      <c r="AU154" s="79"/>
      <c r="AV154" s="79"/>
      <c r="AW154" s="79"/>
      <c r="AX154" s="79"/>
      <c r="AY154" s="79"/>
      <c r="AZ154" s="79"/>
      <c r="BA154">
        <v>7</v>
      </c>
      <c r="BB154" s="78" t="str">
        <f>REPLACE(INDEX(GroupVertices[Group],MATCH(Edges25[[#This Row],[Vertex 1]],GroupVertices[Vertex],0)),1,1,"")</f>
        <v>10</v>
      </c>
      <c r="BC154" s="78" t="str">
        <f>REPLACE(INDEX(GroupVertices[Group],MATCH(Edges25[[#This Row],[Vertex 2]],GroupVertices[Vertex],0)),1,1,"")</f>
        <v>10</v>
      </c>
      <c r="BD154" s="48">
        <v>1</v>
      </c>
      <c r="BE154" s="49">
        <v>4.3478260869565215</v>
      </c>
      <c r="BF154" s="48">
        <v>0</v>
      </c>
      <c r="BG154" s="49">
        <v>0</v>
      </c>
      <c r="BH154" s="48">
        <v>0</v>
      </c>
      <c r="BI154" s="49">
        <v>0</v>
      </c>
      <c r="BJ154" s="48">
        <v>22</v>
      </c>
      <c r="BK154" s="49">
        <v>95.65217391304348</v>
      </c>
      <c r="BL154" s="48">
        <v>23</v>
      </c>
    </row>
    <row r="155" spans="1:64" ht="15">
      <c r="A155" s="64" t="s">
        <v>328</v>
      </c>
      <c r="B155" s="64" t="s">
        <v>328</v>
      </c>
      <c r="C155" s="65"/>
      <c r="D155" s="66"/>
      <c r="E155" s="67"/>
      <c r="F155" s="68"/>
      <c r="G155" s="65"/>
      <c r="H155" s="69"/>
      <c r="I155" s="70"/>
      <c r="J155" s="70"/>
      <c r="K155" s="34" t="s">
        <v>65</v>
      </c>
      <c r="L155" s="77">
        <v>183</v>
      </c>
      <c r="M155" s="77"/>
      <c r="N155" s="72"/>
      <c r="O155" s="79" t="s">
        <v>176</v>
      </c>
      <c r="P155" s="81">
        <v>43712.80458333333</v>
      </c>
      <c r="Q155" s="79" t="s">
        <v>465</v>
      </c>
      <c r="R155" s="79" t="s">
        <v>498</v>
      </c>
      <c r="S155" s="79" t="s">
        <v>515</v>
      </c>
      <c r="T155" s="79" t="s">
        <v>558</v>
      </c>
      <c r="U155" s="79"/>
      <c r="V155" s="83" t="s">
        <v>684</v>
      </c>
      <c r="W155" s="81">
        <v>43712.80458333333</v>
      </c>
      <c r="X155" s="83" t="s">
        <v>839</v>
      </c>
      <c r="Y155" s="79"/>
      <c r="Z155" s="79"/>
      <c r="AA155" s="85" t="s">
        <v>1001</v>
      </c>
      <c r="AB155" s="79"/>
      <c r="AC155" s="79" t="b">
        <v>0</v>
      </c>
      <c r="AD155" s="79">
        <v>0</v>
      </c>
      <c r="AE155" s="85" t="s">
        <v>1012</v>
      </c>
      <c r="AF155" s="79" t="b">
        <v>1</v>
      </c>
      <c r="AG155" s="79" t="s">
        <v>1015</v>
      </c>
      <c r="AH155" s="79"/>
      <c r="AI155" s="85" t="s">
        <v>984</v>
      </c>
      <c r="AJ155" s="79" t="b">
        <v>0</v>
      </c>
      <c r="AK155" s="79">
        <v>1</v>
      </c>
      <c r="AL155" s="85" t="s">
        <v>1012</v>
      </c>
      <c r="AM155" s="79" t="s">
        <v>1019</v>
      </c>
      <c r="AN155" s="79" t="b">
        <v>0</v>
      </c>
      <c r="AO155" s="85" t="s">
        <v>1001</v>
      </c>
      <c r="AP155" s="79" t="s">
        <v>176</v>
      </c>
      <c r="AQ155" s="79">
        <v>0</v>
      </c>
      <c r="AR155" s="79">
        <v>0</v>
      </c>
      <c r="AS155" s="79"/>
      <c r="AT155" s="79"/>
      <c r="AU155" s="79"/>
      <c r="AV155" s="79"/>
      <c r="AW155" s="79"/>
      <c r="AX155" s="79"/>
      <c r="AY155" s="79"/>
      <c r="AZ155" s="79"/>
      <c r="BA155">
        <v>7</v>
      </c>
      <c r="BB155" s="78" t="str">
        <f>REPLACE(INDEX(GroupVertices[Group],MATCH(Edges25[[#This Row],[Vertex 1]],GroupVertices[Vertex],0)),1,1,"")</f>
        <v>10</v>
      </c>
      <c r="BC155" s="78" t="str">
        <f>REPLACE(INDEX(GroupVertices[Group],MATCH(Edges25[[#This Row],[Vertex 2]],GroupVertices[Vertex],0)),1,1,"")</f>
        <v>10</v>
      </c>
      <c r="BD155" s="48">
        <v>0</v>
      </c>
      <c r="BE155" s="49">
        <v>0</v>
      </c>
      <c r="BF155" s="48">
        <v>0</v>
      </c>
      <c r="BG155" s="49">
        <v>0</v>
      </c>
      <c r="BH155" s="48">
        <v>0</v>
      </c>
      <c r="BI155" s="49">
        <v>0</v>
      </c>
      <c r="BJ155" s="48">
        <v>23</v>
      </c>
      <c r="BK155" s="49">
        <v>100</v>
      </c>
      <c r="BL155" s="48">
        <v>23</v>
      </c>
    </row>
    <row r="156" spans="1:64" ht="15">
      <c r="A156" s="64" t="s">
        <v>328</v>
      </c>
      <c r="B156" s="64" t="s">
        <v>328</v>
      </c>
      <c r="C156" s="65"/>
      <c r="D156" s="66"/>
      <c r="E156" s="67"/>
      <c r="F156" s="68"/>
      <c r="G156" s="65"/>
      <c r="H156" s="69"/>
      <c r="I156" s="70"/>
      <c r="J156" s="70"/>
      <c r="K156" s="34" t="s">
        <v>65</v>
      </c>
      <c r="L156" s="77">
        <v>184</v>
      </c>
      <c r="M156" s="77"/>
      <c r="N156" s="72"/>
      <c r="O156" s="79" t="s">
        <v>176</v>
      </c>
      <c r="P156" s="81">
        <v>43713.17951388889</v>
      </c>
      <c r="Q156" s="79" t="s">
        <v>466</v>
      </c>
      <c r="R156" s="79" t="s">
        <v>499</v>
      </c>
      <c r="S156" s="79" t="s">
        <v>515</v>
      </c>
      <c r="T156" s="79" t="s">
        <v>559</v>
      </c>
      <c r="U156" s="79"/>
      <c r="V156" s="83" t="s">
        <v>684</v>
      </c>
      <c r="W156" s="81">
        <v>43713.17951388889</v>
      </c>
      <c r="X156" s="83" t="s">
        <v>840</v>
      </c>
      <c r="Y156" s="79"/>
      <c r="Z156" s="79"/>
      <c r="AA156" s="85" t="s">
        <v>1002</v>
      </c>
      <c r="AB156" s="79"/>
      <c r="AC156" s="79" t="b">
        <v>0</v>
      </c>
      <c r="AD156" s="79">
        <v>0</v>
      </c>
      <c r="AE156" s="85" t="s">
        <v>1012</v>
      </c>
      <c r="AF156" s="79" t="b">
        <v>1</v>
      </c>
      <c r="AG156" s="79" t="s">
        <v>1015</v>
      </c>
      <c r="AH156" s="79"/>
      <c r="AI156" s="85" t="s">
        <v>985</v>
      </c>
      <c r="AJ156" s="79" t="b">
        <v>0</v>
      </c>
      <c r="AK156" s="79">
        <v>0</v>
      </c>
      <c r="AL156" s="85" t="s">
        <v>1012</v>
      </c>
      <c r="AM156" s="79" t="s">
        <v>1019</v>
      </c>
      <c r="AN156" s="79" t="b">
        <v>0</v>
      </c>
      <c r="AO156" s="85" t="s">
        <v>1002</v>
      </c>
      <c r="AP156" s="79" t="s">
        <v>176</v>
      </c>
      <c r="AQ156" s="79">
        <v>0</v>
      </c>
      <c r="AR156" s="79">
        <v>0</v>
      </c>
      <c r="AS156" s="79"/>
      <c r="AT156" s="79"/>
      <c r="AU156" s="79"/>
      <c r="AV156" s="79"/>
      <c r="AW156" s="79"/>
      <c r="AX156" s="79"/>
      <c r="AY156" s="79"/>
      <c r="AZ156" s="79"/>
      <c r="BA156">
        <v>7</v>
      </c>
      <c r="BB156" s="78" t="str">
        <f>REPLACE(INDEX(GroupVertices[Group],MATCH(Edges25[[#This Row],[Vertex 1]],GroupVertices[Vertex],0)),1,1,"")</f>
        <v>10</v>
      </c>
      <c r="BC156" s="78" t="str">
        <f>REPLACE(INDEX(GroupVertices[Group],MATCH(Edges25[[#This Row],[Vertex 2]],GroupVertices[Vertex],0)),1,1,"")</f>
        <v>10</v>
      </c>
      <c r="BD156" s="48">
        <v>0</v>
      </c>
      <c r="BE156" s="49">
        <v>0</v>
      </c>
      <c r="BF156" s="48">
        <v>0</v>
      </c>
      <c r="BG156" s="49">
        <v>0</v>
      </c>
      <c r="BH156" s="48">
        <v>0</v>
      </c>
      <c r="BI156" s="49">
        <v>0</v>
      </c>
      <c r="BJ156" s="48">
        <v>22</v>
      </c>
      <c r="BK156" s="49">
        <v>100</v>
      </c>
      <c r="BL156" s="48">
        <v>22</v>
      </c>
    </row>
    <row r="157" spans="1:64" ht="15">
      <c r="A157" s="64" t="s">
        <v>328</v>
      </c>
      <c r="B157" s="64" t="s">
        <v>328</v>
      </c>
      <c r="C157" s="65"/>
      <c r="D157" s="66"/>
      <c r="E157" s="67"/>
      <c r="F157" s="68"/>
      <c r="G157" s="65"/>
      <c r="H157" s="69"/>
      <c r="I157" s="70"/>
      <c r="J157" s="70"/>
      <c r="K157" s="34" t="s">
        <v>65</v>
      </c>
      <c r="L157" s="77">
        <v>185</v>
      </c>
      <c r="M157" s="77"/>
      <c r="N157" s="72"/>
      <c r="O157" s="79" t="s">
        <v>176</v>
      </c>
      <c r="P157" s="81">
        <v>43714.96953703704</v>
      </c>
      <c r="Q157" s="79" t="s">
        <v>467</v>
      </c>
      <c r="R157" s="79" t="s">
        <v>500</v>
      </c>
      <c r="S157" s="79" t="s">
        <v>515</v>
      </c>
      <c r="T157" s="79" t="s">
        <v>557</v>
      </c>
      <c r="U157" s="79"/>
      <c r="V157" s="83" t="s">
        <v>684</v>
      </c>
      <c r="W157" s="81">
        <v>43714.96953703704</v>
      </c>
      <c r="X157" s="83" t="s">
        <v>841</v>
      </c>
      <c r="Y157" s="79"/>
      <c r="Z157" s="79"/>
      <c r="AA157" s="85" t="s">
        <v>1003</v>
      </c>
      <c r="AB157" s="79"/>
      <c r="AC157" s="79" t="b">
        <v>0</v>
      </c>
      <c r="AD157" s="79">
        <v>0</v>
      </c>
      <c r="AE157" s="85" t="s">
        <v>1012</v>
      </c>
      <c r="AF157" s="79" t="b">
        <v>1</v>
      </c>
      <c r="AG157" s="79" t="s">
        <v>1015</v>
      </c>
      <c r="AH157" s="79"/>
      <c r="AI157" s="85" t="s">
        <v>986</v>
      </c>
      <c r="AJ157" s="79" t="b">
        <v>0</v>
      </c>
      <c r="AK157" s="79">
        <v>0</v>
      </c>
      <c r="AL157" s="85" t="s">
        <v>1012</v>
      </c>
      <c r="AM157" s="79" t="s">
        <v>1019</v>
      </c>
      <c r="AN157" s="79" t="b">
        <v>0</v>
      </c>
      <c r="AO157" s="85" t="s">
        <v>1003</v>
      </c>
      <c r="AP157" s="79" t="s">
        <v>176</v>
      </c>
      <c r="AQ157" s="79">
        <v>0</v>
      </c>
      <c r="AR157" s="79">
        <v>0</v>
      </c>
      <c r="AS157" s="79"/>
      <c r="AT157" s="79"/>
      <c r="AU157" s="79"/>
      <c r="AV157" s="79"/>
      <c r="AW157" s="79"/>
      <c r="AX157" s="79"/>
      <c r="AY157" s="79"/>
      <c r="AZ157" s="79"/>
      <c r="BA157">
        <v>7</v>
      </c>
      <c r="BB157" s="78" t="str">
        <f>REPLACE(INDEX(GroupVertices[Group],MATCH(Edges25[[#This Row],[Vertex 1]],GroupVertices[Vertex],0)),1,1,"")</f>
        <v>10</v>
      </c>
      <c r="BC157" s="78" t="str">
        <f>REPLACE(INDEX(GroupVertices[Group],MATCH(Edges25[[#This Row],[Vertex 2]],GroupVertices[Vertex],0)),1,1,"")</f>
        <v>10</v>
      </c>
      <c r="BD157" s="48">
        <v>1</v>
      </c>
      <c r="BE157" s="49">
        <v>4.3478260869565215</v>
      </c>
      <c r="BF157" s="48">
        <v>0</v>
      </c>
      <c r="BG157" s="49">
        <v>0</v>
      </c>
      <c r="BH157" s="48">
        <v>0</v>
      </c>
      <c r="BI157" s="49">
        <v>0</v>
      </c>
      <c r="BJ157" s="48">
        <v>22</v>
      </c>
      <c r="BK157" s="49">
        <v>95.65217391304348</v>
      </c>
      <c r="BL157" s="48">
        <v>23</v>
      </c>
    </row>
    <row r="158" spans="1:64" ht="15">
      <c r="A158" s="64" t="s">
        <v>328</v>
      </c>
      <c r="B158" s="64" t="s">
        <v>328</v>
      </c>
      <c r="C158" s="65"/>
      <c r="D158" s="66"/>
      <c r="E158" s="67"/>
      <c r="F158" s="68"/>
      <c r="G158" s="65"/>
      <c r="H158" s="69"/>
      <c r="I158" s="70"/>
      <c r="J158" s="70"/>
      <c r="K158" s="34" t="s">
        <v>65</v>
      </c>
      <c r="L158" s="77">
        <v>186</v>
      </c>
      <c r="M158" s="77"/>
      <c r="N158" s="72"/>
      <c r="O158" s="79" t="s">
        <v>176</v>
      </c>
      <c r="P158" s="81">
        <v>43716.639699074076</v>
      </c>
      <c r="Q158" s="79" t="s">
        <v>468</v>
      </c>
      <c r="R158" s="79" t="s">
        <v>501</v>
      </c>
      <c r="S158" s="79" t="s">
        <v>515</v>
      </c>
      <c r="T158" s="79" t="s">
        <v>558</v>
      </c>
      <c r="U158" s="79"/>
      <c r="V158" s="83" t="s">
        <v>684</v>
      </c>
      <c r="W158" s="81">
        <v>43716.639699074076</v>
      </c>
      <c r="X158" s="83" t="s">
        <v>842</v>
      </c>
      <c r="Y158" s="79"/>
      <c r="Z158" s="79"/>
      <c r="AA158" s="85" t="s">
        <v>1004</v>
      </c>
      <c r="AB158" s="79"/>
      <c r="AC158" s="79" t="b">
        <v>0</v>
      </c>
      <c r="AD158" s="79">
        <v>0</v>
      </c>
      <c r="AE158" s="85" t="s">
        <v>1012</v>
      </c>
      <c r="AF158" s="79" t="b">
        <v>1</v>
      </c>
      <c r="AG158" s="79" t="s">
        <v>1015</v>
      </c>
      <c r="AH158" s="79"/>
      <c r="AI158" s="85" t="s">
        <v>987</v>
      </c>
      <c r="AJ158" s="79" t="b">
        <v>0</v>
      </c>
      <c r="AK158" s="79">
        <v>0</v>
      </c>
      <c r="AL158" s="85" t="s">
        <v>1012</v>
      </c>
      <c r="AM158" s="79" t="s">
        <v>1019</v>
      </c>
      <c r="AN158" s="79" t="b">
        <v>0</v>
      </c>
      <c r="AO158" s="85" t="s">
        <v>1004</v>
      </c>
      <c r="AP158" s="79" t="s">
        <v>176</v>
      </c>
      <c r="AQ158" s="79">
        <v>0</v>
      </c>
      <c r="AR158" s="79">
        <v>0</v>
      </c>
      <c r="AS158" s="79"/>
      <c r="AT158" s="79"/>
      <c r="AU158" s="79"/>
      <c r="AV158" s="79"/>
      <c r="AW158" s="79"/>
      <c r="AX158" s="79"/>
      <c r="AY158" s="79"/>
      <c r="AZ158" s="79"/>
      <c r="BA158">
        <v>7</v>
      </c>
      <c r="BB158" s="78" t="str">
        <f>REPLACE(INDEX(GroupVertices[Group],MATCH(Edges25[[#This Row],[Vertex 1]],GroupVertices[Vertex],0)),1,1,"")</f>
        <v>10</v>
      </c>
      <c r="BC158" s="78" t="str">
        <f>REPLACE(INDEX(GroupVertices[Group],MATCH(Edges25[[#This Row],[Vertex 2]],GroupVertices[Vertex],0)),1,1,"")</f>
        <v>10</v>
      </c>
      <c r="BD158" s="48">
        <v>0</v>
      </c>
      <c r="BE158" s="49">
        <v>0</v>
      </c>
      <c r="BF158" s="48">
        <v>0</v>
      </c>
      <c r="BG158" s="49">
        <v>0</v>
      </c>
      <c r="BH158" s="48">
        <v>0</v>
      </c>
      <c r="BI158" s="49">
        <v>0</v>
      </c>
      <c r="BJ158" s="48">
        <v>23</v>
      </c>
      <c r="BK158" s="49">
        <v>100</v>
      </c>
      <c r="BL158" s="48">
        <v>23</v>
      </c>
    </row>
    <row r="159" spans="1:64" ht="15">
      <c r="A159" s="64" t="s">
        <v>328</v>
      </c>
      <c r="B159" s="64" t="s">
        <v>328</v>
      </c>
      <c r="C159" s="65"/>
      <c r="D159" s="66"/>
      <c r="E159" s="67"/>
      <c r="F159" s="68"/>
      <c r="G159" s="65"/>
      <c r="H159" s="69"/>
      <c r="I159" s="70"/>
      <c r="J159" s="70"/>
      <c r="K159" s="34" t="s">
        <v>65</v>
      </c>
      <c r="L159" s="77">
        <v>187</v>
      </c>
      <c r="M159" s="77"/>
      <c r="N159" s="72"/>
      <c r="O159" s="79" t="s">
        <v>176</v>
      </c>
      <c r="P159" s="81">
        <v>43720.663611111115</v>
      </c>
      <c r="Q159" s="79" t="s">
        <v>469</v>
      </c>
      <c r="R159" s="79" t="s">
        <v>502</v>
      </c>
      <c r="S159" s="79" t="s">
        <v>516</v>
      </c>
      <c r="T159" s="79" t="s">
        <v>560</v>
      </c>
      <c r="U159" s="79"/>
      <c r="V159" s="83" t="s">
        <v>684</v>
      </c>
      <c r="W159" s="81">
        <v>43720.663611111115</v>
      </c>
      <c r="X159" s="83" t="s">
        <v>843</v>
      </c>
      <c r="Y159" s="79"/>
      <c r="Z159" s="79"/>
      <c r="AA159" s="85" t="s">
        <v>1005</v>
      </c>
      <c r="AB159" s="79"/>
      <c r="AC159" s="79" t="b">
        <v>0</v>
      </c>
      <c r="AD159" s="79">
        <v>0</v>
      </c>
      <c r="AE159" s="85" t="s">
        <v>1012</v>
      </c>
      <c r="AF159" s="79" t="b">
        <v>1</v>
      </c>
      <c r="AG159" s="79" t="s">
        <v>1015</v>
      </c>
      <c r="AH159" s="79"/>
      <c r="AI159" s="85" t="s">
        <v>988</v>
      </c>
      <c r="AJ159" s="79" t="b">
        <v>0</v>
      </c>
      <c r="AK159" s="79">
        <v>0</v>
      </c>
      <c r="AL159" s="85" t="s">
        <v>1012</v>
      </c>
      <c r="AM159" s="79" t="s">
        <v>1019</v>
      </c>
      <c r="AN159" s="79" t="b">
        <v>0</v>
      </c>
      <c r="AO159" s="85" t="s">
        <v>1005</v>
      </c>
      <c r="AP159" s="79" t="s">
        <v>176</v>
      </c>
      <c r="AQ159" s="79">
        <v>0</v>
      </c>
      <c r="AR159" s="79">
        <v>0</v>
      </c>
      <c r="AS159" s="79"/>
      <c r="AT159" s="79"/>
      <c r="AU159" s="79"/>
      <c r="AV159" s="79"/>
      <c r="AW159" s="79"/>
      <c r="AX159" s="79"/>
      <c r="AY159" s="79"/>
      <c r="AZ159" s="79"/>
      <c r="BA159">
        <v>7</v>
      </c>
      <c r="BB159" s="78" t="str">
        <f>REPLACE(INDEX(GroupVertices[Group],MATCH(Edges25[[#This Row],[Vertex 1]],GroupVertices[Vertex],0)),1,1,"")</f>
        <v>10</v>
      </c>
      <c r="BC159" s="78" t="str">
        <f>REPLACE(INDEX(GroupVertices[Group],MATCH(Edges25[[#This Row],[Vertex 2]],GroupVertices[Vertex],0)),1,1,"")</f>
        <v>10</v>
      </c>
      <c r="BD159" s="48">
        <v>0</v>
      </c>
      <c r="BE159" s="49">
        <v>0</v>
      </c>
      <c r="BF159" s="48">
        <v>1</v>
      </c>
      <c r="BG159" s="49">
        <v>8.333333333333334</v>
      </c>
      <c r="BH159" s="48">
        <v>0</v>
      </c>
      <c r="BI159" s="49">
        <v>0</v>
      </c>
      <c r="BJ159" s="48">
        <v>11</v>
      </c>
      <c r="BK159" s="49">
        <v>91.66666666666667</v>
      </c>
      <c r="BL159" s="48">
        <v>12</v>
      </c>
    </row>
    <row r="160" spans="1:64" ht="15">
      <c r="A160" s="64" t="s">
        <v>328</v>
      </c>
      <c r="B160" s="64" t="s">
        <v>328</v>
      </c>
      <c r="C160" s="65"/>
      <c r="D160" s="66"/>
      <c r="E160" s="67"/>
      <c r="F160" s="68"/>
      <c r="G160" s="65"/>
      <c r="H160" s="69"/>
      <c r="I160" s="70"/>
      <c r="J160" s="70"/>
      <c r="K160" s="34" t="s">
        <v>65</v>
      </c>
      <c r="L160" s="77">
        <v>188</v>
      </c>
      <c r="M160" s="77"/>
      <c r="N160" s="72"/>
      <c r="O160" s="79" t="s">
        <v>176</v>
      </c>
      <c r="P160" s="81">
        <v>43720.663622685184</v>
      </c>
      <c r="Q160" s="79" t="s">
        <v>470</v>
      </c>
      <c r="R160" s="79" t="s">
        <v>503</v>
      </c>
      <c r="S160" s="79" t="s">
        <v>515</v>
      </c>
      <c r="T160" s="79" t="s">
        <v>560</v>
      </c>
      <c r="U160" s="79"/>
      <c r="V160" s="83" t="s">
        <v>684</v>
      </c>
      <c r="W160" s="81">
        <v>43720.663622685184</v>
      </c>
      <c r="X160" s="83" t="s">
        <v>844</v>
      </c>
      <c r="Y160" s="79"/>
      <c r="Z160" s="79"/>
      <c r="AA160" s="85" t="s">
        <v>1006</v>
      </c>
      <c r="AB160" s="79"/>
      <c r="AC160" s="79" t="b">
        <v>0</v>
      </c>
      <c r="AD160" s="79">
        <v>0</v>
      </c>
      <c r="AE160" s="85" t="s">
        <v>1012</v>
      </c>
      <c r="AF160" s="79" t="b">
        <v>1</v>
      </c>
      <c r="AG160" s="79" t="s">
        <v>1015</v>
      </c>
      <c r="AH160" s="79"/>
      <c r="AI160" s="85" t="s">
        <v>989</v>
      </c>
      <c r="AJ160" s="79" t="b">
        <v>0</v>
      </c>
      <c r="AK160" s="79">
        <v>0</v>
      </c>
      <c r="AL160" s="85" t="s">
        <v>1012</v>
      </c>
      <c r="AM160" s="79" t="s">
        <v>1019</v>
      </c>
      <c r="AN160" s="79" t="b">
        <v>0</v>
      </c>
      <c r="AO160" s="85" t="s">
        <v>1006</v>
      </c>
      <c r="AP160" s="79" t="s">
        <v>176</v>
      </c>
      <c r="AQ160" s="79">
        <v>0</v>
      </c>
      <c r="AR160" s="79">
        <v>0</v>
      </c>
      <c r="AS160" s="79"/>
      <c r="AT160" s="79"/>
      <c r="AU160" s="79"/>
      <c r="AV160" s="79"/>
      <c r="AW160" s="79"/>
      <c r="AX160" s="79"/>
      <c r="AY160" s="79"/>
      <c r="AZ160" s="79"/>
      <c r="BA160">
        <v>7</v>
      </c>
      <c r="BB160" s="78" t="str">
        <f>REPLACE(INDEX(GroupVertices[Group],MATCH(Edges25[[#This Row],[Vertex 1]],GroupVertices[Vertex],0)),1,1,"")</f>
        <v>10</v>
      </c>
      <c r="BC160" s="78" t="str">
        <f>REPLACE(INDEX(GroupVertices[Group],MATCH(Edges25[[#This Row],[Vertex 2]],GroupVertices[Vertex],0)),1,1,"")</f>
        <v>10</v>
      </c>
      <c r="BD160" s="48">
        <v>0</v>
      </c>
      <c r="BE160" s="49">
        <v>0</v>
      </c>
      <c r="BF160" s="48">
        <v>0</v>
      </c>
      <c r="BG160" s="49">
        <v>0</v>
      </c>
      <c r="BH160" s="48">
        <v>0</v>
      </c>
      <c r="BI160" s="49">
        <v>0</v>
      </c>
      <c r="BJ160" s="48">
        <v>21</v>
      </c>
      <c r="BK160" s="49">
        <v>100</v>
      </c>
      <c r="BL160" s="48">
        <v>21</v>
      </c>
    </row>
    <row r="161" spans="1:64" ht="15">
      <c r="A161" s="64" t="s">
        <v>212</v>
      </c>
      <c r="B161" s="64" t="s">
        <v>212</v>
      </c>
      <c r="C161" s="65"/>
      <c r="D161" s="66"/>
      <c r="E161" s="67"/>
      <c r="F161" s="68"/>
      <c r="G161" s="65"/>
      <c r="H161" s="69"/>
      <c r="I161" s="70"/>
      <c r="J161" s="70"/>
      <c r="K161" s="34" t="s">
        <v>65</v>
      </c>
      <c r="L161" s="77">
        <v>189</v>
      </c>
      <c r="M161" s="77"/>
      <c r="N161" s="72"/>
      <c r="O161" s="79" t="s">
        <v>176</v>
      </c>
      <c r="P161" s="81">
        <v>43704.67361111111</v>
      </c>
      <c r="Q161" s="79" t="s">
        <v>471</v>
      </c>
      <c r="R161" s="79"/>
      <c r="S161" s="79"/>
      <c r="T161" s="79" t="s">
        <v>518</v>
      </c>
      <c r="U161" s="83" t="s">
        <v>595</v>
      </c>
      <c r="V161" s="83" t="s">
        <v>595</v>
      </c>
      <c r="W161" s="81">
        <v>43704.67361111111</v>
      </c>
      <c r="X161" s="83" t="s">
        <v>845</v>
      </c>
      <c r="Y161" s="79"/>
      <c r="Z161" s="79"/>
      <c r="AA161" s="85" t="s">
        <v>1007</v>
      </c>
      <c r="AB161" s="79"/>
      <c r="AC161" s="79" t="b">
        <v>0</v>
      </c>
      <c r="AD161" s="79">
        <v>11</v>
      </c>
      <c r="AE161" s="85" t="s">
        <v>1012</v>
      </c>
      <c r="AF161" s="79" t="b">
        <v>0</v>
      </c>
      <c r="AG161" s="79" t="s">
        <v>1015</v>
      </c>
      <c r="AH161" s="79"/>
      <c r="AI161" s="85" t="s">
        <v>1012</v>
      </c>
      <c r="AJ161" s="79" t="b">
        <v>0</v>
      </c>
      <c r="AK161" s="79">
        <v>4</v>
      </c>
      <c r="AL161" s="85" t="s">
        <v>1012</v>
      </c>
      <c r="AM161" s="79" t="s">
        <v>1017</v>
      </c>
      <c r="AN161" s="79" t="b">
        <v>0</v>
      </c>
      <c r="AO161" s="85" t="s">
        <v>1007</v>
      </c>
      <c r="AP161" s="79" t="s">
        <v>1052</v>
      </c>
      <c r="AQ161" s="79">
        <v>0</v>
      </c>
      <c r="AR161" s="79">
        <v>0</v>
      </c>
      <c r="AS161" s="79"/>
      <c r="AT161" s="79"/>
      <c r="AU161" s="79"/>
      <c r="AV161" s="79"/>
      <c r="AW161" s="79"/>
      <c r="AX161" s="79"/>
      <c r="AY161" s="79"/>
      <c r="AZ161" s="79"/>
      <c r="BA161">
        <v>3</v>
      </c>
      <c r="BB161" s="78" t="str">
        <f>REPLACE(INDEX(GroupVertices[Group],MATCH(Edges25[[#This Row],[Vertex 1]],GroupVertices[Vertex],0)),1,1,"")</f>
        <v>3</v>
      </c>
      <c r="BC161" s="78" t="str">
        <f>REPLACE(INDEX(GroupVertices[Group],MATCH(Edges25[[#This Row],[Vertex 2]],GroupVertices[Vertex],0)),1,1,"")</f>
        <v>3</v>
      </c>
      <c r="BD161" s="48">
        <v>0</v>
      </c>
      <c r="BE161" s="49">
        <v>0</v>
      </c>
      <c r="BF161" s="48">
        <v>0</v>
      </c>
      <c r="BG161" s="49">
        <v>0</v>
      </c>
      <c r="BH161" s="48">
        <v>0</v>
      </c>
      <c r="BI161" s="49">
        <v>0</v>
      </c>
      <c r="BJ161" s="48">
        <v>39</v>
      </c>
      <c r="BK161" s="49">
        <v>100</v>
      </c>
      <c r="BL161" s="48">
        <v>39</v>
      </c>
    </row>
    <row r="162" spans="1:64" ht="15">
      <c r="A162" s="64" t="s">
        <v>212</v>
      </c>
      <c r="B162" s="64" t="s">
        <v>212</v>
      </c>
      <c r="C162" s="65"/>
      <c r="D162" s="66"/>
      <c r="E162" s="67"/>
      <c r="F162" s="68"/>
      <c r="G162" s="65"/>
      <c r="H162" s="69"/>
      <c r="I162" s="70"/>
      <c r="J162" s="70"/>
      <c r="K162" s="34" t="s">
        <v>65</v>
      </c>
      <c r="L162" s="77">
        <v>190</v>
      </c>
      <c r="M162" s="77"/>
      <c r="N162" s="72"/>
      <c r="O162" s="79" t="s">
        <v>176</v>
      </c>
      <c r="P162" s="81">
        <v>43704.67542824074</v>
      </c>
      <c r="Q162" s="79" t="s">
        <v>472</v>
      </c>
      <c r="R162" s="83" t="s">
        <v>504</v>
      </c>
      <c r="S162" s="79" t="s">
        <v>517</v>
      </c>
      <c r="T162" s="79" t="s">
        <v>518</v>
      </c>
      <c r="U162" s="79"/>
      <c r="V162" s="83" t="s">
        <v>685</v>
      </c>
      <c r="W162" s="81">
        <v>43704.67542824074</v>
      </c>
      <c r="X162" s="83" t="s">
        <v>846</v>
      </c>
      <c r="Y162" s="79"/>
      <c r="Z162" s="79"/>
      <c r="AA162" s="85" t="s">
        <v>1008</v>
      </c>
      <c r="AB162" s="79"/>
      <c r="AC162" s="79" t="b">
        <v>0</v>
      </c>
      <c r="AD162" s="79">
        <v>9</v>
      </c>
      <c r="AE162" s="85" t="s">
        <v>1012</v>
      </c>
      <c r="AF162" s="79" t="b">
        <v>0</v>
      </c>
      <c r="AG162" s="79" t="s">
        <v>1015</v>
      </c>
      <c r="AH162" s="79"/>
      <c r="AI162" s="85" t="s">
        <v>1012</v>
      </c>
      <c r="AJ162" s="79" t="b">
        <v>0</v>
      </c>
      <c r="AK162" s="79">
        <v>4</v>
      </c>
      <c r="AL162" s="85" t="s">
        <v>1012</v>
      </c>
      <c r="AM162" s="79" t="s">
        <v>1017</v>
      </c>
      <c r="AN162" s="79" t="b">
        <v>0</v>
      </c>
      <c r="AO162" s="85" t="s">
        <v>1008</v>
      </c>
      <c r="AP162" s="79" t="s">
        <v>1052</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v>1</v>
      </c>
      <c r="BE162" s="49">
        <v>3.7037037037037037</v>
      </c>
      <c r="BF162" s="48">
        <v>1</v>
      </c>
      <c r="BG162" s="49">
        <v>3.7037037037037037</v>
      </c>
      <c r="BH162" s="48">
        <v>0</v>
      </c>
      <c r="BI162" s="49">
        <v>0</v>
      </c>
      <c r="BJ162" s="48">
        <v>25</v>
      </c>
      <c r="BK162" s="49">
        <v>92.5925925925926</v>
      </c>
      <c r="BL162" s="48">
        <v>27</v>
      </c>
    </row>
    <row r="163" spans="1:64" ht="15">
      <c r="A163" s="64" t="s">
        <v>212</v>
      </c>
      <c r="B163" s="64" t="s">
        <v>212</v>
      </c>
      <c r="C163" s="65"/>
      <c r="D163" s="66"/>
      <c r="E163" s="67"/>
      <c r="F163" s="68"/>
      <c r="G163" s="65"/>
      <c r="H163" s="69"/>
      <c r="I163" s="70"/>
      <c r="J163" s="70"/>
      <c r="K163" s="34" t="s">
        <v>65</v>
      </c>
      <c r="L163" s="77">
        <v>191</v>
      </c>
      <c r="M163" s="77"/>
      <c r="N163" s="72"/>
      <c r="O163" s="79" t="s">
        <v>176</v>
      </c>
      <c r="P163" s="81">
        <v>43704.67663194444</v>
      </c>
      <c r="Q163" s="79" t="s">
        <v>473</v>
      </c>
      <c r="R163" s="79"/>
      <c r="S163" s="79"/>
      <c r="T163" s="79" t="s">
        <v>518</v>
      </c>
      <c r="U163" s="83" t="s">
        <v>596</v>
      </c>
      <c r="V163" s="83" t="s">
        <v>596</v>
      </c>
      <c r="W163" s="81">
        <v>43704.67663194444</v>
      </c>
      <c r="X163" s="83" t="s">
        <v>847</v>
      </c>
      <c r="Y163" s="79"/>
      <c r="Z163" s="79"/>
      <c r="AA163" s="85" t="s">
        <v>1009</v>
      </c>
      <c r="AB163" s="79"/>
      <c r="AC163" s="79" t="b">
        <v>0</v>
      </c>
      <c r="AD163" s="79">
        <v>11</v>
      </c>
      <c r="AE163" s="85" t="s">
        <v>1012</v>
      </c>
      <c r="AF163" s="79" t="b">
        <v>0</v>
      </c>
      <c r="AG163" s="79" t="s">
        <v>1015</v>
      </c>
      <c r="AH163" s="79"/>
      <c r="AI163" s="85" t="s">
        <v>1012</v>
      </c>
      <c r="AJ163" s="79" t="b">
        <v>0</v>
      </c>
      <c r="AK163" s="79">
        <v>3</v>
      </c>
      <c r="AL163" s="85" t="s">
        <v>1012</v>
      </c>
      <c r="AM163" s="79" t="s">
        <v>1017</v>
      </c>
      <c r="AN163" s="79" t="b">
        <v>0</v>
      </c>
      <c r="AO163" s="85" t="s">
        <v>1009</v>
      </c>
      <c r="AP163" s="79" t="s">
        <v>1052</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v>0</v>
      </c>
      <c r="BE163" s="49">
        <v>0</v>
      </c>
      <c r="BF163" s="48">
        <v>1</v>
      </c>
      <c r="BG163" s="49">
        <v>4.166666666666667</v>
      </c>
      <c r="BH163" s="48">
        <v>0</v>
      </c>
      <c r="BI163" s="49">
        <v>0</v>
      </c>
      <c r="BJ163" s="48">
        <v>23</v>
      </c>
      <c r="BK163" s="49">
        <v>95.83333333333333</v>
      </c>
      <c r="BL163" s="48">
        <v>24</v>
      </c>
    </row>
    <row r="164" spans="1:64" ht="15">
      <c r="A164" s="64" t="s">
        <v>329</v>
      </c>
      <c r="B164" s="64" t="s">
        <v>212</v>
      </c>
      <c r="C164" s="65"/>
      <c r="D164" s="66"/>
      <c r="E164" s="67"/>
      <c r="F164" s="68"/>
      <c r="G164" s="65"/>
      <c r="H164" s="69"/>
      <c r="I164" s="70"/>
      <c r="J164" s="70"/>
      <c r="K164" s="34" t="s">
        <v>65</v>
      </c>
      <c r="L164" s="77">
        <v>192</v>
      </c>
      <c r="M164" s="77"/>
      <c r="N164" s="72"/>
      <c r="O164" s="79" t="s">
        <v>343</v>
      </c>
      <c r="P164" s="81">
        <v>43723.56489583333</v>
      </c>
      <c r="Q164" s="79" t="s">
        <v>346</v>
      </c>
      <c r="R164" s="83" t="s">
        <v>474</v>
      </c>
      <c r="S164" s="79" t="s">
        <v>505</v>
      </c>
      <c r="T164" s="79"/>
      <c r="U164" s="79"/>
      <c r="V164" s="83" t="s">
        <v>686</v>
      </c>
      <c r="W164" s="81">
        <v>43723.56489583333</v>
      </c>
      <c r="X164" s="83" t="s">
        <v>848</v>
      </c>
      <c r="Y164" s="79"/>
      <c r="Z164" s="79"/>
      <c r="AA164" s="85" t="s">
        <v>1010</v>
      </c>
      <c r="AB164" s="79"/>
      <c r="AC164" s="79" t="b">
        <v>0</v>
      </c>
      <c r="AD164" s="79">
        <v>0</v>
      </c>
      <c r="AE164" s="85" t="s">
        <v>1012</v>
      </c>
      <c r="AF164" s="79" t="b">
        <v>0</v>
      </c>
      <c r="AG164" s="79" t="s">
        <v>1015</v>
      </c>
      <c r="AH164" s="79"/>
      <c r="AI164" s="85" t="s">
        <v>1012</v>
      </c>
      <c r="AJ164" s="79" t="b">
        <v>0</v>
      </c>
      <c r="AK164" s="79">
        <v>39</v>
      </c>
      <c r="AL164" s="85" t="s">
        <v>849</v>
      </c>
      <c r="AM164" s="79" t="s">
        <v>1032</v>
      </c>
      <c r="AN164" s="79" t="b">
        <v>0</v>
      </c>
      <c r="AO164" s="85" t="s">
        <v>849</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3</v>
      </c>
      <c r="BC164" s="78" t="str">
        <f>REPLACE(INDEX(GroupVertices[Group],MATCH(Edges25[[#This Row],[Vertex 2]],GroupVertices[Vertex],0)),1,1,"")</f>
        <v>3</v>
      </c>
      <c r="BD164" s="48">
        <v>1</v>
      </c>
      <c r="BE164" s="49">
        <v>4</v>
      </c>
      <c r="BF164" s="48">
        <v>1</v>
      </c>
      <c r="BG164" s="49">
        <v>4</v>
      </c>
      <c r="BH164" s="48">
        <v>0</v>
      </c>
      <c r="BI164" s="49">
        <v>0</v>
      </c>
      <c r="BJ164" s="48">
        <v>23</v>
      </c>
      <c r="BK164" s="49">
        <v>92</v>
      </c>
      <c r="BL164" s="48">
        <v>25</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3" r:id="rId1" display="https://web.dev/"/>
    <hyperlink ref="R4" r:id="rId2" display="https://web.dev/"/>
    <hyperlink ref="R5" r:id="rId3" display="https://www.socialmediatoday.com/news/smtlive-recap-how-social-media-and-seo-work-together/561911/"/>
    <hyperlink ref="R6" r:id="rId4" display="https://www.socialmediatoday.com/news/smtlive-recap-how-social-media-and-seo-work-together/561911/"/>
    <hyperlink ref="R7" r:id="rId5" display="https://www.socialmediatoday.com/news/smtlive-recap-how-social-media-and-seo-work-together/561911/?utm_source=Sociallymap&amp;utm_medium=Sociallymap&amp;utm_campaign=Sociallymap"/>
    <hyperlink ref="R8" r:id="rId6" display="https://www.socialmediatoday.com/news/smtlive-recap-how-social-media-and-seo-work-together/561911/"/>
    <hyperlink ref="R9" r:id="rId7" display="https://www.socialmediatoday.com/news/smtlive-recap-how-social-media-and-seo-work-together/561911/"/>
    <hyperlink ref="R10" r:id="rId8" display="https://www.socialmediatoday.com/news/smtlive-recap-how-social-media-and-seo-work-together/561911/"/>
    <hyperlink ref="R11" r:id="rId9" display="https://www.socialmediatoday.com/news/smtlive-recap-how-social-media-and-seo-work-together/561911/?utm_source=dlvr.it&amp;utm_medium=twitter"/>
    <hyperlink ref="R12" r:id="rId10" display="https://www.socialmediatoday.com/news/smtlive-recap-how-social-media-and-seo-work-together/561911/?utm_source=dlvr.it&amp;utm_medium=twitter"/>
    <hyperlink ref="R13" r:id="rId11" display="https://www.socialmediatoday.com/news/smtlive-recap-how-social-media-and-seo-work-together/561911/?utm_source=dlvr.it&amp;utm_medium=twitter"/>
    <hyperlink ref="R14" r:id="rId12" display="https://www.socialmediatoday.com/news/smtlive-recap-how-social-media-and-seo-work-together/561911/#news"/>
    <hyperlink ref="R15" r:id="rId13" display="https://www.socialmediatoday.com/news/smtlive-recap-how-social-media-and-seo-work-together/561911/?utm_source=dlvr.it&amp;utm_medium=twitter"/>
    <hyperlink ref="R16" r:id="rId14" display="https://www.socialmediatoday.com/news/smtlive-recap-how-social-media-and-seo-work-together/561911/"/>
    <hyperlink ref="R17" r:id="rId15" display="https://www.goodtoseo.com/smtlive-recap-how-social-media-and-seo-work-together/"/>
    <hyperlink ref="R18" r:id="rId16" display="https://www.socialmediatoday.com/news/smtlive-recap-how-social-media-and-seo-work-together/561911/?utm_source=dlvr.it&amp;utm_medium=twitter"/>
    <hyperlink ref="R19" r:id="rId17" display="http://dlvr.it/RCRQKV"/>
    <hyperlink ref="R20" r:id="rId18" display="https://www.socialmediatoday.com/news/smtlive-recap-how-social-media-and-seo-work-together/561911/?utm_source=dlvr.it&amp;utm_medium=twitter"/>
    <hyperlink ref="R21" r:id="rId19" display="https://www.socialmediatoday.com/news/smtlive-recap-how-social-media-and-seo-work-together/561911/"/>
    <hyperlink ref="R22" r:id="rId20" display="https://www.socialmediatoday.com/news/smtlive-recap-how-social-media-and-seo-work-together/561911/"/>
    <hyperlink ref="R23" r:id="rId21" display="https://www.socialmediatoday.com/news/smtlive-recap-how-social-media-and-seo-work-together/561911/?utm_source=dlvr.it&amp;utm_medium=twitter"/>
    <hyperlink ref="R24" r:id="rId22" display="https://www.socialmediatoday.com/news/smtlive-recap-how-social-media-and-seo-work-together/561911/"/>
    <hyperlink ref="R25" r:id="rId23" display="https://www.socialmediatoday.com/news/smtlive-recap-how-social-media-and-seo-work-together/561911/"/>
    <hyperlink ref="R26" r:id="rId24" display="https://www.socialmediatoday.com/news/smtlive-recap-how-social-media-and-seo-work-together/561911/"/>
    <hyperlink ref="R27" r:id="rId25" display="https://www.socialmediatoday.com/news/smtlive-recap-how-social-media-and-seo-work-together/561911/?utm_source=dlvr.it&amp;utm_medium=twitter"/>
    <hyperlink ref="R29" r:id="rId26" display="https://www.socialmediatoday.com/news/smtlive-recap-how-social-media-and-seo-work-together/561911/?utm_source=dlvr.it&amp;utm_medium=twitter"/>
    <hyperlink ref="R30" r:id="rId27" display="https://www.socialmediatoday.com/news/smtlive-recap-how-social-media-and-seo-work-together/561911/?utm_source=dlvr.it&amp;utm_medium=twitter"/>
    <hyperlink ref="R31" r:id="rId28" display="https://www.socialmediatoday.com/news/smtlive-recap-how-social-media-and-seo-work-together/561911/"/>
    <hyperlink ref="R33" r:id="rId29" display="https://www.socialmediatoday.com/news/smtlive-recap-how-social-media-and-seo-work-together/561911/"/>
    <hyperlink ref="R35" r:id="rId30" display="https://www.socialmediatoday.com/news/smtlive-recap-how-social-media-and-seo-work-together/561911/"/>
    <hyperlink ref="R36" r:id="rId31" display="https://www.socialmediatoday.com/news/smtlive-recap-how-social-media-and-seo-work-together/561911/"/>
    <hyperlink ref="R37" r:id="rId32" display="https://www.socialmediatoday.com/news/smtlive-recap-how-social-media-and-seo-work-together/561911/?utm_source=dlvr.it&amp;utm_medium=twitter"/>
    <hyperlink ref="R39" r:id="rId33" display="https://www.socialmediatoday.com/news/smtlive-recap-how-social-media-and-seo-work-together/561911/"/>
    <hyperlink ref="R40" r:id="rId34" display="https://www.socialmediatoday.com/news/smtlive-recap-how-social-media-and-seo-work-together/561911/"/>
    <hyperlink ref="R41" r:id="rId35" display="https://www.socialmediatoday.com/news/smtlive-recap-how-social-media-and-seo-work-together/561911/?utm_medium=social&amp;utm_source=twitter_JordanHockett"/>
    <hyperlink ref="R42" r:id="rId36" display="https://www.businessfast.co.uk/smtlive-recap-how-social-media-and-seo-work-together/"/>
    <hyperlink ref="R43" r:id="rId37" display="https://www.socialmediatoday.com/news/smtlive-recap-how-social-media-and-seo-work-together/561911/"/>
    <hyperlink ref="R44" r:id="rId38" display="https://www.socialmediatoday.com/news/smtlive-recap-how-social-media-and-seo-work-together/561911/"/>
    <hyperlink ref="R46" r:id="rId39" display="https://www.socialmediatoday.com/news/smtlive-recap-how-social-media-and-seo-work-together/561911/"/>
    <hyperlink ref="R47" r:id="rId40" display="https://www.socialmediatoday.com/news/smtlive-recap-how-social-media-and-seo-work-together/561911/"/>
    <hyperlink ref="R48" r:id="rId41" display="https://www.socialmediatoday.com/news/smtlive-recap-how-social-media-and-seo-work-together/561911/"/>
    <hyperlink ref="R49" r:id="rId42" display="https://www.socialmediatoday.com/news/smtlive-recap-how-social-media-and-seo-work-together/561911/"/>
    <hyperlink ref="R50" r:id="rId43" display="https://www.socialmediatoday.com/news/smtlive-recap-how-social-media-and-seo-work-together/561911/"/>
    <hyperlink ref="R52" r:id="rId44" display="https://www.socialmediatoday.com/news/smtlive-recap-how-social-media-and-seo-work-together/561911/"/>
    <hyperlink ref="R59" r:id="rId45" display="https://www.socialmediatoday.com/news/smtlive-recap-how-social-media-and-seo-work-together/561911/"/>
    <hyperlink ref="R60" r:id="rId46" display="https://www.socialmediatoday.com/news/smtlive-recap-how-social-media-and-seo-work-together/561911/"/>
    <hyperlink ref="R61" r:id="rId47" display="https://www.socialmediatoday.com/news/smtlive-recap-how-social-media-and-seo-work-together/561911/"/>
    <hyperlink ref="R63" r:id="rId48" display="https://www.socialmediatoday.com/news/smtlive-recap-how-social-media-and-seo-work-together/561911/"/>
    <hyperlink ref="R64" r:id="rId49" display="https://www.socialmediatoday.com/news/smtlive-recap-how-social-media-and-seo-work-together/561911/"/>
    <hyperlink ref="R65" r:id="rId50" display="https://web.dev/"/>
    <hyperlink ref="R69" r:id="rId51" display="https://www.socialmediatoday.com/news/smtlive-recap-how-social-media-and-seo-work-together/561911/"/>
    <hyperlink ref="R70" r:id="rId52" display="https://www.socialmediatoday.com/news/smtlive-recap-how-social-media-and-seo-work-together/561911/"/>
    <hyperlink ref="R71" r:id="rId53" display="http://banner.thatsocialgeek.com/biz/thatsocialgeek/content/5d6fb5d56f0aa"/>
    <hyperlink ref="R72" r:id="rId54" display="https://www.socialmediatoday.com/news/smtlive-recap-how-social-media-and-seo-work-together/561911/?es_sh=9eaf0e8a455379816924cbe9628ad806&amp;es_ad=85903"/>
    <hyperlink ref="R73" r:id="rId55" display="https://www.socialmediatoday.com/news/smtlive-recap-how-social-media-and-seo-work-together/561911/"/>
    <hyperlink ref="R74" r:id="rId56" display="https://www.socialmediatoday.com/news/smtlive-recap-how-social-media-and-seo-work-together/561911/"/>
    <hyperlink ref="R81" r:id="rId57" display="https://www.socialmediatoday.com/news/smtlive-recap-how-social-media-and-seo-work-together/561911/"/>
    <hyperlink ref="R82" r:id="rId58" display="https://www.socialmediatoday.com/news/smtlive-recap-how-social-media-and-seo-work-together/561911/"/>
    <hyperlink ref="R83" r:id="rId59" display="https://www.socialmediatoday.com/news/smtlive-recap-how-social-media-and-seo-work-together/561911/"/>
    <hyperlink ref="R92" r:id="rId60" display="https://www.socialmediatoday.com/news/smtlive-recap-how-to-cultivate-small-business-success-on-social/560191/?utm_source=dlvr.it&amp;utm_medium=twitter"/>
    <hyperlink ref="R93" r:id="rId61" display="https://www.socialmediatoday.com/news/smtlive-recap-can-small-business-social-media-difficulties-help-future-go/560296/?utm_source=dlvr.it&amp;utm_medium=twitter"/>
    <hyperlink ref="R94" r:id="rId62" display="https://www.socialmediatoday.com/news/smtlive-recap-how-social-media-and-seo-work-together/561911/?utm_source=dlvr.it&amp;utm_medium=twitter"/>
    <hyperlink ref="R95" r:id="rId63" display="https://www.socialmediatoday.com/news/smtlive-recap-how-to-cultivate-small-business-success-on-social/560191/?utm_source=dlvr.it&amp;utm_medium=twitter"/>
    <hyperlink ref="R96" r:id="rId64" display="https://www.socialmediatoday.com/news/smtlive-recap-can-small-business-social-media-difficulties-help-future-go/560296/?utm_source=dlvr.it&amp;utm_medium=twitter"/>
    <hyperlink ref="R101" r:id="rId65" display="https://www.socialmediatoday.com/news/smtlive-recap-how-social-media-and-seo-work-together/561911/"/>
    <hyperlink ref="R102" r:id="rId66" display="https://www.socialmediatoday.com/news/smtlive-recap-how-social-media-and-seo-work-together/561911/"/>
    <hyperlink ref="R109" r:id="rId67" display="https://www.socialmediatoday.com/news/smtlive-recap-how-social-media-and-seo-work-together/561911/"/>
    <hyperlink ref="R115" r:id="rId68" display="https://www.socialmediatoday.com/news/smtlive-recap-how-social-media-and-seo-work-together/561911/?utm_source=twitter&amp;utm_medium=post&amp;utm_campaign=seokay&amp;utm_term=smallbusiness&amp;utm_content=knowledge&amp;ref=businesstop25&amp;pix=23pb_0_0"/>
    <hyperlink ref="R116" r:id="rId69" display="https://www.socialmediatoday.com/news/smtlive-recap-how-social-media-and-seo-work-together/561911/?utm_source=twitter&amp;utm_medium=post&amp;utm_campaign=seokay&amp;utm_term=socialselling&amp;utm_content=knowledge&amp;ref=noggledotcom&amp;pix=23ph_0_0"/>
    <hyperlink ref="R117" r:id="rId70" display="https://www.socialmediatoday.com/news/smtlive-recap-how-social-media-and-seo-work-together/561911/?utm_source=twitter&amp;utm_medium=post&amp;utm_campaign=seokay&amp;utm_term=socialselling&amp;utm_content=knowledge&amp;ref=noggledotcom&amp;pix=23ph_0_0"/>
    <hyperlink ref="R118" r:id="rId71" display="https://rplg.co/0d1cf270"/>
    <hyperlink ref="R119" r:id="rId72" display="https://www.socialmediatoday.com/news/smtlive-recap-how-social-media-and-seo-work-together/561911/?utm_source=Sailthru&amp;utm_medium=email&amp;utm_campaign=Issue:%202019-09-04%20Social%20Media%20Today%20Newsletter%20%5Bissue:22813%5D&amp;utm_term=Social%20Media%20Today"/>
    <hyperlink ref="R121" r:id="rId73" display="https://www.socialmediatoday.com/news/smtlive-recap-how-social-media-and-seo-work-together/561911/?utm_source=twitter&amp;utm_medium=post&amp;utm_campaign=seokay&amp;utm_term=blogging&amp;utm_content=knowledge&amp;ref=bloggingtop25&amp;pix=23p5_0_0"/>
    <hyperlink ref="R122" r:id="rId74" display="https://qoo.ly/zmhte"/>
    <hyperlink ref="R123" r:id="rId75" display="https://www.socialmediatoday.com/news/smtlive-recap-how-social-media-and-seo-work-together/561911/?utm_source=dlvr.it&amp;utm_medium=twitter"/>
    <hyperlink ref="R124" r:id="rId76" display="https://www.socialmediatoday.com/news/smtlive-recap-how-social-media-and-seo-work-together/561911/?utm_source=dlvr.it&amp;utm_medium=twitter"/>
    <hyperlink ref="R125" r:id="rId77" display="https://www.socialmediatoday.com/news/smtlive-recap-how-social-media-and-seo-work-together/561911/"/>
    <hyperlink ref="R126" r:id="rId78" display="https://www.socialmediatoday.com/news/smtlive-recap-how-social-media-and-seo-work-together/561911/?utm_source=Sailthru&amp;utm_medium=email&amp;utm_campaign=Issue:%202019-09-04%20Social%20Media%20Today%20Newsletter%20%5Bissue:22813%5D&amp;utm_term=Social%20Media%20Today"/>
    <hyperlink ref="R128" r:id="rId79" display="https://www.socialmediatoday.com/news/smtlive-recap-how-social-media-and-seo-work-together/561911/"/>
    <hyperlink ref="R129" r:id="rId80" display="https://www.socialmediatoday.com/news/smtlive-recap-how-social-media-and-seo-work-together/561911/"/>
    <hyperlink ref="R130" r:id="rId81" display="https://www.socialmediatoday.com/news/smtlive-recap-using-facebook-and-instagram-audience-targeting/558038/"/>
    <hyperlink ref="R131" r:id="rId82" display="https://www.socialmediatoday.com/news/smtlive-recap-using-facebook-and-instagram-audience-targeting/558038/"/>
    <hyperlink ref="R137" r:id="rId83" display="https://www.socialmediatoday.com/news/smtlive-recap-how-social-media-and-seo-work-together/561911/"/>
    <hyperlink ref="R138" r:id="rId84" display="https://www.socialmediatoday.com/news/smtlive-recap-how-social-media-and-seo-work-together/561911/"/>
    <hyperlink ref="R139" r:id="rId85" display="https://www.socialmediatoday.com/news/smtlive-recap-how-social-media-and-seo-work-together/561911/"/>
    <hyperlink ref="R140" r:id="rId86" display="https://www.socialmediatoday.com/news/smtlive-recap-how-social-media-and-seo-work-together/561911/"/>
    <hyperlink ref="R141" r:id="rId87" display="https://www.socialmediatoday.com/news/smtlive-recap-how-social-media-and-seo-work-together/561911/"/>
    <hyperlink ref="R142" r:id="rId88" display="http://link.divenewsletter.com/join/3qu/smt-twitter-chat&amp;hash=344263583e73d6e9f823e07caef8daec"/>
    <hyperlink ref="R143" r:id="rId89" display="https://www.socialmediatoday.com/community/"/>
    <hyperlink ref="R144" r:id="rId90" display="https://www.socialmediatoday.com/news/smtlive-recap-how-social-media-and-seo-work-together/561911/"/>
    <hyperlink ref="R145" r:id="rId91" display="https://www.socialmediatoday.com/news/smtlive-recap-how-social-media-and-seo-work-together/561911/"/>
    <hyperlink ref="R146" r:id="rId92" display="https://www.socialmediatoday.com/news/smtlive-recap-how-social-media-and-seo-work-together/561911/"/>
    <hyperlink ref="R147" r:id="rId93" display="https://www.socialmediatoday.com/news/smtlive-recap-how-social-media-and-seo-work-together/561911/"/>
    <hyperlink ref="R148" r:id="rId94" display="https://www.socialmediatoday.com/news/smtlive-recap-how-social-media-and-seo-work-together/561911/"/>
    <hyperlink ref="R149" r:id="rId95" display="http://link.divenewsletter.com/join/3qu/smt-twitter-chat&amp;hash=344263583e73d6e9f823e07caef8daec"/>
    <hyperlink ref="R150" r:id="rId96" display="https://www.socialmediatoday.com/community/"/>
    <hyperlink ref="R151" r:id="rId97" display="http://link.divenewsletter.com/join/3qu/smt-twitter-chat&amp;hash=344263583e73d6e9f823e07caef8daec"/>
    <hyperlink ref="R152" r:id="rId98" display="https://www.socialmediatoday.com/news/smtlive-recap-how-social-media-and-seo-work-together/561911/"/>
    <hyperlink ref="R153" r:id="rId99" display="http://link.divenewsletter.com/join/3qu/smt-twitter-chat&amp;hash=344263583e73d6e9f823e07caef8daec"/>
    <hyperlink ref="R162" r:id="rId100" display="https://chrome.google.com/webstore/detail/scraper/mbigbapnjcgaffohmbkdlecaccepngjd?hl=en"/>
    <hyperlink ref="R164" r:id="rId101" display="https://web.dev/"/>
    <hyperlink ref="U3" r:id="rId102" display="https://pbs.twimg.com/tweet_video_thumb/EC_XTVBWsAAvO2i.jpg"/>
    <hyperlink ref="U11" r:id="rId103" display="https://pbs.twimg.com/media/EDmoEIzX4AIFNVh.jpg"/>
    <hyperlink ref="U13" r:id="rId104" display="https://pbs.twimg.com/media/EDmoaJGXsAURYan.jpg"/>
    <hyperlink ref="U15" r:id="rId105" display="https://pbs.twimg.com/media/EDmq7ElWkAAURhm.jpg"/>
    <hyperlink ref="U18" r:id="rId106" display="https://pbs.twimg.com/media/EDmvu8IWsAQ8UYc.jpg"/>
    <hyperlink ref="U19" r:id="rId107" display="https://pbs.twimg.com/media/EDmxcZ8XoAAoDR4.jpg"/>
    <hyperlink ref="U20" r:id="rId108" display="https://pbs.twimg.com/media/EDmxdAOX4AU5VJk.jpg"/>
    <hyperlink ref="U23" r:id="rId109" display="https://pbs.twimg.com/media/EDm3va1UUAERaOH.jpg"/>
    <hyperlink ref="U24" r:id="rId110" display="https://pbs.twimg.com/media/EDmonN6W4AAjhGV.jpg"/>
    <hyperlink ref="U25" r:id="rId111" display="https://pbs.twimg.com/media/EDmov9fXYAAsI88.jpg"/>
    <hyperlink ref="U26" r:id="rId112" display="https://pbs.twimg.com/media/EDm6EWwXkAAxj8J.png"/>
    <hyperlink ref="U27" r:id="rId113" display="https://pbs.twimg.com/media/EDm7LLrUEAAp0vG.jpg"/>
    <hyperlink ref="U29" r:id="rId114" display="https://pbs.twimg.com/media/EDnLUC0U0AAhyqp.jpg"/>
    <hyperlink ref="U30" r:id="rId115" display="https://pbs.twimg.com/media/EDnMG8UUwAAz4hx.jpg"/>
    <hyperlink ref="U35" r:id="rId116" display="https://pbs.twimg.com/media/EDnOlX1WwAAt_4R.jpg"/>
    <hyperlink ref="U36" r:id="rId117" display="https://pbs.twimg.com/media/EDnOlX1WwAAt_4R.jpg"/>
    <hyperlink ref="U37" r:id="rId118" display="https://pbs.twimg.com/media/EDnfzOZU8AE29iG.jpg"/>
    <hyperlink ref="U48" r:id="rId119" display="https://pbs.twimg.com/media/EDoenPNX4AEOL0C.jpg"/>
    <hyperlink ref="U50" r:id="rId120" display="https://pbs.twimg.com/media/EDo8FecXkAEv2Mw.jpg"/>
    <hyperlink ref="U63" r:id="rId121" display="https://pbs.twimg.com/media/EDsMMTfX4AA01jU.jpg"/>
    <hyperlink ref="U70" r:id="rId122" display="https://pbs.twimg.com/media/EDuEX-TXoAE709_.jpg"/>
    <hyperlink ref="U72" r:id="rId123" display="https://pbs.twimg.com/media/EDvNssnWsAMcxGq.jpg"/>
    <hyperlink ref="U73" r:id="rId124" display="https://pbs.twimg.com/media/EDpw3o3XYAUbRAR.jpg"/>
    <hyperlink ref="U92" r:id="rId125" display="https://pbs.twimg.com/media/EBRBQ-wUIAEOjUk.jpg"/>
    <hyperlink ref="U93" r:id="rId126" display="https://pbs.twimg.com/media/EBbxvmbUwAAX7JV.jpg"/>
    <hyperlink ref="U94" r:id="rId127" display="https://pbs.twimg.com/media/EDmoaOvXsAUYGgp.jpg"/>
    <hyperlink ref="U95" r:id="rId128" display="https://pbs.twimg.com/media/EBRBQ-wUIAEOjUk.jpg"/>
    <hyperlink ref="U99" r:id="rId129" display="https://pbs.twimg.com/media/EDzu8hHXUAAtJ7-.jpg"/>
    <hyperlink ref="U109" r:id="rId130" display="https://pbs.twimg.com/media/ED9jL-8UYAAEglt.png"/>
    <hyperlink ref="U115" r:id="rId131" display="https://pbs.twimg.com/media/EEByLtOXkAE6c1M.jpg"/>
    <hyperlink ref="U116" r:id="rId132" display="https://pbs.twimg.com/media/EEDkKr3WsAAXYCp.jpg"/>
    <hyperlink ref="U121" r:id="rId133" display="https://pbs.twimg.com/media/EEG7xY5UcAAomlt.jpg"/>
    <hyperlink ref="U123" r:id="rId134" display="https://pbs.twimg.com/media/EDmq6-TXUAETKex.jpg"/>
    <hyperlink ref="U124" r:id="rId135" display="https://pbs.twimg.com/media/EDmq6-TXUAETKex.jpg"/>
    <hyperlink ref="U125" r:id="rId136" display="https://pbs.twimg.com/media/EDpMdqmX4AAuQzo.jpg"/>
    <hyperlink ref="U136" r:id="rId137" display="https://pbs.twimg.com/media/CNRHoLYVEAAyLFi.png"/>
    <hyperlink ref="U142" r:id="rId138" display="https://pbs.twimg.com/media/EERmhkEXYAMKKgz.jpg"/>
    <hyperlink ref="U149" r:id="rId139" display="https://pbs.twimg.com/media/EERmhkEXYAMKKgz.jpg"/>
    <hyperlink ref="U151" r:id="rId140" display="https://pbs.twimg.com/media/EERmhkEXYAMKKgz.jpg"/>
    <hyperlink ref="U153" r:id="rId141" display="https://pbs.twimg.com/media/EERmhkEXYAMKKgz.jpg"/>
    <hyperlink ref="U161" r:id="rId142" display="https://pbs.twimg.com/tweet_video_thumb/EC_SkjjXoAAZGuM.jpg"/>
    <hyperlink ref="U163" r:id="rId143" display="https://pbs.twimg.com/tweet_video_thumb/EC_TkaRWsAEYdju.jpg"/>
    <hyperlink ref="V3" r:id="rId144" display="https://pbs.twimg.com/tweet_video_thumb/EC_XTVBWsAAvO2i.jpg"/>
    <hyperlink ref="V4" r:id="rId145" display="http://pbs.twimg.com/profile_images/857939060521873408/weLwBXQ0_normal.jpg"/>
    <hyperlink ref="V5" r:id="rId146" display="http://pbs.twimg.com/profile_images/1165308179808493568/-xcMnvyl_normal.jpg"/>
    <hyperlink ref="V6" r:id="rId147" display="http://pbs.twimg.com/profile_images/706622262892490753/LB1AjIS-_normal.jpg"/>
    <hyperlink ref="V7" r:id="rId148" display="http://pbs.twimg.com/profile_images/1006920799696060416/06Ggt8PK_normal.jpg"/>
    <hyperlink ref="V8" r:id="rId149" display="http://pbs.twimg.com/profile_images/846409220832473088/-1Wh0Keo_normal.jpg"/>
    <hyperlink ref="V9" r:id="rId150" display="http://pbs.twimg.com/profile_images/1117715035411718144/8V_Gkzcx_normal.jpg"/>
    <hyperlink ref="V10" r:id="rId151" display="http://pbs.twimg.com/profile_images/1155059389860122625/kBqiQt7d_normal.png"/>
    <hyperlink ref="V11" r:id="rId152" display="https://pbs.twimg.com/media/EDmoEIzX4AIFNVh.jpg"/>
    <hyperlink ref="V12" r:id="rId153" display="http://pbs.twimg.com/profile_images/1096893505551634439/JJ4uJYDw_normal.png"/>
    <hyperlink ref="V13" r:id="rId154" display="https://pbs.twimg.com/media/EDmoaJGXsAURYan.jpg"/>
    <hyperlink ref="V14" r:id="rId155" display="http://pbs.twimg.com/profile_images/977548769901215744/I45Gz07v_normal.jpg"/>
    <hyperlink ref="V15" r:id="rId156" display="https://pbs.twimg.com/media/EDmq7ElWkAAURhm.jpg"/>
    <hyperlink ref="V16" r:id="rId157" display="http://pbs.twimg.com/profile_images/1024837641177419776/tJFKIyaw_normal.jpg"/>
    <hyperlink ref="V17" r:id="rId158" display="http://pbs.twimg.com/profile_images/879599447772188672/pAdBD3qb_normal.jpg"/>
    <hyperlink ref="V18" r:id="rId159" display="https://pbs.twimg.com/media/EDmvu8IWsAQ8UYc.jpg"/>
    <hyperlink ref="V19" r:id="rId160" display="https://pbs.twimg.com/media/EDmxcZ8XoAAoDR4.jpg"/>
    <hyperlink ref="V20" r:id="rId161" display="https://pbs.twimg.com/media/EDmxdAOX4AU5VJk.jpg"/>
    <hyperlink ref="V21" r:id="rId162" display="http://pbs.twimg.com/profile_images/476707212849467392/I_jVndo-_normal.jpeg"/>
    <hyperlink ref="V22" r:id="rId163" display="http://pbs.twimg.com/profile_images/1042648534317596672/XQW2BGvd_normal.jpg"/>
    <hyperlink ref="V23" r:id="rId164" display="https://pbs.twimg.com/media/EDm3va1UUAERaOH.jpg"/>
    <hyperlink ref="V24" r:id="rId165" display="https://pbs.twimg.com/media/EDmonN6W4AAjhGV.jpg"/>
    <hyperlink ref="V25" r:id="rId166" display="https://pbs.twimg.com/media/EDmov9fXYAAsI88.jpg"/>
    <hyperlink ref="V26" r:id="rId167" display="https://pbs.twimg.com/media/EDm6EWwXkAAxj8J.png"/>
    <hyperlink ref="V27" r:id="rId168" display="https://pbs.twimg.com/media/EDm7LLrUEAAp0vG.jpg"/>
    <hyperlink ref="V28" r:id="rId169" display="http://pbs.twimg.com/profile_images/718877584528814081/Wgiazsvv_normal.jpg"/>
    <hyperlink ref="V29" r:id="rId170" display="https://pbs.twimg.com/media/EDnLUC0U0AAhyqp.jpg"/>
    <hyperlink ref="V30" r:id="rId171" display="https://pbs.twimg.com/media/EDnMG8UUwAAz4hx.jpg"/>
    <hyperlink ref="V31" r:id="rId172" display="http://pbs.twimg.com/profile_images/918243413228642304/SNxPOiou_normal.jpg"/>
    <hyperlink ref="V32" r:id="rId173" display="http://pbs.twimg.com/profile_images/1071480273940824064/dJg1h7C4_normal.jpg"/>
    <hyperlink ref="V33" r:id="rId174" display="http://pbs.twimg.com/profile_images/3346866136/44bafe581019fa2603283cbc5e41f3ff_normal.png"/>
    <hyperlink ref="V34" r:id="rId175" display="http://pbs.twimg.com/profile_images/1110428780445626368/D_zlUqwa_normal.jpg"/>
    <hyperlink ref="V35" r:id="rId176" display="https://pbs.twimg.com/media/EDnOlX1WwAAt_4R.jpg"/>
    <hyperlink ref="V36" r:id="rId177" display="https://pbs.twimg.com/media/EDnOlX1WwAAt_4R.jpg"/>
    <hyperlink ref="V37" r:id="rId178" display="https://pbs.twimg.com/media/EDnfzOZU8AE29iG.jpg"/>
    <hyperlink ref="V38" r:id="rId179" display="http://pbs.twimg.com/profile_images/1113023342154518533/2uGQHL7Y_normal.png"/>
    <hyperlink ref="V39" r:id="rId180" display="http://pbs.twimg.com/profile_images/1095743669653696513/PtaZZUX4_normal.jpg"/>
    <hyperlink ref="V40" r:id="rId181" display="http://pbs.twimg.com/profile_images/623697160777826305/RFY-hwl__normal.png"/>
    <hyperlink ref="V41" r:id="rId182" display="http://pbs.twimg.com/profile_images/1166369406018117632/eKEr4O-u_normal.jpg"/>
    <hyperlink ref="V42" r:id="rId183" display="http://pbs.twimg.com/profile_images/1035896694469283840/nMLw8WsR_normal.jpg"/>
    <hyperlink ref="V43" r:id="rId184" display="http://pbs.twimg.com/profile_images/3120841902/7276aa9ca2b09cdb1a09fa6029dc8e25_normal.jpeg"/>
    <hyperlink ref="V44" r:id="rId185" display="http://pbs.twimg.com/profile_images/667558392681115648/gkBqKnZD_normal.jpg"/>
    <hyperlink ref="V45" r:id="rId186" display="http://pbs.twimg.com/profile_images/472597106427850752/chLqXQ2O_normal.jpeg"/>
    <hyperlink ref="V46" r:id="rId187" display="http://pbs.twimg.com/profile_images/784381029180182533/B24kECRz_normal.jpg"/>
    <hyperlink ref="V47" r:id="rId188" display="http://pbs.twimg.com/profile_images/855429366418984960/AsjtpwsM_normal.jpg"/>
    <hyperlink ref="V48" r:id="rId189" display="https://pbs.twimg.com/media/EDoenPNX4AEOL0C.jpg"/>
    <hyperlink ref="V49" r:id="rId190" display="http://pbs.twimg.com/profile_images/1116448696642744322/gfixxYfC_normal.jpg"/>
    <hyperlink ref="V50" r:id="rId191" display="https://pbs.twimg.com/media/EDo8FecXkAEv2Mw.jpg"/>
    <hyperlink ref="V51" r:id="rId192" display="http://pbs.twimg.com/profile_images/557499655701819393/NUGpDgnM_normal.jpeg"/>
    <hyperlink ref="V52" r:id="rId193" display="http://pbs.twimg.com/profile_images/1148986276638539776/umIim8jG_normal.jpg"/>
    <hyperlink ref="V53" r:id="rId194" display="http://pbs.twimg.com/profile_images/1154321404797624320/PaF21odn_normal.jpg"/>
    <hyperlink ref="V54" r:id="rId195" display="http://pbs.twimg.com/profile_images/1143225736162996226/w_goSqcN_normal.png"/>
    <hyperlink ref="V55" r:id="rId196" display="http://pbs.twimg.com/profile_images/874639898065727494/JKGRntr0_normal.jpg"/>
    <hyperlink ref="V56" r:id="rId197" display="http://pbs.twimg.com/profile_images/721937975441956864/Ue6WcLFT_normal.jpg"/>
    <hyperlink ref="V57" r:id="rId198" display="http://pbs.twimg.com/profile_images/1160788003561697281/jgYIbUqS_normal.jpg"/>
    <hyperlink ref="V58" r:id="rId199" display="http://pbs.twimg.com/profile_images/1160788003561697281/jgYIbUqS_normal.jpg"/>
    <hyperlink ref="V59" r:id="rId200" display="http://pbs.twimg.com/profile_images/808723158261846016/CSZzJNzM_normal.jpg"/>
    <hyperlink ref="V60" r:id="rId201" display="http://pbs.twimg.com/profile_images/894438247799115776/hwrqw7eh_normal.jpg"/>
    <hyperlink ref="V61" r:id="rId202" display="http://pbs.twimg.com/profile_images/594180789052530689/d-BTuspO_normal.jpg"/>
    <hyperlink ref="V62" r:id="rId203" display="http://pbs.twimg.com/profile_images/463940766952222720/_P3HbRxE_normal.png"/>
    <hyperlink ref="V63" r:id="rId204" display="https://pbs.twimg.com/media/EDsMMTfX4AA01jU.jpg"/>
    <hyperlink ref="V64" r:id="rId205" display="http://pbs.twimg.com/profile_images/754033245407313920/mG5ysLna_normal.jpg"/>
    <hyperlink ref="V65" r:id="rId206" display="http://pbs.twimg.com/profile_images/1147440819428896775/ZpsbUY65_normal.jpg"/>
    <hyperlink ref="V66" r:id="rId207" display="http://pbs.twimg.com/profile_images/1147440819428896775/ZpsbUY65_normal.jpg"/>
    <hyperlink ref="V67" r:id="rId208" display="http://pbs.twimg.com/profile_images/1147440819428896775/ZpsbUY65_normal.jpg"/>
    <hyperlink ref="V68" r:id="rId209" display="http://pbs.twimg.com/profile_images/1147440819428896775/ZpsbUY65_normal.jpg"/>
    <hyperlink ref="V69" r:id="rId210" display="http://pbs.twimg.com/profile_images/778166795140292609/sDEWrqGc_normal.jpg"/>
    <hyperlink ref="V70" r:id="rId211" display="https://pbs.twimg.com/media/EDuEX-TXoAE709_.jpg"/>
    <hyperlink ref="V71" r:id="rId212" display="http://pbs.twimg.com/profile_images/1091835501290479621/Ng4t94uo_normal.jpg"/>
    <hyperlink ref="V72" r:id="rId213" display="https://pbs.twimg.com/media/EDvNssnWsAMcxGq.jpg"/>
    <hyperlink ref="V73" r:id="rId214" display="https://pbs.twimg.com/media/EDpw3o3XYAUbRAR.jpg"/>
    <hyperlink ref="V74" r:id="rId215" display="http://pbs.twimg.com/profile_images/878114086734643200/2zAaZNMh_normal.jpg"/>
    <hyperlink ref="V75" r:id="rId216" display="http://pbs.twimg.com/profile_images/833619024688795648/7TUg2sZE_normal.jpg"/>
    <hyperlink ref="V76" r:id="rId217" display="http://pbs.twimg.com/profile_images/833619024688795648/7TUg2sZE_normal.jpg"/>
    <hyperlink ref="V77" r:id="rId218" display="http://pbs.twimg.com/profile_images/833619024688795648/7TUg2sZE_normal.jpg"/>
    <hyperlink ref="V78" r:id="rId219" display="http://pbs.twimg.com/profile_images/1147585728022343680/7z1Ca3Vo_normal.jpg"/>
    <hyperlink ref="V79" r:id="rId220" display="http://pbs.twimg.com/profile_images/1147585728022343680/7z1Ca3Vo_normal.jpg"/>
    <hyperlink ref="V80" r:id="rId221" display="http://pbs.twimg.com/profile_images/1147585728022343680/7z1Ca3Vo_normal.jpg"/>
    <hyperlink ref="V81" r:id="rId222" display="http://pbs.twimg.com/profile_images/529728437880389633/Xggj9rV4_normal.jpeg"/>
    <hyperlink ref="V82" r:id="rId223" display="http://pbs.twimg.com/profile_images/1149663356459999232/RWpnM0vN_normal.jpg"/>
    <hyperlink ref="V83" r:id="rId224" display="http://pbs.twimg.com/profile_images/1149663356459999232/RWpnM0vN_normal.jpg"/>
    <hyperlink ref="V84" r:id="rId225" display="http://pbs.twimg.com/profile_images/939586669531025408/NPFJXHJo_normal.jpg"/>
    <hyperlink ref="V85" r:id="rId226" display="http://pbs.twimg.com/profile_images/1126064693846663168/HpX7ksNj_normal.jpg"/>
    <hyperlink ref="V86" r:id="rId227" display="http://pbs.twimg.com/profile_images/963087423323373568/3XcnnCDv_normal.jpg"/>
    <hyperlink ref="V87" r:id="rId228" display="http://pbs.twimg.com/profile_images/61932938/08-08-17-08-drawn-600_normal.jpg"/>
    <hyperlink ref="V88" r:id="rId229" display="http://pbs.twimg.com/profile_images/617978863726010369/4PJc0LB3_normal.jpg"/>
    <hyperlink ref="V89" r:id="rId230" display="http://pbs.twimg.com/profile_images/833491840317923328/lEG8Sp5z_normal.jpg"/>
    <hyperlink ref="V90" r:id="rId231" display="http://pbs.twimg.com/profile_images/1108554708875014145/IsDZVaDj_normal.jpg"/>
    <hyperlink ref="V91" r:id="rId232" display="http://pbs.twimg.com/profile_images/1113088413547130880/RfpzvcVu_normal.png"/>
    <hyperlink ref="V92" r:id="rId233" display="https://pbs.twimg.com/media/EBRBQ-wUIAEOjUk.jpg"/>
    <hyperlink ref="V93" r:id="rId234" display="https://pbs.twimg.com/media/EBbxvmbUwAAX7JV.jpg"/>
    <hyperlink ref="V94" r:id="rId235" display="https://pbs.twimg.com/media/EDmoaOvXsAUYGgp.jpg"/>
    <hyperlink ref="V95" r:id="rId236" display="https://pbs.twimg.com/media/EBRBQ-wUIAEOjUk.jpg"/>
    <hyperlink ref="V96" r:id="rId237" display="http://pbs.twimg.com/profile_images/1086144356015165440/qp-aDxu8_normal.jpg"/>
    <hyperlink ref="V97" r:id="rId238" display="http://pbs.twimg.com/profile_images/2664315488/4a884b08d0cd532864ee438c6477c7b7_normal.jpeg"/>
    <hyperlink ref="V98" r:id="rId239" display="http://pbs.twimg.com/profile_images/1009550793773498368/jEKg6Xg4_normal.jpg"/>
    <hyperlink ref="V99" r:id="rId240" display="https://pbs.twimg.com/media/EDzu8hHXUAAtJ7-.jpg"/>
    <hyperlink ref="V100" r:id="rId241" display="http://pbs.twimg.com/profile_images/1103407247080779776/2SNlyjwD_normal.jpg"/>
    <hyperlink ref="V101" r:id="rId242" display="http://pbs.twimg.com/profile_images/432258838494846976/n5rx9RHu_normal.jpeg"/>
    <hyperlink ref="V102" r:id="rId243" display="http://pbs.twimg.com/profile_images/351501987/ipodapp_normal.jpg"/>
    <hyperlink ref="V103" r:id="rId244" display="http://pbs.twimg.com/profile_images/1152599573946359813/Z-RujlXc_normal.jpg"/>
    <hyperlink ref="V104" r:id="rId245" display="http://pbs.twimg.com/profile_images/725814783417540608/DH32dyaL_normal.jpg"/>
    <hyperlink ref="V105" r:id="rId246" display="http://pbs.twimg.com/profile_images/1082919620032503808/DHISElgY_normal.jpg"/>
    <hyperlink ref="V106" r:id="rId247" display="http://pbs.twimg.com/profile_images/955552684425166848/8H99Es2i_normal.jpg"/>
    <hyperlink ref="V107" r:id="rId248" display="http://pbs.twimg.com/profile_images/1042327909363535872/CCOinNPj_normal.jpg"/>
    <hyperlink ref="V108" r:id="rId249" display="http://pbs.twimg.com/profile_images/699165600933777408/tefXPSWb_normal.jpg"/>
    <hyperlink ref="V109" r:id="rId250" display="https://pbs.twimg.com/media/ED9jL-8UYAAEglt.png"/>
    <hyperlink ref="V110" r:id="rId251" display="http://pbs.twimg.com/profile_images/635728484648685568/shbB4SyY_normal.jpg"/>
    <hyperlink ref="V111" r:id="rId252" display="http://pbs.twimg.com/profile_images/988368273656999936/0u-W6Y8Q_normal.jpg"/>
    <hyperlink ref="V112" r:id="rId253" display="http://pbs.twimg.com/profile_images/730131721623089154/sSrr6tUj_normal.jpg"/>
    <hyperlink ref="V113" r:id="rId254" display="http://pbs.twimg.com/profile_images/1146718205366292481/eWwrQcWy_normal.jpg"/>
    <hyperlink ref="V114" r:id="rId255" display="http://pbs.twimg.com/profile_images/1116389250902167553/wNmaTi2g_normal.png"/>
    <hyperlink ref="V115" r:id="rId256" display="https://pbs.twimg.com/media/EEByLtOXkAE6c1M.jpg"/>
    <hyperlink ref="V116" r:id="rId257" display="https://pbs.twimg.com/media/EEDkKr3WsAAXYCp.jpg"/>
    <hyperlink ref="V117" r:id="rId258" display="http://pbs.twimg.com/profile_images/840752299819565056/7JKqhNeO_normal.jpg"/>
    <hyperlink ref="V118" r:id="rId259" display="http://pbs.twimg.com/profile_images/1095565151879671808/mLvzdj2d_normal.png"/>
    <hyperlink ref="V119" r:id="rId260" display="http://pbs.twimg.com/profile_images/1116649994839371776/3XUoonrV_normal.jpg"/>
    <hyperlink ref="V120" r:id="rId261" display="http://pbs.twimg.com/profile_images/985540919091965952/xcuXuAQ9_normal.jpg"/>
    <hyperlink ref="V121" r:id="rId262" display="https://pbs.twimg.com/media/EEG7xY5UcAAomlt.jpg"/>
    <hyperlink ref="V122" r:id="rId263" display="http://pbs.twimg.com/profile_images/1128717670520586241/1wEn7_oF_normal.png"/>
    <hyperlink ref="V123" r:id="rId264" display="https://pbs.twimg.com/media/EDmq6-TXUAETKex.jpg"/>
    <hyperlink ref="V124" r:id="rId265" display="https://pbs.twimg.com/media/EDmq6-TXUAETKex.jpg"/>
    <hyperlink ref="V125" r:id="rId266" display="https://pbs.twimg.com/media/EDpMdqmX4AAuQzo.jpg"/>
    <hyperlink ref="V126" r:id="rId267" display="http://pbs.twimg.com/profile_images/1059306021296922625/oyxW1qo-_normal.jpg"/>
    <hyperlink ref="V127" r:id="rId268" display="http://pbs.twimg.com/profile_images/696143278807375872/_8KOQ7tg_normal.jpg"/>
    <hyperlink ref="V128" r:id="rId269" display="http://pbs.twimg.com/profile_images/702948076152098819/bBbJPSGy_normal.jpg"/>
    <hyperlink ref="V129" r:id="rId270" display="http://pbs.twimg.com/profile_images/696143278807375872/_8KOQ7tg_normal.jpg"/>
    <hyperlink ref="V130" r:id="rId271" display="http://pbs.twimg.com/profile_images/696143278807375872/_8KOQ7tg_normal.jpg"/>
    <hyperlink ref="V131" r:id="rId272" display="http://pbs.twimg.com/profile_images/1067001811767300096/MYL74A5E_normal.jpg"/>
    <hyperlink ref="V132" r:id="rId273" display="http://pbs.twimg.com/profile_images/1131228766070628352/5CYHoMfz_normal.jpg"/>
    <hyperlink ref="V133" r:id="rId274" display="http://pbs.twimg.com/profile_images/696143278807375872/_8KOQ7tg_normal.jpg"/>
    <hyperlink ref="V134" r:id="rId275" display="http://pbs.twimg.com/profile_images/696143278807375872/_8KOQ7tg_normal.jpg"/>
    <hyperlink ref="V135" r:id="rId276" display="http://pbs.twimg.com/profile_images/696143278807375872/_8KOQ7tg_normal.jpg"/>
    <hyperlink ref="V136" r:id="rId277" display="https://pbs.twimg.com/media/CNRHoLYVEAAyLFi.png"/>
    <hyperlink ref="V137" r:id="rId278" display="http://pbs.twimg.com/profile_images/487242217887502337/qOMRQbPk_normal.jpeg"/>
    <hyperlink ref="V138" r:id="rId279" display="http://pbs.twimg.com/profile_images/487242217887502337/qOMRQbPk_normal.jpeg"/>
    <hyperlink ref="V139" r:id="rId280" display="http://pbs.twimg.com/profile_images/487242217887502337/qOMRQbPk_normal.jpeg"/>
    <hyperlink ref="V140" r:id="rId281" display="http://pbs.twimg.com/profile_images/487242217887502337/qOMRQbPk_normal.jpeg"/>
    <hyperlink ref="V141" r:id="rId282" display="http://pbs.twimg.com/profile_images/487242217887502337/qOMRQbPk_normal.jpeg"/>
    <hyperlink ref="V142" r:id="rId283" display="https://pbs.twimg.com/media/EERmhkEXYAMKKgz.jpg"/>
    <hyperlink ref="V143" r:id="rId284" display="http://pbs.twimg.com/profile_images/487242217887502337/qOMRQbPk_normal.jpeg"/>
    <hyperlink ref="V144" r:id="rId285" display="http://pbs.twimg.com/profile_images/1109803241435549697/v3a0BDXo_normal.png"/>
    <hyperlink ref="V145" r:id="rId286" display="http://pbs.twimg.com/profile_images/1109803241435549697/v3a0BDXo_normal.png"/>
    <hyperlink ref="V146" r:id="rId287" display="http://pbs.twimg.com/profile_images/1109803241435549697/v3a0BDXo_normal.png"/>
    <hyperlink ref="V147" r:id="rId288" display="http://pbs.twimg.com/profile_images/1109803241435549697/v3a0BDXo_normal.png"/>
    <hyperlink ref="V148" r:id="rId289" display="http://pbs.twimg.com/profile_images/1109803241435549697/v3a0BDXo_normal.png"/>
    <hyperlink ref="V149" r:id="rId290" display="https://pbs.twimg.com/media/EERmhkEXYAMKKgz.jpg"/>
    <hyperlink ref="V150" r:id="rId291" display="http://pbs.twimg.com/profile_images/1109803241435549697/v3a0BDXo_normal.png"/>
    <hyperlink ref="V151" r:id="rId292" display="https://pbs.twimg.com/media/EERmhkEXYAMKKgz.jpg"/>
    <hyperlink ref="V152" r:id="rId293" display="http://pbs.twimg.com/profile_images/1116402024453689346/Gmjn8AXY_normal.png"/>
    <hyperlink ref="V153" r:id="rId294" display="https://pbs.twimg.com/media/EERmhkEXYAMKKgz.jpg"/>
    <hyperlink ref="V154" r:id="rId295" display="http://pbs.twimg.com/profile_images/913811675505192960/0xPcrAab_normal.jpg"/>
    <hyperlink ref="V155" r:id="rId296" display="http://pbs.twimg.com/profile_images/913811675505192960/0xPcrAab_normal.jpg"/>
    <hyperlink ref="V156" r:id="rId297" display="http://pbs.twimg.com/profile_images/913811675505192960/0xPcrAab_normal.jpg"/>
    <hyperlink ref="V157" r:id="rId298" display="http://pbs.twimg.com/profile_images/913811675505192960/0xPcrAab_normal.jpg"/>
    <hyperlink ref="V158" r:id="rId299" display="http://pbs.twimg.com/profile_images/913811675505192960/0xPcrAab_normal.jpg"/>
    <hyperlink ref="V159" r:id="rId300" display="http://pbs.twimg.com/profile_images/913811675505192960/0xPcrAab_normal.jpg"/>
    <hyperlink ref="V160" r:id="rId301" display="http://pbs.twimg.com/profile_images/913811675505192960/0xPcrAab_normal.jpg"/>
    <hyperlink ref="V161" r:id="rId302" display="https://pbs.twimg.com/tweet_video_thumb/EC_SkjjXoAAZGuM.jpg"/>
    <hyperlink ref="V162" r:id="rId303" display="http://pbs.twimg.com/profile_images/926533530217168896/t-3vZqYL_normal.jpg"/>
    <hyperlink ref="V163" r:id="rId304" display="https://pbs.twimg.com/tweet_video_thumb/EC_TkaRWsAEYdju.jpg"/>
    <hyperlink ref="V164" r:id="rId305" display="http://abs.twimg.com/sticky/default_profile_images/default_profile_normal.png"/>
    <hyperlink ref="X3" r:id="rId306" display="https://twitter.com/#!/seo/status/1166387562497396736"/>
    <hyperlink ref="X4" r:id="rId307" display="https://twitter.com/#!/mannymarketers/status/1168772653827678208"/>
    <hyperlink ref="X5" r:id="rId308" display="https://twitter.com/#!/dewieirig/status/1169149393653706758"/>
    <hyperlink ref="X6" r:id="rId309" display="https://twitter.com/#!/bestclerks/status/1169149682154647552"/>
    <hyperlink ref="X7" r:id="rId310" display="https://twitter.com/#!/toco_fr/status/1169149773208858625"/>
    <hyperlink ref="X8" r:id="rId311" display="https://twitter.com/#!/cjscribe/status/1169149943694733315"/>
    <hyperlink ref="X9" r:id="rId312" display="https://twitter.com/#!/micwonderland/status/1169150039257694208"/>
    <hyperlink ref="X10" r:id="rId313" display="https://twitter.com/#!/smmxagency/status/1169150217826050049"/>
    <hyperlink ref="X11" r:id="rId314" display="https://twitter.com/#!/_socialmedia___/status/1169150369823428608"/>
    <hyperlink ref="X12" r:id="rId315" display="https://twitter.com/#!/universwealth/status/1169150744806744069"/>
    <hyperlink ref="X13" r:id="rId316" display="https://twitter.com/#!/jamesbullock81/status/1169150747906383874"/>
    <hyperlink ref="X14" r:id="rId317" display="https://twitter.com/#!/afacebook_group/status/1169150960683429889"/>
    <hyperlink ref="X15" r:id="rId318" display="https://twitter.com/#!/missshandarenee/status/1169153512741253120"/>
    <hyperlink ref="X16" r:id="rId319" display="https://twitter.com/#!/brewervasocial/status/1169155077703196673"/>
    <hyperlink ref="X17" r:id="rId320" display="https://twitter.com/#!/good_to_seo/status/1169155288571817985"/>
    <hyperlink ref="X18" r:id="rId321" display="https://twitter.com/#!/socialmedianex/status/1169158801464930305"/>
    <hyperlink ref="X19" r:id="rId322" display="https://twitter.com/#!/webgirltj/status/1169160682065072128"/>
    <hyperlink ref="X20" r:id="rId323" display="https://twitter.com/#!/mediabulge/status/1169160692865388545"/>
    <hyperlink ref="X21" r:id="rId324" display="https://twitter.com/#!/socialguru007/status/1169160782342512647"/>
    <hyperlink ref="X22" r:id="rId325" display="https://twitter.com/#!/keithflynn/status/1169165229508440064"/>
    <hyperlink ref="X23" r:id="rId326" display="https://twitter.com/#!/novumarketing/status/1169167605803864064"/>
    <hyperlink ref="X24" r:id="rId327" display="https://twitter.com/#!/goodmanjed/status/1169150971076907008"/>
    <hyperlink ref="X25" r:id="rId328" display="https://twitter.com/#!/goodmanjed/status/1169151121283330050"/>
    <hyperlink ref="X26" r:id="rId329" display="https://twitter.com/#!/goodmanjed/status/1169170163347968000"/>
    <hyperlink ref="X27" r:id="rId330" display="https://twitter.com/#!/vipvirtualsols/status/1169171381621100544"/>
    <hyperlink ref="X28" r:id="rId331" display="https://twitter.com/#!/planarwhirl/status/1169174789283614721"/>
    <hyperlink ref="X29" r:id="rId332" display="https://twitter.com/#!/tastefullyso/status/1169189125330624512"/>
    <hyperlink ref="X30" r:id="rId333" display="https://twitter.com/#!/junelevenco/status/1169189999654256643"/>
    <hyperlink ref="X31" r:id="rId334" display="https://twitter.com/#!/danagarrison/status/1169190872325468160"/>
    <hyperlink ref="X32" r:id="rId335" display="https://twitter.com/#!/techsolzenastra/status/1169195658164822016"/>
    <hyperlink ref="X33" r:id="rId336" display="https://twitter.com/#!/followermob/status/1169205495221116933"/>
    <hyperlink ref="X34" r:id="rId337" display="https://twitter.com/#!/bird7g/status/1169206255572963328"/>
    <hyperlink ref="X35" r:id="rId338" display="https://twitter.com/#!/stevekrohn/status/1169192721392840705"/>
    <hyperlink ref="X36" r:id="rId339" display="https://twitter.com/#!/stevekrohn/status/1169208239172587523"/>
    <hyperlink ref="X37" r:id="rId340" display="https://twitter.com/#!/ginevraadamoli/status/1169211651226079233"/>
    <hyperlink ref="X38" r:id="rId341" display="https://twitter.com/#!/pulnocrawler/status/1169211935348416512"/>
    <hyperlink ref="X39" r:id="rId342" display="https://twitter.com/#!/valorey/status/1169212625508589569"/>
    <hyperlink ref="X40" r:id="rId343" display="https://twitter.com/#!/mediamashsocial/status/1169217357476257793"/>
    <hyperlink ref="X41" r:id="rId344" display="https://twitter.com/#!/jordanhockett/status/1169218606464405504"/>
    <hyperlink ref="X42" r:id="rId345" display="https://twitter.com/#!/techieappy/status/1169218851101450241"/>
    <hyperlink ref="X43" r:id="rId346" display="https://twitter.com/#!/robinyearsley/status/1169229169038954496"/>
    <hyperlink ref="X44" r:id="rId347" display="https://twitter.com/#!/putfadd/status/1169229982918303745"/>
    <hyperlink ref="X45" r:id="rId348" display="https://twitter.com/#!/objectivepr/status/1169231824087732225"/>
    <hyperlink ref="X46" r:id="rId349" display="https://twitter.com/#!/clicali/status/1169249048957767680"/>
    <hyperlink ref="X47" r:id="rId350" display="https://twitter.com/#!/jimcorcoran/status/1169264280216178689"/>
    <hyperlink ref="X48" r:id="rId351" display="https://twitter.com/#!/pairnetworks/status/1169280714040389632"/>
    <hyperlink ref="X49" r:id="rId352" display="https://twitter.com/#!/samirlahlabat/status/1169286510367125504"/>
    <hyperlink ref="X50" r:id="rId353" display="https://twitter.com/#!/uzomaisichei/status/1169313119610556417"/>
    <hyperlink ref="X51" r:id="rId354" display="https://twitter.com/#!/sourav21maha/status/1169329110654607361"/>
    <hyperlink ref="X52" r:id="rId355" display="https://twitter.com/#!/phoebebain/status/1169259530418610176"/>
    <hyperlink ref="X53" r:id="rId356" display="https://twitter.com/#!/by_kream/status/1169332960757198849"/>
    <hyperlink ref="X54" r:id="rId357" display="https://twitter.com/#!/seablakely/status/1169333030831284224"/>
    <hyperlink ref="X55" r:id="rId358" display="https://twitter.com/#!/seoblissonline/status/1169338387507154945"/>
    <hyperlink ref="X56" r:id="rId359" display="https://twitter.com/#!/mslindasim/status/1169345142643249152"/>
    <hyperlink ref="X57" r:id="rId360" display="https://twitter.com/#!/mridulkesharwa/status/1169412508521648128"/>
    <hyperlink ref="X58" r:id="rId361" display="https://twitter.com/#!/mridulkesharwa/status/1169412614448807936"/>
    <hyperlink ref="X59" r:id="rId362" display="https://twitter.com/#!/willpowerentllc/status/1169420102116282372"/>
    <hyperlink ref="X60" r:id="rId363" display="https://twitter.com/#!/austinnoronha/status/1169505218012372992"/>
    <hyperlink ref="X61" r:id="rId364" display="https://twitter.com/#!/the_cow81/status/1169511554838093829"/>
    <hyperlink ref="X62" r:id="rId365" display="https://twitter.com/#!/testomatocom/status/1169533456122036224"/>
    <hyperlink ref="X63" r:id="rId366" display="https://twitter.com/#!/elainebeare/status/1169541935343775744"/>
    <hyperlink ref="X64" r:id="rId367" display="https://twitter.com/#!/mybizmarketer/status/1169550788441661443"/>
    <hyperlink ref="X65" r:id="rId368" display="https://twitter.com/#!/naasei/status/1169554532701020166"/>
    <hyperlink ref="X66" r:id="rId369" display="https://twitter.com/#!/naasei/status/1169561056664018944"/>
    <hyperlink ref="X67" r:id="rId370" display="https://twitter.com/#!/naasei/status/1169561195436814337"/>
    <hyperlink ref="X68" r:id="rId371" display="https://twitter.com/#!/naasei/status/1169562018640224256"/>
    <hyperlink ref="X69" r:id="rId372" display="https://twitter.com/#!/socio_loca/status/1169576409238405126"/>
    <hyperlink ref="X70" r:id="rId373" display="https://twitter.com/#!/rickrockmex/status/1169674076970991616"/>
    <hyperlink ref="X71" r:id="rId374" display="https://twitter.com/#!/thatsocialgeek/status/1169686658549202945"/>
    <hyperlink ref="X72" r:id="rId375" display="https://twitter.com/#!/amybatdell/status/1169754697508503552"/>
    <hyperlink ref="X73" r:id="rId376" display="https://twitter.com/#!/jaimeshine/status/1169371157172240384"/>
    <hyperlink ref="X74" r:id="rId377" display="https://twitter.com/#!/viragshah4/status/1169911155126493187"/>
    <hyperlink ref="X75" r:id="rId378" display="https://twitter.com/#!/ayotadhiambo/status/1169770932312969222"/>
    <hyperlink ref="X76" r:id="rId379" display="https://twitter.com/#!/ayotadhiambo/status/1169771379404738560"/>
    <hyperlink ref="X77" r:id="rId380" display="https://twitter.com/#!/ayotadhiambo/status/1169771576256094213"/>
    <hyperlink ref="X78" r:id="rId381" display="https://twitter.com/#!/remmyonline/status/1169911902497050624"/>
    <hyperlink ref="X79" r:id="rId382" display="https://twitter.com/#!/remmyonline/status/1169912516769718272"/>
    <hyperlink ref="X80" r:id="rId383" display="https://twitter.com/#!/remmyonline/status/1169913068484268032"/>
    <hyperlink ref="X81" r:id="rId384" display="https://twitter.com/#!/newmediahorizon/status/1170019070055518208"/>
    <hyperlink ref="X82" r:id="rId385" display="https://twitter.com/#!/vinazol/status/1169689842999074821"/>
    <hyperlink ref="X83" r:id="rId386" display="https://twitter.com/#!/vinazol/status/1170052234752794624"/>
    <hyperlink ref="X84" r:id="rId387" display="https://twitter.com/#!/isaacimper/status/1170074296103907328"/>
    <hyperlink ref="X85" r:id="rId388" display="https://twitter.com/#!/iam_odey/status/1170114968487903232"/>
    <hyperlink ref="X86" r:id="rId389" display="https://twitter.com/#!/warriorgrll74/status/1170115246846967808"/>
    <hyperlink ref="X87" r:id="rId390" display="https://twitter.com/#!/richardbouchez/status/1170116127520952320"/>
    <hyperlink ref="X88" r:id="rId391" display="https://twitter.com/#!/angelafresneda/status/1170132705083887616"/>
    <hyperlink ref="X89" r:id="rId392" display="https://twitter.com/#!/ashleyroche/status/1170138252164108288"/>
    <hyperlink ref="X90" r:id="rId393" display="https://twitter.com/#!/mathony/status/1170148692357025793"/>
    <hyperlink ref="X91" r:id="rId394" display="https://twitter.com/#!/passivearnings/status/1170165706790277120"/>
    <hyperlink ref="X92" r:id="rId395" display="https://twitter.com/#!/blairallenagen1/status/1158622765663961089"/>
    <hyperlink ref="X93" r:id="rId396" display="https://twitter.com/#!/blairallenagen1/status/1159379756061622272"/>
    <hyperlink ref="X94" r:id="rId397" display="https://twitter.com/#!/blairallenagen1/status/1169150749466681346"/>
    <hyperlink ref="X95" r:id="rId398" display="https://twitter.com/#!/blairallenagen1/status/1169494756038070272"/>
    <hyperlink ref="X96" r:id="rId399" display="https://twitter.com/#!/blairallenagen1/status/1170251495159160833"/>
    <hyperlink ref="X97" r:id="rId400" display="https://twitter.com/#!/marceladesantam/status/1170418674311802881"/>
    <hyperlink ref="X98" r:id="rId401" display="https://twitter.com/#!/lyneshah/status/1170455136218570754"/>
    <hyperlink ref="X99" r:id="rId402" display="https://twitter.com/#!/angelodge/status/1170073250770145280"/>
    <hyperlink ref="X100" r:id="rId403" display="https://twitter.com/#!/villacar4/status/1170542317490626560"/>
    <hyperlink ref="X101" r:id="rId404" display="https://twitter.com/#!/loefflercarsten/status/1170671502838161413"/>
    <hyperlink ref="X102" r:id="rId405" display="https://twitter.com/#!/bestfin1/status/1170673073613393920"/>
    <hyperlink ref="X103" r:id="rId406" display="https://twitter.com/#!/prosper_kenn/status/1170717727432032256"/>
    <hyperlink ref="X104" r:id="rId407" display="https://twitter.com/#!/alexis_robbins/status/1170717922488025088"/>
    <hyperlink ref="X105" r:id="rId408" display="https://twitter.com/#!/marketin_auto/status/1170721138047168512"/>
    <hyperlink ref="X106" r:id="rId409" display="https://twitter.com/#!/cognoscentebiz/status/1170722022109745153"/>
    <hyperlink ref="X107" r:id="rId410" display="https://twitter.com/#!/fracarabini/status/1170726523134971907"/>
    <hyperlink ref="X108" r:id="rId411" display="https://twitter.com/#!/tembhurnepraful/status/1170745554164441090"/>
    <hyperlink ref="X109" r:id="rId412" display="https://twitter.com/#!/digimumbai/status/1170763496062980096"/>
    <hyperlink ref="X110" r:id="rId413" display="https://twitter.com/#!/chetan0037/status/1170767497555042306"/>
    <hyperlink ref="X111" r:id="rId414" display="https://twitter.com/#!/stylemediaire/status/1170810507881779200"/>
    <hyperlink ref="X112" r:id="rId415" display="https://twitter.com/#!/derekshankar/status/1170838461676425219"/>
    <hyperlink ref="X113" r:id="rId416" display="https://twitter.com/#!/delicatepurvi/status/1170906090193608704"/>
    <hyperlink ref="X114" r:id="rId417" display="https://twitter.com/#!/antonisau/status/1170948544708194304"/>
    <hyperlink ref="X115" r:id="rId418" display="https://twitter.com/#!/businesstop25/status/1171061451890593798"/>
    <hyperlink ref="X116" r:id="rId419" display="https://twitter.com/#!/noggledotcom/status/1171186780529446914"/>
    <hyperlink ref="X117" r:id="rId420" display="https://twitter.com/#!/reduxstyle/status/1171188808165023744"/>
    <hyperlink ref="X118" r:id="rId421" display="https://twitter.com/#!/bloggermasud/status/1171235195585998849"/>
    <hyperlink ref="X119" r:id="rId422" display="https://twitter.com/#!/esotericphoenix/status/1171310960641855489"/>
    <hyperlink ref="X120" r:id="rId423" display="https://twitter.com/#!/askmukesh/status/1171316640425754624"/>
    <hyperlink ref="X121" r:id="rId424" display="https://twitter.com/#!/bloggingtop25/status/1171423840540348417"/>
    <hyperlink ref="X122" r:id="rId425" display="https://twitter.com/#!/harrsocialmedia/status/1171508458039857158"/>
    <hyperlink ref="X123" r:id="rId426" display="https://twitter.com/#!/ameyaemarketing/status/1169153511139004416"/>
    <hyperlink ref="X124" r:id="rId427" display="https://twitter.com/#!/b2b_smarketing/status/1171602552510713856"/>
    <hyperlink ref="X125" r:id="rId428" display="https://twitter.com/#!/gettriplecanopy/status/1171770367381139456"/>
    <hyperlink ref="X126" r:id="rId429" display="https://twitter.com/#!/calocollective/status/1169264687839498240"/>
    <hyperlink ref="X127" r:id="rId430" display="https://twitter.com/#!/ammarketing_nl/status/1169266755568578563"/>
    <hyperlink ref="X128" r:id="rId431" display="https://twitter.com/#!/prcouncil_acy/status/1169666535977345026"/>
    <hyperlink ref="X129" r:id="rId432" display="https://twitter.com/#!/ammarketing_nl/status/1169666768526282752"/>
    <hyperlink ref="X130" r:id="rId433" display="https://twitter.com/#!/ammarketing_nl/status/1171497657556074498"/>
    <hyperlink ref="X131" r:id="rId434" display="https://twitter.com/#!/bphlippo/status/1171497065307754496"/>
    <hyperlink ref="X132" r:id="rId435" display="https://twitter.com/#!/samdigitalcomm/status/1171810499702525952"/>
    <hyperlink ref="X133" r:id="rId436" display="https://twitter.com/#!/ammarketing_nl/status/1171810893983866880"/>
    <hyperlink ref="X134" r:id="rId437" display="https://twitter.com/#!/ammarketing_nl/status/1169334580958191616"/>
    <hyperlink ref="X135" r:id="rId438" display="https://twitter.com/#!/ammarketing_nl/status/1170719967706329088"/>
    <hyperlink ref="X136" r:id="rId439" display="https://twitter.com/#!/socialmedia2day/status/636212203117391872"/>
    <hyperlink ref="X137" r:id="rId440" display="https://twitter.com/#!/socialmedia2day/status/1169207272444243969"/>
    <hyperlink ref="X138" r:id="rId441" display="https://twitter.com/#!/socialmedia2day/status/1169328121985810432"/>
    <hyperlink ref="X139" r:id="rId442" display="https://twitter.com/#!/socialmedia2day/status/1169463942378381312"/>
    <hyperlink ref="X140" r:id="rId443" display="https://twitter.com/#!/socialmedia2day/status/1170113225800785921"/>
    <hyperlink ref="X141" r:id="rId444" display="https://twitter.com/#!/socialmedia2day/status/1170717223066984453"/>
    <hyperlink ref="X142" r:id="rId445" display="https://twitter.com/#!/socialmedia2day/status/1172174532871938049"/>
    <hyperlink ref="X143" r:id="rId446" display="https://twitter.com/#!/socialmedia2day/status/1172174534977425408"/>
    <hyperlink ref="X144" r:id="rId447" display="https://twitter.com/#!/kobmaxqueen/status/1169210653040611328"/>
    <hyperlink ref="X145" r:id="rId448" display="https://twitter.com/#!/kobmaxqueen/status/1169331377596174337"/>
    <hyperlink ref="X146" r:id="rId449" display="https://twitter.com/#!/kobmaxqueen/status/1169464827267440640"/>
    <hyperlink ref="X147" r:id="rId450" display="https://twitter.com/#!/kobmaxqueen/status/1170230616794849280"/>
    <hyperlink ref="X148" r:id="rId451" display="https://twitter.com/#!/kobmaxqueen/status/1170721515089911808"/>
    <hyperlink ref="X149" r:id="rId452" display="https://twitter.com/#!/kobmaxqueen/status/1172175125099307008"/>
    <hyperlink ref="X150" r:id="rId453" display="https://twitter.com/#!/kobmaxqueen/status/1172175127888433154"/>
    <hyperlink ref="X151" r:id="rId454" display="https://twitter.com/#!/backmanage/status/1172175647470444544"/>
    <hyperlink ref="X152" r:id="rId455" display="https://twitter.com/#!/tupoino/status/1169476833345265669"/>
    <hyperlink ref="X153" r:id="rId456" display="https://twitter.com/#!/tupoino/status/1172176421671882754"/>
    <hyperlink ref="X154" r:id="rId457" display="https://twitter.com/#!/monisbukhari/status/1169208146251911168"/>
    <hyperlink ref="X155" r:id="rId458" display="https://twitter.com/#!/monisbukhari/status/1169328931457118209"/>
    <hyperlink ref="X156" r:id="rId459" display="https://twitter.com/#!/monisbukhari/status/1169464799979286528"/>
    <hyperlink ref="X157" r:id="rId460" display="https://twitter.com/#!/monisbukhari/status/1170113480663425024"/>
    <hyperlink ref="X158" r:id="rId461" display="https://twitter.com/#!/monisbukhari/status/1170718728817975297"/>
    <hyperlink ref="X159" r:id="rId462" display="https://twitter.com/#!/monisbukhari/status/1172176945708240896"/>
    <hyperlink ref="X160" r:id="rId463" display="https://twitter.com/#!/monisbukhari/status/1172176949445300225"/>
    <hyperlink ref="X161" r:id="rId464" display="https://twitter.com/#!/seo/status/1166382364156747776"/>
    <hyperlink ref="X162" r:id="rId465" display="https://twitter.com/#!/seo/status/1166383023077691393"/>
    <hyperlink ref="X163" r:id="rId466" display="https://twitter.com/#!/seo/status/1166383457053880320"/>
    <hyperlink ref="X164" r:id="rId467" display="https://twitter.com/#!/icanwp/status/1173228335419146241"/>
  </hyperlinks>
  <printOptions/>
  <pageMargins left="0.7" right="0.7" top="0.75" bottom="0.75" header="0.3" footer="0.3"/>
  <pageSetup horizontalDpi="600" verticalDpi="600" orientation="portrait" r:id="rId471"/>
  <legacyDrawing r:id="rId469"/>
  <tableParts>
    <tablePart r:id="rId47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2667</v>
      </c>
      <c r="B1" s="13" t="s">
        <v>34</v>
      </c>
    </row>
    <row r="2" spans="1:2" ht="15">
      <c r="A2" s="114" t="s">
        <v>324</v>
      </c>
      <c r="B2" s="78">
        <v>2682</v>
      </c>
    </row>
    <row r="3" spans="1:2" ht="15">
      <c r="A3" s="114" t="s">
        <v>212</v>
      </c>
      <c r="B3" s="78">
        <v>913</v>
      </c>
    </row>
    <row r="4" spans="1:2" ht="15">
      <c r="A4" s="114" t="s">
        <v>306</v>
      </c>
      <c r="B4" s="78">
        <v>840</v>
      </c>
    </row>
    <row r="5" spans="1:2" ht="15">
      <c r="A5" s="114" t="s">
        <v>320</v>
      </c>
      <c r="B5" s="78">
        <v>145</v>
      </c>
    </row>
    <row r="6" spans="1:2" ht="15">
      <c r="A6" s="114" t="s">
        <v>258</v>
      </c>
      <c r="B6" s="78">
        <v>112</v>
      </c>
    </row>
    <row r="7" spans="1:2" ht="15">
      <c r="A7" s="114" t="s">
        <v>292</v>
      </c>
      <c r="B7" s="78">
        <v>6</v>
      </c>
    </row>
    <row r="8" spans="1:2" ht="15">
      <c r="A8" s="114" t="s">
        <v>294</v>
      </c>
      <c r="B8" s="78">
        <v>0</v>
      </c>
    </row>
    <row r="9" spans="1:2" ht="15">
      <c r="A9" s="114" t="s">
        <v>291</v>
      </c>
      <c r="B9" s="78">
        <v>0</v>
      </c>
    </row>
    <row r="10" spans="1:2" ht="15">
      <c r="A10" s="114" t="s">
        <v>289</v>
      </c>
      <c r="B10" s="78">
        <v>0</v>
      </c>
    </row>
    <row r="11" spans="1:2" ht="15">
      <c r="A11" s="114" t="s">
        <v>293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2669</v>
      </c>
      <c r="B25" t="s">
        <v>2668</v>
      </c>
    </row>
    <row r="26" spans="1:2" ht="15">
      <c r="A26" s="125" t="s">
        <v>2671</v>
      </c>
      <c r="B26" s="3"/>
    </row>
    <row r="27" spans="1:2" ht="15">
      <c r="A27" s="126" t="s">
        <v>2672</v>
      </c>
      <c r="B27" s="3"/>
    </row>
    <row r="28" spans="1:2" ht="15">
      <c r="A28" s="127" t="s">
        <v>2673</v>
      </c>
      <c r="B28" s="3"/>
    </row>
    <row r="29" spans="1:2" ht="15">
      <c r="A29" s="128" t="s">
        <v>2674</v>
      </c>
      <c r="B29" s="3">
        <v>1</v>
      </c>
    </row>
    <row r="30" spans="1:2" ht="15">
      <c r="A30" s="125" t="s">
        <v>2675</v>
      </c>
      <c r="B30" s="3"/>
    </row>
    <row r="31" spans="1:2" ht="15">
      <c r="A31" s="126" t="s">
        <v>2672</v>
      </c>
      <c r="B31" s="3"/>
    </row>
    <row r="32" spans="1:2" ht="15">
      <c r="A32" s="127" t="s">
        <v>2676</v>
      </c>
      <c r="B32" s="3"/>
    </row>
    <row r="33" spans="1:2" ht="15">
      <c r="A33" s="128" t="s">
        <v>2677</v>
      </c>
      <c r="B33" s="3">
        <v>1</v>
      </c>
    </row>
    <row r="34" spans="1:2" ht="15">
      <c r="A34" s="127" t="s">
        <v>2678</v>
      </c>
      <c r="B34" s="3"/>
    </row>
    <row r="35" spans="1:2" ht="15">
      <c r="A35" s="128" t="s">
        <v>2679</v>
      </c>
      <c r="B35" s="3">
        <v>1</v>
      </c>
    </row>
    <row r="36" spans="1:2" ht="15">
      <c r="A36" s="127" t="s">
        <v>2680</v>
      </c>
      <c r="B36" s="3"/>
    </row>
    <row r="37" spans="1:2" ht="15">
      <c r="A37" s="128" t="s">
        <v>2674</v>
      </c>
      <c r="B37" s="3">
        <v>4</v>
      </c>
    </row>
    <row r="38" spans="1:2" ht="15">
      <c r="A38" s="126" t="s">
        <v>2681</v>
      </c>
      <c r="B38" s="3"/>
    </row>
    <row r="39" spans="1:2" ht="15">
      <c r="A39" s="127" t="s">
        <v>2682</v>
      </c>
      <c r="B39" s="3"/>
    </row>
    <row r="40" spans="1:2" ht="15">
      <c r="A40" s="128" t="s">
        <v>2677</v>
      </c>
      <c r="B40" s="3">
        <v>1</v>
      </c>
    </row>
    <row r="41" spans="1:2" ht="15">
      <c r="A41" s="127" t="s">
        <v>2683</v>
      </c>
      <c r="B41" s="3"/>
    </row>
    <row r="42" spans="1:2" ht="15">
      <c r="A42" s="128" t="s">
        <v>2684</v>
      </c>
      <c r="B42" s="3">
        <v>17</v>
      </c>
    </row>
    <row r="43" spans="1:2" ht="15">
      <c r="A43" s="128" t="s">
        <v>2679</v>
      </c>
      <c r="B43" s="3">
        <v>8</v>
      </c>
    </row>
    <row r="44" spans="1:2" ht="15">
      <c r="A44" s="128" t="s">
        <v>2685</v>
      </c>
      <c r="B44" s="3">
        <v>1</v>
      </c>
    </row>
    <row r="45" spans="1:2" ht="15">
      <c r="A45" s="128" t="s">
        <v>2686</v>
      </c>
      <c r="B45" s="3">
        <v>5</v>
      </c>
    </row>
    <row r="46" spans="1:2" ht="15">
      <c r="A46" s="128" t="s">
        <v>2687</v>
      </c>
      <c r="B46" s="3">
        <v>10</v>
      </c>
    </row>
    <row r="47" spans="1:2" ht="15">
      <c r="A47" s="128" t="s">
        <v>2688</v>
      </c>
      <c r="B47" s="3">
        <v>5</v>
      </c>
    </row>
    <row r="48" spans="1:2" ht="15">
      <c r="A48" s="128" t="s">
        <v>2689</v>
      </c>
      <c r="B48" s="3">
        <v>2</v>
      </c>
    </row>
    <row r="49" spans="1:2" ht="15">
      <c r="A49" s="128" t="s">
        <v>2690</v>
      </c>
      <c r="B49" s="3">
        <v>3</v>
      </c>
    </row>
    <row r="50" spans="1:2" ht="15">
      <c r="A50" s="128" t="s">
        <v>2674</v>
      </c>
      <c r="B50" s="3">
        <v>2</v>
      </c>
    </row>
    <row r="51" spans="1:2" ht="15">
      <c r="A51" s="128" t="s">
        <v>2691</v>
      </c>
      <c r="B51" s="3">
        <v>1</v>
      </c>
    </row>
    <row r="52" spans="1:2" ht="15">
      <c r="A52" s="128" t="s">
        <v>2692</v>
      </c>
      <c r="B52" s="3">
        <v>8</v>
      </c>
    </row>
    <row r="53" spans="1:2" ht="15">
      <c r="A53" s="128" t="s">
        <v>2693</v>
      </c>
      <c r="B53" s="3">
        <v>1</v>
      </c>
    </row>
    <row r="54" spans="1:2" ht="15">
      <c r="A54" s="128" t="s">
        <v>2694</v>
      </c>
      <c r="B54" s="3">
        <v>1</v>
      </c>
    </row>
    <row r="55" spans="1:2" ht="15">
      <c r="A55" s="127" t="s">
        <v>2695</v>
      </c>
      <c r="B55" s="3"/>
    </row>
    <row r="56" spans="1:2" ht="15">
      <c r="A56" s="128" t="s">
        <v>2696</v>
      </c>
      <c r="B56" s="3">
        <v>2</v>
      </c>
    </row>
    <row r="57" spans="1:2" ht="15">
      <c r="A57" s="128" t="s">
        <v>2697</v>
      </c>
      <c r="B57" s="3">
        <v>1</v>
      </c>
    </row>
    <row r="58" spans="1:2" ht="15">
      <c r="A58" s="128" t="s">
        <v>2698</v>
      </c>
      <c r="B58" s="3">
        <v>3</v>
      </c>
    </row>
    <row r="59" spans="1:2" ht="15">
      <c r="A59" s="128" t="s">
        <v>2699</v>
      </c>
      <c r="B59" s="3">
        <v>1</v>
      </c>
    </row>
    <row r="60" spans="1:2" ht="15">
      <c r="A60" s="128" t="s">
        <v>2677</v>
      </c>
      <c r="B60" s="3">
        <v>2</v>
      </c>
    </row>
    <row r="61" spans="1:2" ht="15">
      <c r="A61" s="128" t="s">
        <v>2684</v>
      </c>
      <c r="B61" s="3">
        <v>1</v>
      </c>
    </row>
    <row r="62" spans="1:2" ht="15">
      <c r="A62" s="128" t="s">
        <v>2679</v>
      </c>
      <c r="B62" s="3">
        <v>1</v>
      </c>
    </row>
    <row r="63" spans="1:2" ht="15">
      <c r="A63" s="128" t="s">
        <v>2685</v>
      </c>
      <c r="B63" s="3">
        <v>1</v>
      </c>
    </row>
    <row r="64" spans="1:2" ht="15">
      <c r="A64" s="128" t="s">
        <v>2686</v>
      </c>
      <c r="B64" s="3">
        <v>5</v>
      </c>
    </row>
    <row r="65" spans="1:2" ht="15">
      <c r="A65" s="128" t="s">
        <v>2687</v>
      </c>
      <c r="B65" s="3">
        <v>1</v>
      </c>
    </row>
    <row r="66" spans="1:2" ht="15">
      <c r="A66" s="128" t="s">
        <v>2700</v>
      </c>
      <c r="B66" s="3">
        <v>2</v>
      </c>
    </row>
    <row r="67" spans="1:2" ht="15">
      <c r="A67" s="128" t="s">
        <v>2691</v>
      </c>
      <c r="B67" s="3">
        <v>1</v>
      </c>
    </row>
    <row r="68" spans="1:2" ht="15">
      <c r="A68" s="128" t="s">
        <v>2692</v>
      </c>
      <c r="B68" s="3">
        <v>2</v>
      </c>
    </row>
    <row r="69" spans="1:2" ht="15">
      <c r="A69" s="128" t="s">
        <v>2701</v>
      </c>
      <c r="B69" s="3">
        <v>1</v>
      </c>
    </row>
    <row r="70" spans="1:2" ht="15">
      <c r="A70" s="127" t="s">
        <v>2702</v>
      </c>
      <c r="B70" s="3"/>
    </row>
    <row r="71" spans="1:2" ht="15">
      <c r="A71" s="128" t="s">
        <v>2696</v>
      </c>
      <c r="B71" s="3">
        <v>3</v>
      </c>
    </row>
    <row r="72" spans="1:2" ht="15">
      <c r="A72" s="128" t="s">
        <v>2685</v>
      </c>
      <c r="B72" s="3">
        <v>4</v>
      </c>
    </row>
    <row r="73" spans="1:2" ht="15">
      <c r="A73" s="128" t="s">
        <v>2700</v>
      </c>
      <c r="B73" s="3">
        <v>1</v>
      </c>
    </row>
    <row r="74" spans="1:2" ht="15">
      <c r="A74" s="128" t="s">
        <v>2692</v>
      </c>
      <c r="B74" s="3">
        <v>1</v>
      </c>
    </row>
    <row r="75" spans="1:2" ht="15">
      <c r="A75" s="128" t="s">
        <v>2693</v>
      </c>
      <c r="B75" s="3">
        <v>2</v>
      </c>
    </row>
    <row r="76" spans="1:2" ht="15">
      <c r="A76" s="128" t="s">
        <v>2701</v>
      </c>
      <c r="B76" s="3">
        <v>5</v>
      </c>
    </row>
    <row r="77" spans="1:2" ht="15">
      <c r="A77" s="127" t="s">
        <v>2703</v>
      </c>
      <c r="B77" s="3"/>
    </row>
    <row r="78" spans="1:2" ht="15">
      <c r="A78" s="128" t="s">
        <v>2696</v>
      </c>
      <c r="B78" s="3">
        <v>2</v>
      </c>
    </row>
    <row r="79" spans="1:2" ht="15">
      <c r="A79" s="128" t="s">
        <v>2697</v>
      </c>
      <c r="B79" s="3">
        <v>1</v>
      </c>
    </row>
    <row r="80" spans="1:2" ht="15">
      <c r="A80" s="128" t="s">
        <v>2704</v>
      </c>
      <c r="B80" s="3">
        <v>1</v>
      </c>
    </row>
    <row r="81" spans="1:2" ht="15">
      <c r="A81" s="128" t="s">
        <v>2684</v>
      </c>
      <c r="B81" s="3">
        <v>1</v>
      </c>
    </row>
    <row r="82" spans="1:2" ht="15">
      <c r="A82" s="128" t="s">
        <v>2679</v>
      </c>
      <c r="B82" s="3">
        <v>1</v>
      </c>
    </row>
    <row r="83" spans="1:2" ht="15">
      <c r="A83" s="128" t="s">
        <v>2692</v>
      </c>
      <c r="B83" s="3">
        <v>1</v>
      </c>
    </row>
    <row r="84" spans="1:2" ht="15">
      <c r="A84" s="128" t="s">
        <v>2705</v>
      </c>
      <c r="B84" s="3">
        <v>1</v>
      </c>
    </row>
    <row r="85" spans="1:2" ht="15">
      <c r="A85" s="127" t="s">
        <v>2706</v>
      </c>
      <c r="B85" s="3"/>
    </row>
    <row r="86" spans="1:2" ht="15">
      <c r="A86" s="128" t="s">
        <v>2707</v>
      </c>
      <c r="B86" s="3">
        <v>1</v>
      </c>
    </row>
    <row r="87" spans="1:2" ht="15">
      <c r="A87" s="128" t="s">
        <v>2688</v>
      </c>
      <c r="B87" s="3">
        <v>2</v>
      </c>
    </row>
    <row r="88" spans="1:2" ht="15">
      <c r="A88" s="128" t="s">
        <v>2690</v>
      </c>
      <c r="B88" s="3">
        <v>9</v>
      </c>
    </row>
    <row r="89" spans="1:2" ht="15">
      <c r="A89" s="128" t="s">
        <v>2700</v>
      </c>
      <c r="B89" s="3">
        <v>1</v>
      </c>
    </row>
    <row r="90" spans="1:2" ht="15">
      <c r="A90" s="128" t="s">
        <v>2691</v>
      </c>
      <c r="B90" s="3">
        <v>2</v>
      </c>
    </row>
    <row r="91" spans="1:2" ht="15">
      <c r="A91" s="128" t="s">
        <v>2705</v>
      </c>
      <c r="B91" s="3">
        <v>1</v>
      </c>
    </row>
    <row r="92" spans="1:2" ht="15">
      <c r="A92" s="128" t="s">
        <v>2701</v>
      </c>
      <c r="B92" s="3">
        <v>1</v>
      </c>
    </row>
    <row r="93" spans="1:2" ht="15">
      <c r="A93" s="127" t="s">
        <v>2708</v>
      </c>
      <c r="B93" s="3"/>
    </row>
    <row r="94" spans="1:2" ht="15">
      <c r="A94" s="128" t="s">
        <v>2707</v>
      </c>
      <c r="B94" s="3">
        <v>1</v>
      </c>
    </row>
    <row r="95" spans="1:2" ht="15">
      <c r="A95" s="128" t="s">
        <v>2677</v>
      </c>
      <c r="B95" s="3">
        <v>1</v>
      </c>
    </row>
    <row r="96" spans="1:2" ht="15">
      <c r="A96" s="128" t="s">
        <v>2689</v>
      </c>
      <c r="B96" s="3">
        <v>1</v>
      </c>
    </row>
    <row r="97" spans="1:2" ht="15">
      <c r="A97" s="128" t="s">
        <v>2694</v>
      </c>
      <c r="B97" s="3">
        <v>2</v>
      </c>
    </row>
    <row r="98" spans="1:2" ht="15">
      <c r="A98" s="127" t="s">
        <v>2709</v>
      </c>
      <c r="B98" s="3"/>
    </row>
    <row r="99" spans="1:2" ht="15">
      <c r="A99" s="128" t="s">
        <v>2697</v>
      </c>
      <c r="B99" s="3">
        <v>1</v>
      </c>
    </row>
    <row r="100" spans="1:2" ht="15">
      <c r="A100" s="128" t="s">
        <v>2677</v>
      </c>
      <c r="B100" s="3">
        <v>2</v>
      </c>
    </row>
    <row r="101" spans="1:2" ht="15">
      <c r="A101" s="128" t="s">
        <v>2689</v>
      </c>
      <c r="B101" s="3">
        <v>1</v>
      </c>
    </row>
    <row r="102" spans="1:2" ht="15">
      <c r="A102" s="128" t="s">
        <v>2691</v>
      </c>
      <c r="B102" s="3">
        <v>2</v>
      </c>
    </row>
    <row r="103" spans="1:2" ht="15">
      <c r="A103" s="128" t="s">
        <v>2692</v>
      </c>
      <c r="B103" s="3">
        <v>1</v>
      </c>
    </row>
    <row r="104" spans="1:2" ht="15">
      <c r="A104" s="127" t="s">
        <v>2710</v>
      </c>
      <c r="B104" s="3"/>
    </row>
    <row r="105" spans="1:2" ht="15">
      <c r="A105" s="128" t="s">
        <v>2697</v>
      </c>
      <c r="B105" s="3">
        <v>1</v>
      </c>
    </row>
    <row r="106" spans="1:2" ht="15">
      <c r="A106" s="128" t="s">
        <v>2711</v>
      </c>
      <c r="B106" s="3">
        <v>1</v>
      </c>
    </row>
    <row r="107" spans="1:2" ht="15">
      <c r="A107" s="128" t="s">
        <v>2690</v>
      </c>
      <c r="B107" s="3">
        <v>2</v>
      </c>
    </row>
    <row r="108" spans="1:2" ht="15">
      <c r="A108" s="127" t="s">
        <v>2712</v>
      </c>
      <c r="B108" s="3"/>
    </row>
    <row r="109" spans="1:2" ht="15">
      <c r="A109" s="128" t="s">
        <v>2690</v>
      </c>
      <c r="B109" s="3">
        <v>8</v>
      </c>
    </row>
    <row r="110" spans="1:2" ht="15">
      <c r="A110" s="127" t="s">
        <v>2713</v>
      </c>
      <c r="B110" s="3"/>
    </row>
    <row r="111" spans="1:2" ht="15">
      <c r="A111" s="128" t="s">
        <v>2711</v>
      </c>
      <c r="B111" s="3">
        <v>1</v>
      </c>
    </row>
    <row r="112" spans="1:2" ht="15">
      <c r="A112" s="125" t="s">
        <v>2670</v>
      </c>
      <c r="B112"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1053</v>
      </c>
      <c r="AE2" s="13" t="s">
        <v>1054</v>
      </c>
      <c r="AF2" s="13" t="s">
        <v>1055</v>
      </c>
      <c r="AG2" s="13" t="s">
        <v>1056</v>
      </c>
      <c r="AH2" s="13" t="s">
        <v>1057</v>
      </c>
      <c r="AI2" s="13" t="s">
        <v>1058</v>
      </c>
      <c r="AJ2" s="13" t="s">
        <v>1059</v>
      </c>
      <c r="AK2" s="13" t="s">
        <v>1060</v>
      </c>
      <c r="AL2" s="13" t="s">
        <v>1061</v>
      </c>
      <c r="AM2" s="13" t="s">
        <v>1062</v>
      </c>
      <c r="AN2" s="13" t="s">
        <v>1063</v>
      </c>
      <c r="AO2" s="13" t="s">
        <v>1064</v>
      </c>
      <c r="AP2" s="13" t="s">
        <v>1065</v>
      </c>
      <c r="AQ2" s="13" t="s">
        <v>1066</v>
      </c>
      <c r="AR2" s="13" t="s">
        <v>1067</v>
      </c>
      <c r="AS2" s="13" t="s">
        <v>192</v>
      </c>
      <c r="AT2" s="13" t="s">
        <v>1068</v>
      </c>
      <c r="AU2" s="13" t="s">
        <v>1069</v>
      </c>
      <c r="AV2" s="13" t="s">
        <v>1070</v>
      </c>
      <c r="AW2" s="13" t="s">
        <v>1071</v>
      </c>
      <c r="AX2" s="13" t="s">
        <v>1072</v>
      </c>
      <c r="AY2" s="13" t="s">
        <v>1073</v>
      </c>
      <c r="AZ2" s="13" t="s">
        <v>2033</v>
      </c>
      <c r="BA2" s="115" t="s">
        <v>2318</v>
      </c>
      <c r="BB2" s="115" t="s">
        <v>2324</v>
      </c>
      <c r="BC2" s="115" t="s">
        <v>2327</v>
      </c>
      <c r="BD2" s="115" t="s">
        <v>2330</v>
      </c>
      <c r="BE2" s="115" t="s">
        <v>2331</v>
      </c>
      <c r="BF2" s="115" t="s">
        <v>2336</v>
      </c>
      <c r="BG2" s="115" t="s">
        <v>2343</v>
      </c>
      <c r="BH2" s="115" t="s">
        <v>2404</v>
      </c>
      <c r="BI2" s="115" t="s">
        <v>2417</v>
      </c>
      <c r="BJ2" s="115" t="s">
        <v>2476</v>
      </c>
      <c r="BK2" s="115" t="s">
        <v>2636</v>
      </c>
      <c r="BL2" s="115" t="s">
        <v>2637</v>
      </c>
      <c r="BM2" s="115" t="s">
        <v>2638</v>
      </c>
      <c r="BN2" s="115" t="s">
        <v>2639</v>
      </c>
      <c r="BO2" s="115" t="s">
        <v>2640</v>
      </c>
      <c r="BP2" s="115" t="s">
        <v>2641</v>
      </c>
      <c r="BQ2" s="115" t="s">
        <v>2642</v>
      </c>
      <c r="BR2" s="115" t="s">
        <v>2643</v>
      </c>
      <c r="BS2" s="115" t="s">
        <v>2645</v>
      </c>
      <c r="BT2" s="3"/>
      <c r="BU2" s="3"/>
    </row>
    <row r="3" spans="1:73" ht="15" customHeight="1">
      <c r="A3" s="64" t="s">
        <v>212</v>
      </c>
      <c r="B3" s="65"/>
      <c r="C3" s="65" t="s">
        <v>64</v>
      </c>
      <c r="D3" s="66">
        <v>311.5945111518514</v>
      </c>
      <c r="E3" s="68"/>
      <c r="F3" s="100" t="s">
        <v>685</v>
      </c>
      <c r="G3" s="65"/>
      <c r="H3" s="69" t="s">
        <v>212</v>
      </c>
      <c r="I3" s="70"/>
      <c r="J3" s="70"/>
      <c r="K3" s="69" t="s">
        <v>1841</v>
      </c>
      <c r="L3" s="73">
        <v>3404.4951528709917</v>
      </c>
      <c r="M3" s="74">
        <v>6590.29638671875</v>
      </c>
      <c r="N3" s="74">
        <v>2301.255615234375</v>
      </c>
      <c r="O3" s="75"/>
      <c r="P3" s="76"/>
      <c r="Q3" s="76"/>
      <c r="R3" s="48"/>
      <c r="S3" s="48">
        <v>18</v>
      </c>
      <c r="T3" s="48">
        <v>4</v>
      </c>
      <c r="U3" s="49">
        <v>913</v>
      </c>
      <c r="V3" s="49">
        <v>0.009804</v>
      </c>
      <c r="W3" s="49">
        <v>0.06981</v>
      </c>
      <c r="X3" s="49">
        <v>6.860544</v>
      </c>
      <c r="Y3" s="49">
        <v>0.034210526315789476</v>
      </c>
      <c r="Z3" s="49">
        <v>0</v>
      </c>
      <c r="AA3" s="71">
        <v>3</v>
      </c>
      <c r="AB3" s="71"/>
      <c r="AC3" s="72"/>
      <c r="AD3" s="78" t="s">
        <v>1074</v>
      </c>
      <c r="AE3" s="78">
        <v>334</v>
      </c>
      <c r="AF3" s="78">
        <v>93381</v>
      </c>
      <c r="AG3" s="78">
        <v>11734</v>
      </c>
      <c r="AH3" s="78">
        <v>8952</v>
      </c>
      <c r="AI3" s="78"/>
      <c r="AJ3" s="78" t="s">
        <v>1203</v>
      </c>
      <c r="AK3" s="78" t="s">
        <v>1328</v>
      </c>
      <c r="AL3" s="82" t="s">
        <v>1426</v>
      </c>
      <c r="AM3" s="78"/>
      <c r="AN3" s="80">
        <v>39771.04309027778</v>
      </c>
      <c r="AO3" s="82" t="s">
        <v>1530</v>
      </c>
      <c r="AP3" s="78" t="b">
        <v>0</v>
      </c>
      <c r="AQ3" s="78" t="b">
        <v>0</v>
      </c>
      <c r="AR3" s="78" t="b">
        <v>1</v>
      </c>
      <c r="AS3" s="78"/>
      <c r="AT3" s="78">
        <v>3438</v>
      </c>
      <c r="AU3" s="82" t="s">
        <v>1652</v>
      </c>
      <c r="AV3" s="78" t="b">
        <v>1</v>
      </c>
      <c r="AW3" s="78" t="s">
        <v>1709</v>
      </c>
      <c r="AX3" s="82" t="s">
        <v>1710</v>
      </c>
      <c r="AY3" s="78" t="s">
        <v>66</v>
      </c>
      <c r="AZ3" s="78" t="str">
        <f>REPLACE(INDEX(GroupVertices[Group],MATCH(Vertices[[#This Row],[Vertex]],GroupVertices[Vertex],0)),1,1,"")</f>
        <v>3</v>
      </c>
      <c r="BA3" s="48" t="s">
        <v>2319</v>
      </c>
      <c r="BB3" s="48" t="s">
        <v>2319</v>
      </c>
      <c r="BC3" s="48" t="s">
        <v>2328</v>
      </c>
      <c r="BD3" s="48" t="s">
        <v>2328</v>
      </c>
      <c r="BE3" s="48" t="s">
        <v>518</v>
      </c>
      <c r="BF3" s="48" t="s">
        <v>518</v>
      </c>
      <c r="BG3" s="116" t="s">
        <v>2344</v>
      </c>
      <c r="BH3" s="116" t="s">
        <v>2405</v>
      </c>
      <c r="BI3" s="116" t="s">
        <v>2418</v>
      </c>
      <c r="BJ3" s="116" t="s">
        <v>2477</v>
      </c>
      <c r="BK3" s="116">
        <v>3</v>
      </c>
      <c r="BL3" s="120">
        <v>2.255639097744361</v>
      </c>
      <c r="BM3" s="116">
        <v>3</v>
      </c>
      <c r="BN3" s="120">
        <v>2.255639097744361</v>
      </c>
      <c r="BO3" s="116">
        <v>0</v>
      </c>
      <c r="BP3" s="120">
        <v>0</v>
      </c>
      <c r="BQ3" s="116">
        <v>127</v>
      </c>
      <c r="BR3" s="120">
        <v>95.48872180451127</v>
      </c>
      <c r="BS3" s="116">
        <v>133</v>
      </c>
      <c r="BT3" s="3"/>
      <c r="BU3" s="3"/>
    </row>
    <row r="4" spans="1:76" ht="15">
      <c r="A4" s="64" t="s">
        <v>330</v>
      </c>
      <c r="B4" s="65"/>
      <c r="C4" s="65" t="s">
        <v>64</v>
      </c>
      <c r="D4" s="66">
        <v>181.40659571742907</v>
      </c>
      <c r="E4" s="68"/>
      <c r="F4" s="100" t="s">
        <v>1669</v>
      </c>
      <c r="G4" s="65"/>
      <c r="H4" s="69" t="s">
        <v>330</v>
      </c>
      <c r="I4" s="70"/>
      <c r="J4" s="70"/>
      <c r="K4" s="69" t="s">
        <v>1842</v>
      </c>
      <c r="L4" s="73">
        <v>1</v>
      </c>
      <c r="M4" s="74">
        <v>7286.66064453125</v>
      </c>
      <c r="N4" s="74">
        <v>3776.077880859375</v>
      </c>
      <c r="O4" s="75"/>
      <c r="P4" s="76"/>
      <c r="Q4" s="76"/>
      <c r="R4" s="86"/>
      <c r="S4" s="48">
        <v>1</v>
      </c>
      <c r="T4" s="48">
        <v>0</v>
      </c>
      <c r="U4" s="49">
        <v>0</v>
      </c>
      <c r="V4" s="49">
        <v>0.006329</v>
      </c>
      <c r="W4" s="49">
        <v>0.008881</v>
      </c>
      <c r="X4" s="49">
        <v>0.427688</v>
      </c>
      <c r="Y4" s="49">
        <v>0</v>
      </c>
      <c r="Z4" s="49">
        <v>0</v>
      </c>
      <c r="AA4" s="71">
        <v>4</v>
      </c>
      <c r="AB4" s="71"/>
      <c r="AC4" s="72"/>
      <c r="AD4" s="78" t="s">
        <v>1075</v>
      </c>
      <c r="AE4" s="78">
        <v>7455</v>
      </c>
      <c r="AF4" s="78">
        <v>12115</v>
      </c>
      <c r="AG4" s="78">
        <v>5433</v>
      </c>
      <c r="AH4" s="78">
        <v>2827</v>
      </c>
      <c r="AI4" s="78"/>
      <c r="AJ4" s="78" t="s">
        <v>1204</v>
      </c>
      <c r="AK4" s="78" t="s">
        <v>1329</v>
      </c>
      <c r="AL4" s="82" t="s">
        <v>1427</v>
      </c>
      <c r="AM4" s="78"/>
      <c r="AN4" s="80">
        <v>41611.528391203705</v>
      </c>
      <c r="AO4" s="82" t="s">
        <v>1531</v>
      </c>
      <c r="AP4" s="78" t="b">
        <v>0</v>
      </c>
      <c r="AQ4" s="78" t="b">
        <v>0</v>
      </c>
      <c r="AR4" s="78" t="b">
        <v>0</v>
      </c>
      <c r="AS4" s="78"/>
      <c r="AT4" s="78">
        <v>322</v>
      </c>
      <c r="AU4" s="82" t="s">
        <v>1652</v>
      </c>
      <c r="AV4" s="78" t="b">
        <v>1</v>
      </c>
      <c r="AW4" s="78" t="s">
        <v>1709</v>
      </c>
      <c r="AX4" s="82" t="s">
        <v>1711</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331</v>
      </c>
      <c r="B5" s="65"/>
      <c r="C5" s="65" t="s">
        <v>64</v>
      </c>
      <c r="D5" s="66">
        <v>205.01362844749636</v>
      </c>
      <c r="E5" s="68"/>
      <c r="F5" s="100" t="s">
        <v>1670</v>
      </c>
      <c r="G5" s="65"/>
      <c r="H5" s="69" t="s">
        <v>331</v>
      </c>
      <c r="I5" s="70"/>
      <c r="J5" s="70"/>
      <c r="K5" s="69" t="s">
        <v>1843</v>
      </c>
      <c r="L5" s="73">
        <v>1</v>
      </c>
      <c r="M5" s="74">
        <v>7553.00439453125</v>
      </c>
      <c r="N5" s="74">
        <v>3003.621826171875</v>
      </c>
      <c r="O5" s="75"/>
      <c r="P5" s="76"/>
      <c r="Q5" s="76"/>
      <c r="R5" s="86"/>
      <c r="S5" s="48">
        <v>1</v>
      </c>
      <c r="T5" s="48">
        <v>0</v>
      </c>
      <c r="U5" s="49">
        <v>0</v>
      </c>
      <c r="V5" s="49">
        <v>0.006329</v>
      </c>
      <c r="W5" s="49">
        <v>0.008881</v>
      </c>
      <c r="X5" s="49">
        <v>0.427688</v>
      </c>
      <c r="Y5" s="49">
        <v>0</v>
      </c>
      <c r="Z5" s="49">
        <v>0</v>
      </c>
      <c r="AA5" s="71">
        <v>5</v>
      </c>
      <c r="AB5" s="71"/>
      <c r="AC5" s="72"/>
      <c r="AD5" s="78" t="s">
        <v>1076</v>
      </c>
      <c r="AE5" s="78">
        <v>3656</v>
      </c>
      <c r="AF5" s="78">
        <v>26851</v>
      </c>
      <c r="AG5" s="78">
        <v>16205</v>
      </c>
      <c r="AH5" s="78">
        <v>4676</v>
      </c>
      <c r="AI5" s="78"/>
      <c r="AJ5" s="78" t="s">
        <v>1205</v>
      </c>
      <c r="AK5" s="78" t="s">
        <v>1330</v>
      </c>
      <c r="AL5" s="82" t="s">
        <v>1428</v>
      </c>
      <c r="AM5" s="78"/>
      <c r="AN5" s="80">
        <v>39779.51550925926</v>
      </c>
      <c r="AO5" s="82" t="s">
        <v>1532</v>
      </c>
      <c r="AP5" s="78" t="b">
        <v>1</v>
      </c>
      <c r="AQ5" s="78" t="b">
        <v>0</v>
      </c>
      <c r="AR5" s="78" t="b">
        <v>1</v>
      </c>
      <c r="AS5" s="78"/>
      <c r="AT5" s="78">
        <v>698</v>
      </c>
      <c r="AU5" s="82" t="s">
        <v>1652</v>
      </c>
      <c r="AV5" s="78" t="b">
        <v>1</v>
      </c>
      <c r="AW5" s="78" t="s">
        <v>1709</v>
      </c>
      <c r="AX5" s="82" t="s">
        <v>1712</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332</v>
      </c>
      <c r="B6" s="65"/>
      <c r="C6" s="65" t="s">
        <v>64</v>
      </c>
      <c r="D6" s="66">
        <v>168.8004786875092</v>
      </c>
      <c r="E6" s="68"/>
      <c r="F6" s="100" t="s">
        <v>1671</v>
      </c>
      <c r="G6" s="65"/>
      <c r="H6" s="69" t="s">
        <v>332</v>
      </c>
      <c r="I6" s="70"/>
      <c r="J6" s="70"/>
      <c r="K6" s="69" t="s">
        <v>1844</v>
      </c>
      <c r="L6" s="73">
        <v>1</v>
      </c>
      <c r="M6" s="74">
        <v>6669.70849609375</v>
      </c>
      <c r="N6" s="74">
        <v>4258.3974609375</v>
      </c>
      <c r="O6" s="75"/>
      <c r="P6" s="76"/>
      <c r="Q6" s="76"/>
      <c r="R6" s="86"/>
      <c r="S6" s="48">
        <v>1</v>
      </c>
      <c r="T6" s="48">
        <v>0</v>
      </c>
      <c r="U6" s="49">
        <v>0</v>
      </c>
      <c r="V6" s="49">
        <v>0.006329</v>
      </c>
      <c r="W6" s="49">
        <v>0.008881</v>
      </c>
      <c r="X6" s="49">
        <v>0.427688</v>
      </c>
      <c r="Y6" s="49">
        <v>0</v>
      </c>
      <c r="Z6" s="49">
        <v>0</v>
      </c>
      <c r="AA6" s="71">
        <v>6</v>
      </c>
      <c r="AB6" s="71"/>
      <c r="AC6" s="72"/>
      <c r="AD6" s="78" t="s">
        <v>1077</v>
      </c>
      <c r="AE6" s="78">
        <v>514</v>
      </c>
      <c r="AF6" s="78">
        <v>4246</v>
      </c>
      <c r="AG6" s="78">
        <v>5786</v>
      </c>
      <c r="AH6" s="78">
        <v>1343</v>
      </c>
      <c r="AI6" s="78"/>
      <c r="AJ6" s="78" t="s">
        <v>1206</v>
      </c>
      <c r="AK6" s="78"/>
      <c r="AL6" s="82" t="s">
        <v>1429</v>
      </c>
      <c r="AM6" s="78"/>
      <c r="AN6" s="80">
        <v>41390.742731481485</v>
      </c>
      <c r="AO6" s="82" t="s">
        <v>1533</v>
      </c>
      <c r="AP6" s="78" t="b">
        <v>1</v>
      </c>
      <c r="AQ6" s="78" t="b">
        <v>0</v>
      </c>
      <c r="AR6" s="78" t="b">
        <v>0</v>
      </c>
      <c r="AS6" s="78"/>
      <c r="AT6" s="78">
        <v>179</v>
      </c>
      <c r="AU6" s="82" t="s">
        <v>1652</v>
      </c>
      <c r="AV6" s="78" t="b">
        <v>0</v>
      </c>
      <c r="AW6" s="78" t="s">
        <v>1709</v>
      </c>
      <c r="AX6" s="82" t="s">
        <v>1713</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163.34567776148592</v>
      </c>
      <c r="E7" s="68"/>
      <c r="F7" s="100" t="s">
        <v>597</v>
      </c>
      <c r="G7" s="65"/>
      <c r="H7" s="69" t="s">
        <v>213</v>
      </c>
      <c r="I7" s="70"/>
      <c r="J7" s="70"/>
      <c r="K7" s="69" t="s">
        <v>1845</v>
      </c>
      <c r="L7" s="73">
        <v>1</v>
      </c>
      <c r="M7" s="74">
        <v>6879.83935546875</v>
      </c>
      <c r="N7" s="74">
        <v>3558.27685546875</v>
      </c>
      <c r="O7" s="75"/>
      <c r="P7" s="76"/>
      <c r="Q7" s="76"/>
      <c r="R7" s="86"/>
      <c r="S7" s="48">
        <v>0</v>
      </c>
      <c r="T7" s="48">
        <v>1</v>
      </c>
      <c r="U7" s="49">
        <v>0</v>
      </c>
      <c r="V7" s="49">
        <v>0.006329</v>
      </c>
      <c r="W7" s="49">
        <v>0.008881</v>
      </c>
      <c r="X7" s="49">
        <v>0.427688</v>
      </c>
      <c r="Y7" s="49">
        <v>0</v>
      </c>
      <c r="Z7" s="49">
        <v>0</v>
      </c>
      <c r="AA7" s="71">
        <v>7</v>
      </c>
      <c r="AB7" s="71"/>
      <c r="AC7" s="72"/>
      <c r="AD7" s="78" t="s">
        <v>1078</v>
      </c>
      <c r="AE7" s="78">
        <v>150</v>
      </c>
      <c r="AF7" s="78">
        <v>841</v>
      </c>
      <c r="AG7" s="78">
        <v>30536</v>
      </c>
      <c r="AH7" s="78">
        <v>100</v>
      </c>
      <c r="AI7" s="78"/>
      <c r="AJ7" s="78" t="s">
        <v>1207</v>
      </c>
      <c r="AK7" s="78" t="s">
        <v>1331</v>
      </c>
      <c r="AL7" s="82" t="s">
        <v>1430</v>
      </c>
      <c r="AM7" s="78"/>
      <c r="AN7" s="80">
        <v>42853.52811342593</v>
      </c>
      <c r="AO7" s="78"/>
      <c r="AP7" s="78" t="b">
        <v>1</v>
      </c>
      <c r="AQ7" s="78" t="b">
        <v>0</v>
      </c>
      <c r="AR7" s="78" t="b">
        <v>0</v>
      </c>
      <c r="AS7" s="78"/>
      <c r="AT7" s="78">
        <v>80</v>
      </c>
      <c r="AU7" s="78"/>
      <c r="AV7" s="78" t="b">
        <v>0</v>
      </c>
      <c r="AW7" s="78" t="s">
        <v>1709</v>
      </c>
      <c r="AX7" s="82" t="s">
        <v>1714</v>
      </c>
      <c r="AY7" s="78" t="s">
        <v>66</v>
      </c>
      <c r="AZ7" s="78" t="str">
        <f>REPLACE(INDEX(GroupVertices[Group],MATCH(Vertices[[#This Row],[Vertex]],GroupVertices[Vertex],0)),1,1,"")</f>
        <v>3</v>
      </c>
      <c r="BA7" s="48" t="s">
        <v>474</v>
      </c>
      <c r="BB7" s="48" t="s">
        <v>474</v>
      </c>
      <c r="BC7" s="48" t="s">
        <v>505</v>
      </c>
      <c r="BD7" s="48" t="s">
        <v>505</v>
      </c>
      <c r="BE7" s="48"/>
      <c r="BF7" s="48"/>
      <c r="BG7" s="116" t="s">
        <v>2345</v>
      </c>
      <c r="BH7" s="116" t="s">
        <v>2345</v>
      </c>
      <c r="BI7" s="116" t="s">
        <v>2419</v>
      </c>
      <c r="BJ7" s="116" t="s">
        <v>2419</v>
      </c>
      <c r="BK7" s="116">
        <v>1</v>
      </c>
      <c r="BL7" s="120">
        <v>4</v>
      </c>
      <c r="BM7" s="116">
        <v>1</v>
      </c>
      <c r="BN7" s="120">
        <v>4</v>
      </c>
      <c r="BO7" s="116">
        <v>0</v>
      </c>
      <c r="BP7" s="120">
        <v>0</v>
      </c>
      <c r="BQ7" s="116">
        <v>23</v>
      </c>
      <c r="BR7" s="120">
        <v>92</v>
      </c>
      <c r="BS7" s="116">
        <v>25</v>
      </c>
      <c r="BT7" s="2"/>
      <c r="BU7" s="3"/>
      <c r="BV7" s="3"/>
      <c r="BW7" s="3"/>
      <c r="BX7" s="3"/>
    </row>
    <row r="8" spans="1:76" ht="15">
      <c r="A8" s="64" t="s">
        <v>214</v>
      </c>
      <c r="B8" s="65"/>
      <c r="C8" s="65" t="s">
        <v>64</v>
      </c>
      <c r="D8" s="66">
        <v>168.92863847431738</v>
      </c>
      <c r="E8" s="68"/>
      <c r="F8" s="100" t="s">
        <v>598</v>
      </c>
      <c r="G8" s="65"/>
      <c r="H8" s="69" t="s">
        <v>214</v>
      </c>
      <c r="I8" s="70"/>
      <c r="J8" s="70"/>
      <c r="K8" s="69" t="s">
        <v>1846</v>
      </c>
      <c r="L8" s="73">
        <v>1</v>
      </c>
      <c r="M8" s="74">
        <v>2909.761962890625</v>
      </c>
      <c r="N8" s="74">
        <v>3966.923583984375</v>
      </c>
      <c r="O8" s="75"/>
      <c r="P8" s="76"/>
      <c r="Q8" s="76"/>
      <c r="R8" s="86"/>
      <c r="S8" s="48">
        <v>1</v>
      </c>
      <c r="T8" s="48">
        <v>1</v>
      </c>
      <c r="U8" s="49">
        <v>0</v>
      </c>
      <c r="V8" s="49">
        <v>0</v>
      </c>
      <c r="W8" s="49">
        <v>0</v>
      </c>
      <c r="X8" s="49">
        <v>0.999996</v>
      </c>
      <c r="Y8" s="49">
        <v>0</v>
      </c>
      <c r="Z8" s="49" t="s">
        <v>2036</v>
      </c>
      <c r="AA8" s="71">
        <v>8</v>
      </c>
      <c r="AB8" s="71"/>
      <c r="AC8" s="72"/>
      <c r="AD8" s="78" t="s">
        <v>1079</v>
      </c>
      <c r="AE8" s="78">
        <v>4749</v>
      </c>
      <c r="AF8" s="78">
        <v>4326</v>
      </c>
      <c r="AG8" s="78">
        <v>115545</v>
      </c>
      <c r="AH8" s="78">
        <v>298</v>
      </c>
      <c r="AI8" s="78"/>
      <c r="AJ8" s="78" t="s">
        <v>1208</v>
      </c>
      <c r="AK8" s="78" t="s">
        <v>1332</v>
      </c>
      <c r="AL8" s="82" t="s">
        <v>1431</v>
      </c>
      <c r="AM8" s="78"/>
      <c r="AN8" s="80">
        <v>39829.89399305556</v>
      </c>
      <c r="AO8" s="82" t="s">
        <v>1534</v>
      </c>
      <c r="AP8" s="78" t="b">
        <v>0</v>
      </c>
      <c r="AQ8" s="78" t="b">
        <v>0</v>
      </c>
      <c r="AR8" s="78" t="b">
        <v>1</v>
      </c>
      <c r="AS8" s="78"/>
      <c r="AT8" s="78">
        <v>392</v>
      </c>
      <c r="AU8" s="82" t="s">
        <v>1652</v>
      </c>
      <c r="AV8" s="78" t="b">
        <v>0</v>
      </c>
      <c r="AW8" s="78" t="s">
        <v>1709</v>
      </c>
      <c r="AX8" s="82" t="s">
        <v>1715</v>
      </c>
      <c r="AY8" s="78" t="s">
        <v>66</v>
      </c>
      <c r="AZ8" s="78" t="str">
        <f>REPLACE(INDEX(GroupVertices[Group],MATCH(Vertices[[#This Row],[Vertex]],GroupVertices[Vertex],0)),1,1,"")</f>
        <v>1</v>
      </c>
      <c r="BA8" s="48" t="s">
        <v>475</v>
      </c>
      <c r="BB8" s="48" t="s">
        <v>475</v>
      </c>
      <c r="BC8" s="48" t="s">
        <v>506</v>
      </c>
      <c r="BD8" s="48" t="s">
        <v>506</v>
      </c>
      <c r="BE8" s="48" t="s">
        <v>519</v>
      </c>
      <c r="BF8" s="48" t="s">
        <v>519</v>
      </c>
      <c r="BG8" s="116" t="s">
        <v>2346</v>
      </c>
      <c r="BH8" s="116" t="s">
        <v>2346</v>
      </c>
      <c r="BI8" s="116" t="s">
        <v>2420</v>
      </c>
      <c r="BJ8" s="116" t="s">
        <v>2420</v>
      </c>
      <c r="BK8" s="116">
        <v>1</v>
      </c>
      <c r="BL8" s="120">
        <v>10</v>
      </c>
      <c r="BM8" s="116">
        <v>0</v>
      </c>
      <c r="BN8" s="120">
        <v>0</v>
      </c>
      <c r="BO8" s="116">
        <v>0</v>
      </c>
      <c r="BP8" s="120">
        <v>0</v>
      </c>
      <c r="BQ8" s="116">
        <v>9</v>
      </c>
      <c r="BR8" s="120">
        <v>90</v>
      </c>
      <c r="BS8" s="116">
        <v>10</v>
      </c>
      <c r="BT8" s="2"/>
      <c r="BU8" s="3"/>
      <c r="BV8" s="3"/>
      <c r="BW8" s="3"/>
      <c r="BX8" s="3"/>
    </row>
    <row r="9" spans="1:76" ht="15">
      <c r="A9" s="64" t="s">
        <v>215</v>
      </c>
      <c r="B9" s="65"/>
      <c r="C9" s="65" t="s">
        <v>64</v>
      </c>
      <c r="D9" s="66">
        <v>169.93309080342652</v>
      </c>
      <c r="E9" s="68"/>
      <c r="F9" s="100" t="s">
        <v>599</v>
      </c>
      <c r="G9" s="65"/>
      <c r="H9" s="69" t="s">
        <v>215</v>
      </c>
      <c r="I9" s="70"/>
      <c r="J9" s="70"/>
      <c r="K9" s="69" t="s">
        <v>1847</v>
      </c>
      <c r="L9" s="73">
        <v>1</v>
      </c>
      <c r="M9" s="74">
        <v>2306.4619140625</v>
      </c>
      <c r="N9" s="74">
        <v>3966.923583984375</v>
      </c>
      <c r="O9" s="75"/>
      <c r="P9" s="76"/>
      <c r="Q9" s="76"/>
      <c r="R9" s="86"/>
      <c r="S9" s="48">
        <v>1</v>
      </c>
      <c r="T9" s="48">
        <v>1</v>
      </c>
      <c r="U9" s="49">
        <v>0</v>
      </c>
      <c r="V9" s="49">
        <v>0</v>
      </c>
      <c r="W9" s="49">
        <v>0</v>
      </c>
      <c r="X9" s="49">
        <v>0.999996</v>
      </c>
      <c r="Y9" s="49">
        <v>0</v>
      </c>
      <c r="Z9" s="49" t="s">
        <v>2036</v>
      </c>
      <c r="AA9" s="71">
        <v>9</v>
      </c>
      <c r="AB9" s="71"/>
      <c r="AC9" s="72"/>
      <c r="AD9" s="78" t="s">
        <v>1080</v>
      </c>
      <c r="AE9" s="78">
        <v>4391</v>
      </c>
      <c r="AF9" s="78">
        <v>4953</v>
      </c>
      <c r="AG9" s="78">
        <v>5139</v>
      </c>
      <c r="AH9" s="78">
        <v>756</v>
      </c>
      <c r="AI9" s="78"/>
      <c r="AJ9" s="78" t="s">
        <v>1209</v>
      </c>
      <c r="AK9" s="78"/>
      <c r="AL9" s="82" t="s">
        <v>1432</v>
      </c>
      <c r="AM9" s="78"/>
      <c r="AN9" s="80">
        <v>42435.97552083333</v>
      </c>
      <c r="AO9" s="82" t="s">
        <v>1535</v>
      </c>
      <c r="AP9" s="78" t="b">
        <v>1</v>
      </c>
      <c r="AQ9" s="78" t="b">
        <v>0</v>
      </c>
      <c r="AR9" s="78" t="b">
        <v>0</v>
      </c>
      <c r="AS9" s="78"/>
      <c r="AT9" s="78">
        <v>137</v>
      </c>
      <c r="AU9" s="78"/>
      <c r="AV9" s="78" t="b">
        <v>0</v>
      </c>
      <c r="AW9" s="78" t="s">
        <v>1709</v>
      </c>
      <c r="AX9" s="82" t="s">
        <v>1716</v>
      </c>
      <c r="AY9" s="78" t="s">
        <v>66</v>
      </c>
      <c r="AZ9" s="78" t="str">
        <f>REPLACE(INDEX(GroupVertices[Group],MATCH(Vertices[[#This Row],[Vertex]],GroupVertices[Vertex],0)),1,1,"")</f>
        <v>1</v>
      </c>
      <c r="BA9" s="48" t="s">
        <v>475</v>
      </c>
      <c r="BB9" s="48" t="s">
        <v>475</v>
      </c>
      <c r="BC9" s="48" t="s">
        <v>506</v>
      </c>
      <c r="BD9" s="48" t="s">
        <v>506</v>
      </c>
      <c r="BE9" s="48" t="s">
        <v>520</v>
      </c>
      <c r="BF9" s="48" t="s">
        <v>520</v>
      </c>
      <c r="BG9" s="116" t="s">
        <v>2347</v>
      </c>
      <c r="BH9" s="116" t="s">
        <v>2347</v>
      </c>
      <c r="BI9" s="116" t="s">
        <v>2260</v>
      </c>
      <c r="BJ9" s="116" t="s">
        <v>2260</v>
      </c>
      <c r="BK9" s="116">
        <v>1</v>
      </c>
      <c r="BL9" s="120">
        <v>11.11111111111111</v>
      </c>
      <c r="BM9" s="116">
        <v>0</v>
      </c>
      <c r="BN9" s="120">
        <v>0</v>
      </c>
      <c r="BO9" s="116">
        <v>0</v>
      </c>
      <c r="BP9" s="120">
        <v>0</v>
      </c>
      <c r="BQ9" s="116">
        <v>8</v>
      </c>
      <c r="BR9" s="120">
        <v>88.88888888888889</v>
      </c>
      <c r="BS9" s="116">
        <v>9</v>
      </c>
      <c r="BT9" s="2"/>
      <c r="BU9" s="3"/>
      <c r="BV9" s="3"/>
      <c r="BW9" s="3"/>
      <c r="BX9" s="3"/>
    </row>
    <row r="10" spans="1:76" ht="15">
      <c r="A10" s="64" t="s">
        <v>216</v>
      </c>
      <c r="B10" s="65"/>
      <c r="C10" s="65" t="s">
        <v>64</v>
      </c>
      <c r="D10" s="66">
        <v>162.04004993337756</v>
      </c>
      <c r="E10" s="68"/>
      <c r="F10" s="100" t="s">
        <v>600</v>
      </c>
      <c r="G10" s="65"/>
      <c r="H10" s="69" t="s">
        <v>216</v>
      </c>
      <c r="I10" s="70"/>
      <c r="J10" s="70"/>
      <c r="K10" s="69" t="s">
        <v>1848</v>
      </c>
      <c r="L10" s="73">
        <v>1</v>
      </c>
      <c r="M10" s="74">
        <v>1703.162109375</v>
      </c>
      <c r="N10" s="74">
        <v>3966.923583984375</v>
      </c>
      <c r="O10" s="75"/>
      <c r="P10" s="76"/>
      <c r="Q10" s="76"/>
      <c r="R10" s="86"/>
      <c r="S10" s="48">
        <v>1</v>
      </c>
      <c r="T10" s="48">
        <v>1</v>
      </c>
      <c r="U10" s="49">
        <v>0</v>
      </c>
      <c r="V10" s="49">
        <v>0</v>
      </c>
      <c r="W10" s="49">
        <v>0</v>
      </c>
      <c r="X10" s="49">
        <v>0.999996</v>
      </c>
      <c r="Y10" s="49">
        <v>0</v>
      </c>
      <c r="Z10" s="49" t="s">
        <v>2036</v>
      </c>
      <c r="AA10" s="71">
        <v>10</v>
      </c>
      <c r="AB10" s="71"/>
      <c r="AC10" s="72"/>
      <c r="AD10" s="78" t="s">
        <v>1081</v>
      </c>
      <c r="AE10" s="78">
        <v>52</v>
      </c>
      <c r="AF10" s="78">
        <v>26</v>
      </c>
      <c r="AG10" s="78">
        <v>1117</v>
      </c>
      <c r="AH10" s="78">
        <v>73</v>
      </c>
      <c r="AI10" s="78"/>
      <c r="AJ10" s="78" t="s">
        <v>1210</v>
      </c>
      <c r="AK10" s="78" t="s">
        <v>1333</v>
      </c>
      <c r="AL10" s="82" t="s">
        <v>1433</v>
      </c>
      <c r="AM10" s="78"/>
      <c r="AN10" s="80">
        <v>43168.612337962964</v>
      </c>
      <c r="AO10" s="82" t="s">
        <v>1536</v>
      </c>
      <c r="AP10" s="78" t="b">
        <v>0</v>
      </c>
      <c r="AQ10" s="78" t="b">
        <v>0</v>
      </c>
      <c r="AR10" s="78" t="b">
        <v>0</v>
      </c>
      <c r="AS10" s="78"/>
      <c r="AT10" s="78">
        <v>0</v>
      </c>
      <c r="AU10" s="82" t="s">
        <v>1652</v>
      </c>
      <c r="AV10" s="78" t="b">
        <v>0</v>
      </c>
      <c r="AW10" s="78" t="s">
        <v>1709</v>
      </c>
      <c r="AX10" s="82" t="s">
        <v>1717</v>
      </c>
      <c r="AY10" s="78" t="s">
        <v>66</v>
      </c>
      <c r="AZ10" s="78" t="str">
        <f>REPLACE(INDEX(GroupVertices[Group],MATCH(Vertices[[#This Row],[Vertex]],GroupVertices[Vertex],0)),1,1,"")</f>
        <v>1</v>
      </c>
      <c r="BA10" s="48" t="s">
        <v>476</v>
      </c>
      <c r="BB10" s="48" t="s">
        <v>476</v>
      </c>
      <c r="BC10" s="48" t="s">
        <v>506</v>
      </c>
      <c r="BD10" s="48" t="s">
        <v>506</v>
      </c>
      <c r="BE10" s="48" t="s">
        <v>520</v>
      </c>
      <c r="BF10" s="48" t="s">
        <v>520</v>
      </c>
      <c r="BG10" s="116" t="s">
        <v>2347</v>
      </c>
      <c r="BH10" s="116" t="s">
        <v>2347</v>
      </c>
      <c r="BI10" s="116" t="s">
        <v>2260</v>
      </c>
      <c r="BJ10" s="116" t="s">
        <v>2260</v>
      </c>
      <c r="BK10" s="116">
        <v>1</v>
      </c>
      <c r="BL10" s="120">
        <v>11.11111111111111</v>
      </c>
      <c r="BM10" s="116">
        <v>0</v>
      </c>
      <c r="BN10" s="120">
        <v>0</v>
      </c>
      <c r="BO10" s="116">
        <v>0</v>
      </c>
      <c r="BP10" s="120">
        <v>0</v>
      </c>
      <c r="BQ10" s="116">
        <v>8</v>
      </c>
      <c r="BR10" s="120">
        <v>88.88888888888889</v>
      </c>
      <c r="BS10" s="116">
        <v>9</v>
      </c>
      <c r="BT10" s="2"/>
      <c r="BU10" s="3"/>
      <c r="BV10" s="3"/>
      <c r="BW10" s="3"/>
      <c r="BX10" s="3"/>
    </row>
    <row r="11" spans="1:76" ht="15">
      <c r="A11" s="64" t="s">
        <v>217</v>
      </c>
      <c r="B11" s="65"/>
      <c r="C11" s="65" t="s">
        <v>64</v>
      </c>
      <c r="D11" s="66">
        <v>169.87862289403304</v>
      </c>
      <c r="E11" s="68"/>
      <c r="F11" s="100" t="s">
        <v>601</v>
      </c>
      <c r="G11" s="65"/>
      <c r="H11" s="69" t="s">
        <v>217</v>
      </c>
      <c r="I11" s="70"/>
      <c r="J11" s="70"/>
      <c r="K11" s="69" t="s">
        <v>1849</v>
      </c>
      <c r="L11" s="73">
        <v>1</v>
      </c>
      <c r="M11" s="74">
        <v>3513.061767578125</v>
      </c>
      <c r="N11" s="74">
        <v>3966.923583984375</v>
      </c>
      <c r="O11" s="75"/>
      <c r="P11" s="76"/>
      <c r="Q11" s="76"/>
      <c r="R11" s="86"/>
      <c r="S11" s="48">
        <v>1</v>
      </c>
      <c r="T11" s="48">
        <v>1</v>
      </c>
      <c r="U11" s="49">
        <v>0</v>
      </c>
      <c r="V11" s="49">
        <v>0</v>
      </c>
      <c r="W11" s="49">
        <v>0</v>
      </c>
      <c r="X11" s="49">
        <v>0.999996</v>
      </c>
      <c r="Y11" s="49">
        <v>0</v>
      </c>
      <c r="Z11" s="49" t="s">
        <v>2036</v>
      </c>
      <c r="AA11" s="71">
        <v>11</v>
      </c>
      <c r="AB11" s="71"/>
      <c r="AC11" s="72"/>
      <c r="AD11" s="78" t="s">
        <v>1082</v>
      </c>
      <c r="AE11" s="78">
        <v>3511</v>
      </c>
      <c r="AF11" s="78">
        <v>4919</v>
      </c>
      <c r="AG11" s="78">
        <v>16471</v>
      </c>
      <c r="AH11" s="78">
        <v>5248</v>
      </c>
      <c r="AI11" s="78"/>
      <c r="AJ11" s="78" t="s">
        <v>1211</v>
      </c>
      <c r="AK11" s="78" t="s">
        <v>1329</v>
      </c>
      <c r="AL11" s="82" t="s">
        <v>1434</v>
      </c>
      <c r="AM11" s="78"/>
      <c r="AN11" s="80">
        <v>40887.97377314815</v>
      </c>
      <c r="AO11" s="82" t="s">
        <v>1537</v>
      </c>
      <c r="AP11" s="78" t="b">
        <v>0</v>
      </c>
      <c r="AQ11" s="78" t="b">
        <v>0</v>
      </c>
      <c r="AR11" s="78" t="b">
        <v>0</v>
      </c>
      <c r="AS11" s="78"/>
      <c r="AT11" s="78">
        <v>799</v>
      </c>
      <c r="AU11" s="82" t="s">
        <v>1653</v>
      </c>
      <c r="AV11" s="78" t="b">
        <v>0</v>
      </c>
      <c r="AW11" s="78" t="s">
        <v>1709</v>
      </c>
      <c r="AX11" s="82" t="s">
        <v>1718</v>
      </c>
      <c r="AY11" s="78" t="s">
        <v>66</v>
      </c>
      <c r="AZ11" s="78" t="str">
        <f>REPLACE(INDEX(GroupVertices[Group],MATCH(Vertices[[#This Row],[Vertex]],GroupVertices[Vertex],0)),1,1,"")</f>
        <v>1</v>
      </c>
      <c r="BA11" s="48" t="s">
        <v>475</v>
      </c>
      <c r="BB11" s="48" t="s">
        <v>475</v>
      </c>
      <c r="BC11" s="48" t="s">
        <v>506</v>
      </c>
      <c r="BD11" s="48" t="s">
        <v>506</v>
      </c>
      <c r="BE11" s="48" t="s">
        <v>519</v>
      </c>
      <c r="BF11" s="48" t="s">
        <v>519</v>
      </c>
      <c r="BG11" s="116" t="s">
        <v>2348</v>
      </c>
      <c r="BH11" s="116" t="s">
        <v>2348</v>
      </c>
      <c r="BI11" s="116" t="s">
        <v>2421</v>
      </c>
      <c r="BJ11" s="116" t="s">
        <v>2421</v>
      </c>
      <c r="BK11" s="116">
        <v>1</v>
      </c>
      <c r="BL11" s="120">
        <v>3.4482758620689653</v>
      </c>
      <c r="BM11" s="116">
        <v>0</v>
      </c>
      <c r="BN11" s="120">
        <v>0</v>
      </c>
      <c r="BO11" s="116">
        <v>0</v>
      </c>
      <c r="BP11" s="120">
        <v>0</v>
      </c>
      <c r="BQ11" s="116">
        <v>28</v>
      </c>
      <c r="BR11" s="120">
        <v>96.55172413793103</v>
      </c>
      <c r="BS11" s="116">
        <v>29</v>
      </c>
      <c r="BT11" s="2"/>
      <c r="BU11" s="3"/>
      <c r="BV11" s="3"/>
      <c r="BW11" s="3"/>
      <c r="BX11" s="3"/>
    </row>
    <row r="12" spans="1:76" ht="15">
      <c r="A12" s="64" t="s">
        <v>218</v>
      </c>
      <c r="B12" s="65"/>
      <c r="C12" s="65" t="s">
        <v>64</v>
      </c>
      <c r="D12" s="66">
        <v>169.06160425313087</v>
      </c>
      <c r="E12" s="68"/>
      <c r="F12" s="100" t="s">
        <v>602</v>
      </c>
      <c r="G12" s="65"/>
      <c r="H12" s="69" t="s">
        <v>218</v>
      </c>
      <c r="I12" s="70"/>
      <c r="J12" s="70"/>
      <c r="K12" s="69" t="s">
        <v>1850</v>
      </c>
      <c r="L12" s="73">
        <v>1</v>
      </c>
      <c r="M12" s="74">
        <v>1099.8621826171875</v>
      </c>
      <c r="N12" s="74">
        <v>2934.347412109375</v>
      </c>
      <c r="O12" s="75"/>
      <c r="P12" s="76"/>
      <c r="Q12" s="76"/>
      <c r="R12" s="86"/>
      <c r="S12" s="48">
        <v>1</v>
      </c>
      <c r="T12" s="48">
        <v>1</v>
      </c>
      <c r="U12" s="49">
        <v>0</v>
      </c>
      <c r="V12" s="49">
        <v>0</v>
      </c>
      <c r="W12" s="49">
        <v>0</v>
      </c>
      <c r="X12" s="49">
        <v>0.999996</v>
      </c>
      <c r="Y12" s="49">
        <v>0</v>
      </c>
      <c r="Z12" s="49" t="s">
        <v>2036</v>
      </c>
      <c r="AA12" s="71">
        <v>12</v>
      </c>
      <c r="AB12" s="71"/>
      <c r="AC12" s="72"/>
      <c r="AD12" s="78" t="s">
        <v>1083</v>
      </c>
      <c r="AE12" s="78">
        <v>575</v>
      </c>
      <c r="AF12" s="78">
        <v>4409</v>
      </c>
      <c r="AG12" s="78">
        <v>11913</v>
      </c>
      <c r="AH12" s="78">
        <v>2657</v>
      </c>
      <c r="AI12" s="78"/>
      <c r="AJ12" s="78" t="s">
        <v>1212</v>
      </c>
      <c r="AK12" s="78" t="s">
        <v>1334</v>
      </c>
      <c r="AL12" s="82" t="s">
        <v>1435</v>
      </c>
      <c r="AM12" s="78"/>
      <c r="AN12" s="80">
        <v>42010.29677083333</v>
      </c>
      <c r="AO12" s="82" t="s">
        <v>1538</v>
      </c>
      <c r="AP12" s="78" t="b">
        <v>0</v>
      </c>
      <c r="AQ12" s="78" t="b">
        <v>0</v>
      </c>
      <c r="AR12" s="78" t="b">
        <v>1</v>
      </c>
      <c r="AS12" s="78"/>
      <c r="AT12" s="78">
        <v>115</v>
      </c>
      <c r="AU12" s="82" t="s">
        <v>1652</v>
      </c>
      <c r="AV12" s="78" t="b">
        <v>0</v>
      </c>
      <c r="AW12" s="78" t="s">
        <v>1709</v>
      </c>
      <c r="AX12" s="82" t="s">
        <v>1719</v>
      </c>
      <c r="AY12" s="78" t="s">
        <v>66</v>
      </c>
      <c r="AZ12" s="78" t="str">
        <f>REPLACE(INDEX(GroupVertices[Group],MATCH(Vertices[[#This Row],[Vertex]],GroupVertices[Vertex],0)),1,1,"")</f>
        <v>1</v>
      </c>
      <c r="BA12" s="48" t="s">
        <v>475</v>
      </c>
      <c r="BB12" s="48" t="s">
        <v>475</v>
      </c>
      <c r="BC12" s="48" t="s">
        <v>506</v>
      </c>
      <c r="BD12" s="48" t="s">
        <v>506</v>
      </c>
      <c r="BE12" s="48" t="s">
        <v>522</v>
      </c>
      <c r="BF12" s="48" t="s">
        <v>522</v>
      </c>
      <c r="BG12" s="116" t="s">
        <v>2349</v>
      </c>
      <c r="BH12" s="116" t="s">
        <v>2349</v>
      </c>
      <c r="BI12" s="116" t="s">
        <v>2422</v>
      </c>
      <c r="BJ12" s="116" t="s">
        <v>2422</v>
      </c>
      <c r="BK12" s="116">
        <v>1</v>
      </c>
      <c r="BL12" s="120">
        <v>8.333333333333334</v>
      </c>
      <c r="BM12" s="116">
        <v>0</v>
      </c>
      <c r="BN12" s="120">
        <v>0</v>
      </c>
      <c r="BO12" s="116">
        <v>0</v>
      </c>
      <c r="BP12" s="120">
        <v>0</v>
      </c>
      <c r="BQ12" s="116">
        <v>11</v>
      </c>
      <c r="BR12" s="120">
        <v>91.66666666666667</v>
      </c>
      <c r="BS12" s="116">
        <v>12</v>
      </c>
      <c r="BT12" s="2"/>
      <c r="BU12" s="3"/>
      <c r="BV12" s="3"/>
      <c r="BW12" s="3"/>
      <c r="BX12" s="3"/>
    </row>
    <row r="13" spans="1:76" ht="15">
      <c r="A13" s="64" t="s">
        <v>219</v>
      </c>
      <c r="B13" s="65"/>
      <c r="C13" s="65" t="s">
        <v>64</v>
      </c>
      <c r="D13" s="66">
        <v>162.0128159786808</v>
      </c>
      <c r="E13" s="68"/>
      <c r="F13" s="100" t="s">
        <v>603</v>
      </c>
      <c r="G13" s="65"/>
      <c r="H13" s="69" t="s">
        <v>219</v>
      </c>
      <c r="I13" s="70"/>
      <c r="J13" s="70"/>
      <c r="K13" s="69" t="s">
        <v>1851</v>
      </c>
      <c r="L13" s="73">
        <v>1</v>
      </c>
      <c r="M13" s="74">
        <v>496.562255859375</v>
      </c>
      <c r="N13" s="74">
        <v>2934.347412109375</v>
      </c>
      <c r="O13" s="75"/>
      <c r="P13" s="76"/>
      <c r="Q13" s="76"/>
      <c r="R13" s="86"/>
      <c r="S13" s="48">
        <v>1</v>
      </c>
      <c r="T13" s="48">
        <v>1</v>
      </c>
      <c r="U13" s="49">
        <v>0</v>
      </c>
      <c r="V13" s="49">
        <v>0</v>
      </c>
      <c r="W13" s="49">
        <v>0</v>
      </c>
      <c r="X13" s="49">
        <v>0.999996</v>
      </c>
      <c r="Y13" s="49">
        <v>0</v>
      </c>
      <c r="Z13" s="49" t="s">
        <v>2036</v>
      </c>
      <c r="AA13" s="71">
        <v>13</v>
      </c>
      <c r="AB13" s="71"/>
      <c r="AC13" s="72"/>
      <c r="AD13" s="78" t="s">
        <v>1084</v>
      </c>
      <c r="AE13" s="78">
        <v>7</v>
      </c>
      <c r="AF13" s="78">
        <v>9</v>
      </c>
      <c r="AG13" s="78">
        <v>1060</v>
      </c>
      <c r="AH13" s="78">
        <v>7</v>
      </c>
      <c r="AI13" s="78"/>
      <c r="AJ13" s="78" t="s">
        <v>1213</v>
      </c>
      <c r="AK13" s="78" t="s">
        <v>1335</v>
      </c>
      <c r="AL13" s="82" t="s">
        <v>1436</v>
      </c>
      <c r="AM13" s="78"/>
      <c r="AN13" s="80">
        <v>42318.403402777774</v>
      </c>
      <c r="AO13" s="82" t="s">
        <v>1539</v>
      </c>
      <c r="AP13" s="78" t="b">
        <v>1</v>
      </c>
      <c r="AQ13" s="78" t="b">
        <v>0</v>
      </c>
      <c r="AR13" s="78" t="b">
        <v>0</v>
      </c>
      <c r="AS13" s="78"/>
      <c r="AT13" s="78">
        <v>1</v>
      </c>
      <c r="AU13" s="82" t="s">
        <v>1652</v>
      </c>
      <c r="AV13" s="78" t="b">
        <v>0</v>
      </c>
      <c r="AW13" s="78" t="s">
        <v>1709</v>
      </c>
      <c r="AX13" s="82" t="s">
        <v>1720</v>
      </c>
      <c r="AY13" s="78" t="s">
        <v>66</v>
      </c>
      <c r="AZ13" s="78" t="str">
        <f>REPLACE(INDEX(GroupVertices[Group],MATCH(Vertices[[#This Row],[Vertex]],GroupVertices[Vertex],0)),1,1,"")</f>
        <v>1</v>
      </c>
      <c r="BA13" s="48" t="s">
        <v>475</v>
      </c>
      <c r="BB13" s="48" t="s">
        <v>475</v>
      </c>
      <c r="BC13" s="48" t="s">
        <v>506</v>
      </c>
      <c r="BD13" s="48" t="s">
        <v>506</v>
      </c>
      <c r="BE13" s="48" t="s">
        <v>520</v>
      </c>
      <c r="BF13" s="48" t="s">
        <v>520</v>
      </c>
      <c r="BG13" s="116" t="s">
        <v>2347</v>
      </c>
      <c r="BH13" s="116" t="s">
        <v>2347</v>
      </c>
      <c r="BI13" s="116" t="s">
        <v>2260</v>
      </c>
      <c r="BJ13" s="116" t="s">
        <v>2260</v>
      </c>
      <c r="BK13" s="116">
        <v>1</v>
      </c>
      <c r="BL13" s="120">
        <v>11.11111111111111</v>
      </c>
      <c r="BM13" s="116">
        <v>0</v>
      </c>
      <c r="BN13" s="120">
        <v>0</v>
      </c>
      <c r="BO13" s="116">
        <v>0</v>
      </c>
      <c r="BP13" s="120">
        <v>0</v>
      </c>
      <c r="BQ13" s="116">
        <v>8</v>
      </c>
      <c r="BR13" s="120">
        <v>88.88888888888889</v>
      </c>
      <c r="BS13" s="116">
        <v>9</v>
      </c>
      <c r="BT13" s="2"/>
      <c r="BU13" s="3"/>
      <c r="BV13" s="3"/>
      <c r="BW13" s="3"/>
      <c r="BX13" s="3"/>
    </row>
    <row r="14" spans="1:76" ht="15">
      <c r="A14" s="64" t="s">
        <v>220</v>
      </c>
      <c r="B14" s="65"/>
      <c r="C14" s="65" t="s">
        <v>64</v>
      </c>
      <c r="D14" s="66">
        <v>162.88430252897646</v>
      </c>
      <c r="E14" s="68"/>
      <c r="F14" s="100" t="s">
        <v>1672</v>
      </c>
      <c r="G14" s="65"/>
      <c r="H14" s="69" t="s">
        <v>220</v>
      </c>
      <c r="I14" s="70"/>
      <c r="J14" s="70"/>
      <c r="K14" s="69" t="s">
        <v>1852</v>
      </c>
      <c r="L14" s="73">
        <v>1</v>
      </c>
      <c r="M14" s="74">
        <v>4116.36181640625</v>
      </c>
      <c r="N14" s="74">
        <v>3966.923583984375</v>
      </c>
      <c r="O14" s="75"/>
      <c r="P14" s="76"/>
      <c r="Q14" s="76"/>
      <c r="R14" s="86"/>
      <c r="S14" s="48">
        <v>1</v>
      </c>
      <c r="T14" s="48">
        <v>1</v>
      </c>
      <c r="U14" s="49">
        <v>0</v>
      </c>
      <c r="V14" s="49">
        <v>0</v>
      </c>
      <c r="W14" s="49">
        <v>0</v>
      </c>
      <c r="X14" s="49">
        <v>0.999996</v>
      </c>
      <c r="Y14" s="49">
        <v>0</v>
      </c>
      <c r="Z14" s="49" t="s">
        <v>2036</v>
      </c>
      <c r="AA14" s="71">
        <v>14</v>
      </c>
      <c r="AB14" s="71"/>
      <c r="AC14" s="72"/>
      <c r="AD14" s="78" t="s">
        <v>1085</v>
      </c>
      <c r="AE14" s="78">
        <v>582</v>
      </c>
      <c r="AF14" s="78">
        <v>553</v>
      </c>
      <c r="AG14" s="78">
        <v>3954</v>
      </c>
      <c r="AH14" s="78">
        <v>74</v>
      </c>
      <c r="AI14" s="78"/>
      <c r="AJ14" s="78" t="s">
        <v>1214</v>
      </c>
      <c r="AK14" s="78" t="s">
        <v>1336</v>
      </c>
      <c r="AL14" s="78"/>
      <c r="AM14" s="78"/>
      <c r="AN14" s="80">
        <v>42910.5390625</v>
      </c>
      <c r="AO14" s="82" t="s">
        <v>1540</v>
      </c>
      <c r="AP14" s="78" t="b">
        <v>1</v>
      </c>
      <c r="AQ14" s="78" t="b">
        <v>0</v>
      </c>
      <c r="AR14" s="78" t="b">
        <v>0</v>
      </c>
      <c r="AS14" s="78"/>
      <c r="AT14" s="78">
        <v>2</v>
      </c>
      <c r="AU14" s="78"/>
      <c r="AV14" s="78" t="b">
        <v>0</v>
      </c>
      <c r="AW14" s="78" t="s">
        <v>1709</v>
      </c>
      <c r="AX14" s="82" t="s">
        <v>1721</v>
      </c>
      <c r="AY14" s="78" t="s">
        <v>66</v>
      </c>
      <c r="AZ14" s="78" t="str">
        <f>REPLACE(INDEX(GroupVertices[Group],MATCH(Vertices[[#This Row],[Vertex]],GroupVertices[Vertex],0)),1,1,"")</f>
        <v>1</v>
      </c>
      <c r="BA14" s="48" t="s">
        <v>477</v>
      </c>
      <c r="BB14" s="48" t="s">
        <v>477</v>
      </c>
      <c r="BC14" s="48" t="s">
        <v>506</v>
      </c>
      <c r="BD14" s="48" t="s">
        <v>506</v>
      </c>
      <c r="BE14" s="48" t="s">
        <v>520</v>
      </c>
      <c r="BF14" s="48" t="s">
        <v>520</v>
      </c>
      <c r="BG14" s="116" t="s">
        <v>2347</v>
      </c>
      <c r="BH14" s="116" t="s">
        <v>2347</v>
      </c>
      <c r="BI14" s="116" t="s">
        <v>2260</v>
      </c>
      <c r="BJ14" s="116" t="s">
        <v>2260</v>
      </c>
      <c r="BK14" s="116">
        <v>1</v>
      </c>
      <c r="BL14" s="120">
        <v>11.11111111111111</v>
      </c>
      <c r="BM14" s="116">
        <v>0</v>
      </c>
      <c r="BN14" s="120">
        <v>0</v>
      </c>
      <c r="BO14" s="116">
        <v>0</v>
      </c>
      <c r="BP14" s="120">
        <v>0</v>
      </c>
      <c r="BQ14" s="116">
        <v>8</v>
      </c>
      <c r="BR14" s="120">
        <v>88.88888888888889</v>
      </c>
      <c r="BS14" s="116">
        <v>9</v>
      </c>
      <c r="BT14" s="2"/>
      <c r="BU14" s="3"/>
      <c r="BV14" s="3"/>
      <c r="BW14" s="3"/>
      <c r="BX14" s="3"/>
    </row>
    <row r="15" spans="1:76" ht="15">
      <c r="A15" s="64" t="s">
        <v>221</v>
      </c>
      <c r="B15" s="65"/>
      <c r="C15" s="65" t="s">
        <v>64</v>
      </c>
      <c r="D15" s="66">
        <v>179.69726456087494</v>
      </c>
      <c r="E15" s="68"/>
      <c r="F15" s="100" t="s">
        <v>604</v>
      </c>
      <c r="G15" s="65"/>
      <c r="H15" s="69" t="s">
        <v>221</v>
      </c>
      <c r="I15" s="70"/>
      <c r="J15" s="70"/>
      <c r="K15" s="69" t="s">
        <v>1853</v>
      </c>
      <c r="L15" s="73">
        <v>1</v>
      </c>
      <c r="M15" s="74">
        <v>2909.761962890625</v>
      </c>
      <c r="N15" s="74">
        <v>4999.5</v>
      </c>
      <c r="O15" s="75"/>
      <c r="P15" s="76"/>
      <c r="Q15" s="76"/>
      <c r="R15" s="86"/>
      <c r="S15" s="48">
        <v>1</v>
      </c>
      <c r="T15" s="48">
        <v>1</v>
      </c>
      <c r="U15" s="49">
        <v>0</v>
      </c>
      <c r="V15" s="49">
        <v>0</v>
      </c>
      <c r="W15" s="49">
        <v>0</v>
      </c>
      <c r="X15" s="49">
        <v>0.999996</v>
      </c>
      <c r="Y15" s="49">
        <v>0</v>
      </c>
      <c r="Z15" s="49" t="s">
        <v>2036</v>
      </c>
      <c r="AA15" s="71">
        <v>15</v>
      </c>
      <c r="AB15" s="71"/>
      <c r="AC15" s="72"/>
      <c r="AD15" s="78" t="s">
        <v>1086</v>
      </c>
      <c r="AE15" s="78">
        <v>10460</v>
      </c>
      <c r="AF15" s="78">
        <v>11048</v>
      </c>
      <c r="AG15" s="78">
        <v>33226</v>
      </c>
      <c r="AH15" s="78">
        <v>1193</v>
      </c>
      <c r="AI15" s="78"/>
      <c r="AJ15" s="78" t="s">
        <v>1215</v>
      </c>
      <c r="AK15" s="78" t="s">
        <v>1337</v>
      </c>
      <c r="AL15" s="82" t="s">
        <v>1437</v>
      </c>
      <c r="AM15" s="78"/>
      <c r="AN15" s="80">
        <v>42806.732141203705</v>
      </c>
      <c r="AO15" s="82" t="s">
        <v>1541</v>
      </c>
      <c r="AP15" s="78" t="b">
        <v>1</v>
      </c>
      <c r="AQ15" s="78" t="b">
        <v>0</v>
      </c>
      <c r="AR15" s="78" t="b">
        <v>1</v>
      </c>
      <c r="AS15" s="78"/>
      <c r="AT15" s="78">
        <v>140</v>
      </c>
      <c r="AU15" s="78"/>
      <c r="AV15" s="78" t="b">
        <v>0</v>
      </c>
      <c r="AW15" s="78" t="s">
        <v>1709</v>
      </c>
      <c r="AX15" s="82" t="s">
        <v>1722</v>
      </c>
      <c r="AY15" s="78" t="s">
        <v>66</v>
      </c>
      <c r="AZ15" s="78" t="str">
        <f>REPLACE(INDEX(GroupVertices[Group],MATCH(Vertices[[#This Row],[Vertex]],GroupVertices[Vertex],0)),1,1,"")</f>
        <v>1</v>
      </c>
      <c r="BA15" s="48" t="s">
        <v>477</v>
      </c>
      <c r="BB15" s="48" t="s">
        <v>477</v>
      </c>
      <c r="BC15" s="48" t="s">
        <v>506</v>
      </c>
      <c r="BD15" s="48" t="s">
        <v>506</v>
      </c>
      <c r="BE15" s="48" t="s">
        <v>520</v>
      </c>
      <c r="BF15" s="48" t="s">
        <v>520</v>
      </c>
      <c r="BG15" s="116" t="s">
        <v>2347</v>
      </c>
      <c r="BH15" s="116" t="s">
        <v>2347</v>
      </c>
      <c r="BI15" s="116" t="s">
        <v>2260</v>
      </c>
      <c r="BJ15" s="116" t="s">
        <v>2260</v>
      </c>
      <c r="BK15" s="116">
        <v>1</v>
      </c>
      <c r="BL15" s="120">
        <v>11.11111111111111</v>
      </c>
      <c r="BM15" s="116">
        <v>0</v>
      </c>
      <c r="BN15" s="120">
        <v>0</v>
      </c>
      <c r="BO15" s="116">
        <v>0</v>
      </c>
      <c r="BP15" s="120">
        <v>0</v>
      </c>
      <c r="BQ15" s="116">
        <v>8</v>
      </c>
      <c r="BR15" s="120">
        <v>88.88888888888889</v>
      </c>
      <c r="BS15" s="116">
        <v>9</v>
      </c>
      <c r="BT15" s="2"/>
      <c r="BU15" s="3"/>
      <c r="BV15" s="3"/>
      <c r="BW15" s="3"/>
      <c r="BX15" s="3"/>
    </row>
    <row r="16" spans="1:76" ht="15">
      <c r="A16" s="64" t="s">
        <v>222</v>
      </c>
      <c r="B16" s="65"/>
      <c r="C16" s="65" t="s">
        <v>64</v>
      </c>
      <c r="D16" s="66">
        <v>164.06016857294154</v>
      </c>
      <c r="E16" s="68"/>
      <c r="F16" s="100" t="s">
        <v>1673</v>
      </c>
      <c r="G16" s="65"/>
      <c r="H16" s="69" t="s">
        <v>222</v>
      </c>
      <c r="I16" s="70"/>
      <c r="J16" s="70"/>
      <c r="K16" s="69" t="s">
        <v>1854</v>
      </c>
      <c r="L16" s="73">
        <v>1</v>
      </c>
      <c r="M16" s="74">
        <v>2306.4619140625</v>
      </c>
      <c r="N16" s="74">
        <v>4999.5</v>
      </c>
      <c r="O16" s="75"/>
      <c r="P16" s="76"/>
      <c r="Q16" s="76"/>
      <c r="R16" s="86"/>
      <c r="S16" s="48">
        <v>1</v>
      </c>
      <c r="T16" s="48">
        <v>1</v>
      </c>
      <c r="U16" s="49">
        <v>0</v>
      </c>
      <c r="V16" s="49">
        <v>0</v>
      </c>
      <c r="W16" s="49">
        <v>0</v>
      </c>
      <c r="X16" s="49">
        <v>0.999996</v>
      </c>
      <c r="Y16" s="49">
        <v>0</v>
      </c>
      <c r="Z16" s="49" t="s">
        <v>2036</v>
      </c>
      <c r="AA16" s="71">
        <v>16</v>
      </c>
      <c r="AB16" s="71"/>
      <c r="AC16" s="72"/>
      <c r="AD16" s="78" t="s">
        <v>1087</v>
      </c>
      <c r="AE16" s="78">
        <v>1973</v>
      </c>
      <c r="AF16" s="78">
        <v>1287</v>
      </c>
      <c r="AG16" s="78">
        <v>21583</v>
      </c>
      <c r="AH16" s="78">
        <v>753</v>
      </c>
      <c r="AI16" s="78"/>
      <c r="AJ16" s="78" t="s">
        <v>1216</v>
      </c>
      <c r="AK16" s="78" t="s">
        <v>1338</v>
      </c>
      <c r="AL16" s="82" t="s">
        <v>1438</v>
      </c>
      <c r="AM16" s="78"/>
      <c r="AN16" s="80">
        <v>40403.532858796294</v>
      </c>
      <c r="AO16" s="82" t="s">
        <v>1542</v>
      </c>
      <c r="AP16" s="78" t="b">
        <v>0</v>
      </c>
      <c r="AQ16" s="78" t="b">
        <v>0</v>
      </c>
      <c r="AR16" s="78" t="b">
        <v>1</v>
      </c>
      <c r="AS16" s="78"/>
      <c r="AT16" s="78">
        <v>696</v>
      </c>
      <c r="AU16" s="82" t="s">
        <v>1652</v>
      </c>
      <c r="AV16" s="78" t="b">
        <v>0</v>
      </c>
      <c r="AW16" s="78" t="s">
        <v>1709</v>
      </c>
      <c r="AX16" s="82" t="s">
        <v>1723</v>
      </c>
      <c r="AY16" s="78" t="s">
        <v>66</v>
      </c>
      <c r="AZ16" s="78" t="str">
        <f>REPLACE(INDEX(GroupVertices[Group],MATCH(Vertices[[#This Row],[Vertex]],GroupVertices[Vertex],0)),1,1,"")</f>
        <v>1</v>
      </c>
      <c r="BA16" s="48" t="s">
        <v>477</v>
      </c>
      <c r="BB16" s="48" t="s">
        <v>477</v>
      </c>
      <c r="BC16" s="48" t="s">
        <v>506</v>
      </c>
      <c r="BD16" s="48" t="s">
        <v>506</v>
      </c>
      <c r="BE16" s="48" t="s">
        <v>520</v>
      </c>
      <c r="BF16" s="48" t="s">
        <v>520</v>
      </c>
      <c r="BG16" s="116" t="s">
        <v>2347</v>
      </c>
      <c r="BH16" s="116" t="s">
        <v>2347</v>
      </c>
      <c r="BI16" s="116" t="s">
        <v>2260</v>
      </c>
      <c r="BJ16" s="116" t="s">
        <v>2260</v>
      </c>
      <c r="BK16" s="116">
        <v>1</v>
      </c>
      <c r="BL16" s="120">
        <v>11.11111111111111</v>
      </c>
      <c r="BM16" s="116">
        <v>0</v>
      </c>
      <c r="BN16" s="120">
        <v>0</v>
      </c>
      <c r="BO16" s="116">
        <v>0</v>
      </c>
      <c r="BP16" s="120">
        <v>0</v>
      </c>
      <c r="BQ16" s="116">
        <v>8</v>
      </c>
      <c r="BR16" s="120">
        <v>88.88888888888889</v>
      </c>
      <c r="BS16" s="116">
        <v>9</v>
      </c>
      <c r="BT16" s="2"/>
      <c r="BU16" s="3"/>
      <c r="BV16" s="3"/>
      <c r="BW16" s="3"/>
      <c r="BX16" s="3"/>
    </row>
    <row r="17" spans="1:76" ht="15">
      <c r="A17" s="64" t="s">
        <v>223</v>
      </c>
      <c r="B17" s="65"/>
      <c r="C17" s="65" t="s">
        <v>64</v>
      </c>
      <c r="D17" s="66">
        <v>163.78622702863905</v>
      </c>
      <c r="E17" s="68"/>
      <c r="F17" s="100" t="s">
        <v>605</v>
      </c>
      <c r="G17" s="65"/>
      <c r="H17" s="69" t="s">
        <v>223</v>
      </c>
      <c r="I17" s="70"/>
      <c r="J17" s="70"/>
      <c r="K17" s="69" t="s">
        <v>1855</v>
      </c>
      <c r="L17" s="73">
        <v>1</v>
      </c>
      <c r="M17" s="74">
        <v>1703.162109375</v>
      </c>
      <c r="N17" s="74">
        <v>4999.5</v>
      </c>
      <c r="O17" s="75"/>
      <c r="P17" s="76"/>
      <c r="Q17" s="76"/>
      <c r="R17" s="86"/>
      <c r="S17" s="48">
        <v>1</v>
      </c>
      <c r="T17" s="48">
        <v>1</v>
      </c>
      <c r="U17" s="49">
        <v>0</v>
      </c>
      <c r="V17" s="49">
        <v>0</v>
      </c>
      <c r="W17" s="49">
        <v>0</v>
      </c>
      <c r="X17" s="49">
        <v>0.999996</v>
      </c>
      <c r="Y17" s="49">
        <v>0</v>
      </c>
      <c r="Z17" s="49" t="s">
        <v>2036</v>
      </c>
      <c r="AA17" s="71">
        <v>17</v>
      </c>
      <c r="AB17" s="71"/>
      <c r="AC17" s="72"/>
      <c r="AD17" s="78" t="s">
        <v>1088</v>
      </c>
      <c r="AE17" s="78">
        <v>1831</v>
      </c>
      <c r="AF17" s="78">
        <v>1116</v>
      </c>
      <c r="AG17" s="78">
        <v>1911</v>
      </c>
      <c r="AH17" s="78">
        <v>81</v>
      </c>
      <c r="AI17" s="78"/>
      <c r="AJ17" s="78" t="s">
        <v>1217</v>
      </c>
      <c r="AK17" s="78"/>
      <c r="AL17" s="82" t="s">
        <v>1439</v>
      </c>
      <c r="AM17" s="78"/>
      <c r="AN17" s="80">
        <v>43183.58537037037</v>
      </c>
      <c r="AO17" s="82" t="s">
        <v>1543</v>
      </c>
      <c r="AP17" s="78" t="b">
        <v>1</v>
      </c>
      <c r="AQ17" s="78" t="b">
        <v>0</v>
      </c>
      <c r="AR17" s="78" t="b">
        <v>0</v>
      </c>
      <c r="AS17" s="78"/>
      <c r="AT17" s="78">
        <v>3</v>
      </c>
      <c r="AU17" s="78"/>
      <c r="AV17" s="78" t="b">
        <v>0</v>
      </c>
      <c r="AW17" s="78" t="s">
        <v>1709</v>
      </c>
      <c r="AX17" s="82" t="s">
        <v>1724</v>
      </c>
      <c r="AY17" s="78" t="s">
        <v>66</v>
      </c>
      <c r="AZ17" s="78" t="str">
        <f>REPLACE(INDEX(GroupVertices[Group],MATCH(Vertices[[#This Row],[Vertex]],GroupVertices[Vertex],0)),1,1,"")</f>
        <v>1</v>
      </c>
      <c r="BA17" s="48" t="s">
        <v>478</v>
      </c>
      <c r="BB17" s="48" t="s">
        <v>478</v>
      </c>
      <c r="BC17" s="48" t="s">
        <v>506</v>
      </c>
      <c r="BD17" s="48" t="s">
        <v>506</v>
      </c>
      <c r="BE17" s="48" t="s">
        <v>523</v>
      </c>
      <c r="BF17" s="48" t="s">
        <v>523</v>
      </c>
      <c r="BG17" s="116" t="s">
        <v>2350</v>
      </c>
      <c r="BH17" s="116" t="s">
        <v>2350</v>
      </c>
      <c r="BI17" s="116" t="s">
        <v>2423</v>
      </c>
      <c r="BJ17" s="116" t="s">
        <v>2423</v>
      </c>
      <c r="BK17" s="116">
        <v>1</v>
      </c>
      <c r="BL17" s="120">
        <v>6.666666666666667</v>
      </c>
      <c r="BM17" s="116">
        <v>0</v>
      </c>
      <c r="BN17" s="120">
        <v>0</v>
      </c>
      <c r="BO17" s="116">
        <v>0</v>
      </c>
      <c r="BP17" s="120">
        <v>0</v>
      </c>
      <c r="BQ17" s="116">
        <v>14</v>
      </c>
      <c r="BR17" s="120">
        <v>93.33333333333333</v>
      </c>
      <c r="BS17" s="116">
        <v>15</v>
      </c>
      <c r="BT17" s="2"/>
      <c r="BU17" s="3"/>
      <c r="BV17" s="3"/>
      <c r="BW17" s="3"/>
      <c r="BX17" s="3"/>
    </row>
    <row r="18" spans="1:76" ht="15">
      <c r="A18" s="64" t="s">
        <v>224</v>
      </c>
      <c r="B18" s="65"/>
      <c r="C18" s="65" t="s">
        <v>64</v>
      </c>
      <c r="D18" s="66">
        <v>162.21787163757392</v>
      </c>
      <c r="E18" s="68"/>
      <c r="F18" s="100" t="s">
        <v>686</v>
      </c>
      <c r="G18" s="65"/>
      <c r="H18" s="69" t="s">
        <v>224</v>
      </c>
      <c r="I18" s="70"/>
      <c r="J18" s="70"/>
      <c r="K18" s="69" t="s">
        <v>1856</v>
      </c>
      <c r="L18" s="73">
        <v>1</v>
      </c>
      <c r="M18" s="74">
        <v>3513.061767578125</v>
      </c>
      <c r="N18" s="74">
        <v>4999.5</v>
      </c>
      <c r="O18" s="75"/>
      <c r="P18" s="76"/>
      <c r="Q18" s="76"/>
      <c r="R18" s="86"/>
      <c r="S18" s="48">
        <v>1</v>
      </c>
      <c r="T18" s="48">
        <v>1</v>
      </c>
      <c r="U18" s="49">
        <v>0</v>
      </c>
      <c r="V18" s="49">
        <v>0</v>
      </c>
      <c r="W18" s="49">
        <v>0</v>
      </c>
      <c r="X18" s="49">
        <v>0.999996</v>
      </c>
      <c r="Y18" s="49">
        <v>0</v>
      </c>
      <c r="Z18" s="49" t="s">
        <v>2036</v>
      </c>
      <c r="AA18" s="71">
        <v>18</v>
      </c>
      <c r="AB18" s="71"/>
      <c r="AC18" s="72"/>
      <c r="AD18" s="78" t="s">
        <v>1089</v>
      </c>
      <c r="AE18" s="78">
        <v>61</v>
      </c>
      <c r="AF18" s="78">
        <v>137</v>
      </c>
      <c r="AG18" s="78">
        <v>11076</v>
      </c>
      <c r="AH18" s="78">
        <v>134</v>
      </c>
      <c r="AI18" s="78"/>
      <c r="AJ18" s="78" t="s">
        <v>1218</v>
      </c>
      <c r="AK18" s="78" t="s">
        <v>1339</v>
      </c>
      <c r="AL18" s="82" t="s">
        <v>1440</v>
      </c>
      <c r="AM18" s="78"/>
      <c r="AN18" s="80">
        <v>41702.29797453704</v>
      </c>
      <c r="AO18" s="78"/>
      <c r="AP18" s="78" t="b">
        <v>0</v>
      </c>
      <c r="AQ18" s="78" t="b">
        <v>1</v>
      </c>
      <c r="AR18" s="78" t="b">
        <v>0</v>
      </c>
      <c r="AS18" s="78"/>
      <c r="AT18" s="78">
        <v>403</v>
      </c>
      <c r="AU18" s="82" t="s">
        <v>1652</v>
      </c>
      <c r="AV18" s="78" t="b">
        <v>0</v>
      </c>
      <c r="AW18" s="78" t="s">
        <v>1709</v>
      </c>
      <c r="AX18" s="82" t="s">
        <v>1725</v>
      </c>
      <c r="AY18" s="78" t="s">
        <v>66</v>
      </c>
      <c r="AZ18" s="78" t="str">
        <f>REPLACE(INDEX(GroupVertices[Group],MATCH(Vertices[[#This Row],[Vertex]],GroupVertices[Vertex],0)),1,1,"")</f>
        <v>1</v>
      </c>
      <c r="BA18" s="48" t="s">
        <v>477</v>
      </c>
      <c r="BB18" s="48" t="s">
        <v>477</v>
      </c>
      <c r="BC18" s="48" t="s">
        <v>506</v>
      </c>
      <c r="BD18" s="48" t="s">
        <v>506</v>
      </c>
      <c r="BE18" s="48" t="s">
        <v>520</v>
      </c>
      <c r="BF18" s="48" t="s">
        <v>520</v>
      </c>
      <c r="BG18" s="116" t="s">
        <v>2347</v>
      </c>
      <c r="BH18" s="116" t="s">
        <v>2347</v>
      </c>
      <c r="BI18" s="116" t="s">
        <v>2260</v>
      </c>
      <c r="BJ18" s="116" t="s">
        <v>2260</v>
      </c>
      <c r="BK18" s="116">
        <v>1</v>
      </c>
      <c r="BL18" s="120">
        <v>11.11111111111111</v>
      </c>
      <c r="BM18" s="116">
        <v>0</v>
      </c>
      <c r="BN18" s="120">
        <v>0</v>
      </c>
      <c r="BO18" s="116">
        <v>0</v>
      </c>
      <c r="BP18" s="120">
        <v>0</v>
      </c>
      <c r="BQ18" s="116">
        <v>8</v>
      </c>
      <c r="BR18" s="120">
        <v>88.88888888888889</v>
      </c>
      <c r="BS18" s="116">
        <v>9</v>
      </c>
      <c r="BT18" s="2"/>
      <c r="BU18" s="3"/>
      <c r="BV18" s="3"/>
      <c r="BW18" s="3"/>
      <c r="BX18" s="3"/>
    </row>
    <row r="19" spans="1:76" ht="15">
      <c r="A19" s="64" t="s">
        <v>225</v>
      </c>
      <c r="B19" s="65"/>
      <c r="C19" s="65" t="s">
        <v>64</v>
      </c>
      <c r="D19" s="66">
        <v>374.11085515688296</v>
      </c>
      <c r="E19" s="68"/>
      <c r="F19" s="100" t="s">
        <v>606</v>
      </c>
      <c r="G19" s="65"/>
      <c r="H19" s="69" t="s">
        <v>225</v>
      </c>
      <c r="I19" s="70"/>
      <c r="J19" s="70"/>
      <c r="K19" s="69" t="s">
        <v>1857</v>
      </c>
      <c r="L19" s="73">
        <v>1</v>
      </c>
      <c r="M19" s="74">
        <v>1099.8621826171875</v>
      </c>
      <c r="N19" s="74">
        <v>3966.923583984375</v>
      </c>
      <c r="O19" s="75"/>
      <c r="P19" s="76"/>
      <c r="Q19" s="76"/>
      <c r="R19" s="86"/>
      <c r="S19" s="48">
        <v>1</v>
      </c>
      <c r="T19" s="48">
        <v>1</v>
      </c>
      <c r="U19" s="49">
        <v>0</v>
      </c>
      <c r="V19" s="49">
        <v>0</v>
      </c>
      <c r="W19" s="49">
        <v>0</v>
      </c>
      <c r="X19" s="49">
        <v>0.999996</v>
      </c>
      <c r="Y19" s="49">
        <v>0</v>
      </c>
      <c r="Z19" s="49" t="s">
        <v>2036</v>
      </c>
      <c r="AA19" s="71">
        <v>19</v>
      </c>
      <c r="AB19" s="71"/>
      <c r="AC19" s="72"/>
      <c r="AD19" s="78" t="s">
        <v>1090</v>
      </c>
      <c r="AE19" s="78">
        <v>60544</v>
      </c>
      <c r="AF19" s="78">
        <v>132405</v>
      </c>
      <c r="AG19" s="78">
        <v>20780</v>
      </c>
      <c r="AH19" s="78">
        <v>15849</v>
      </c>
      <c r="AI19" s="78"/>
      <c r="AJ19" s="78" t="s">
        <v>1219</v>
      </c>
      <c r="AK19" s="78" t="s">
        <v>1340</v>
      </c>
      <c r="AL19" s="82" t="s">
        <v>1441</v>
      </c>
      <c r="AM19" s="78"/>
      <c r="AN19" s="80">
        <v>39957.546319444446</v>
      </c>
      <c r="AO19" s="82" t="s">
        <v>1544</v>
      </c>
      <c r="AP19" s="78" t="b">
        <v>0</v>
      </c>
      <c r="AQ19" s="78" t="b">
        <v>0</v>
      </c>
      <c r="AR19" s="78" t="b">
        <v>1</v>
      </c>
      <c r="AS19" s="78"/>
      <c r="AT19" s="78">
        <v>2302</v>
      </c>
      <c r="AU19" s="82" t="s">
        <v>1654</v>
      </c>
      <c r="AV19" s="78" t="b">
        <v>1</v>
      </c>
      <c r="AW19" s="78" t="s">
        <v>1709</v>
      </c>
      <c r="AX19" s="82" t="s">
        <v>1726</v>
      </c>
      <c r="AY19" s="78" t="s">
        <v>66</v>
      </c>
      <c r="AZ19" s="78" t="str">
        <f>REPLACE(INDEX(GroupVertices[Group],MATCH(Vertices[[#This Row],[Vertex]],GroupVertices[Vertex],0)),1,1,"")</f>
        <v>1</v>
      </c>
      <c r="BA19" s="48" t="s">
        <v>475</v>
      </c>
      <c r="BB19" s="48" t="s">
        <v>475</v>
      </c>
      <c r="BC19" s="48" t="s">
        <v>506</v>
      </c>
      <c r="BD19" s="48" t="s">
        <v>506</v>
      </c>
      <c r="BE19" s="48" t="s">
        <v>524</v>
      </c>
      <c r="BF19" s="48" t="s">
        <v>524</v>
      </c>
      <c r="BG19" s="116" t="s">
        <v>2351</v>
      </c>
      <c r="BH19" s="116" t="s">
        <v>2351</v>
      </c>
      <c r="BI19" s="116" t="s">
        <v>2424</v>
      </c>
      <c r="BJ19" s="116" t="s">
        <v>2424</v>
      </c>
      <c r="BK19" s="116">
        <v>1</v>
      </c>
      <c r="BL19" s="120">
        <v>9.090909090909092</v>
      </c>
      <c r="BM19" s="116">
        <v>0</v>
      </c>
      <c r="BN19" s="120">
        <v>0</v>
      </c>
      <c r="BO19" s="116">
        <v>0</v>
      </c>
      <c r="BP19" s="120">
        <v>0</v>
      </c>
      <c r="BQ19" s="116">
        <v>10</v>
      </c>
      <c r="BR19" s="120">
        <v>90.9090909090909</v>
      </c>
      <c r="BS19" s="116">
        <v>11</v>
      </c>
      <c r="BT19" s="2"/>
      <c r="BU19" s="3"/>
      <c r="BV19" s="3"/>
      <c r="BW19" s="3"/>
      <c r="BX19" s="3"/>
    </row>
    <row r="20" spans="1:76" ht="15">
      <c r="A20" s="64" t="s">
        <v>226</v>
      </c>
      <c r="B20" s="65"/>
      <c r="C20" s="65" t="s">
        <v>64</v>
      </c>
      <c r="D20" s="66">
        <v>162.70487882744501</v>
      </c>
      <c r="E20" s="68"/>
      <c r="F20" s="100" t="s">
        <v>607</v>
      </c>
      <c r="G20" s="65"/>
      <c r="H20" s="69" t="s">
        <v>226</v>
      </c>
      <c r="I20" s="70"/>
      <c r="J20" s="70"/>
      <c r="K20" s="69" t="s">
        <v>1858</v>
      </c>
      <c r="L20" s="73">
        <v>1</v>
      </c>
      <c r="M20" s="74">
        <v>496.562255859375</v>
      </c>
      <c r="N20" s="74">
        <v>3966.923583984375</v>
      </c>
      <c r="O20" s="75"/>
      <c r="P20" s="76"/>
      <c r="Q20" s="76"/>
      <c r="R20" s="86"/>
      <c r="S20" s="48">
        <v>1</v>
      </c>
      <c r="T20" s="48">
        <v>1</v>
      </c>
      <c r="U20" s="49">
        <v>0</v>
      </c>
      <c r="V20" s="49">
        <v>0</v>
      </c>
      <c r="W20" s="49">
        <v>0</v>
      </c>
      <c r="X20" s="49">
        <v>0.999996</v>
      </c>
      <c r="Y20" s="49">
        <v>0</v>
      </c>
      <c r="Z20" s="49" t="s">
        <v>2036</v>
      </c>
      <c r="AA20" s="71">
        <v>20</v>
      </c>
      <c r="AB20" s="71"/>
      <c r="AC20" s="72"/>
      <c r="AD20" s="78" t="s">
        <v>1091</v>
      </c>
      <c r="AE20" s="78">
        <v>954</v>
      </c>
      <c r="AF20" s="78">
        <v>441</v>
      </c>
      <c r="AG20" s="78">
        <v>99111</v>
      </c>
      <c r="AH20" s="78">
        <v>3</v>
      </c>
      <c r="AI20" s="78"/>
      <c r="AJ20" s="82" t="s">
        <v>1220</v>
      </c>
      <c r="AK20" s="78" t="s">
        <v>1335</v>
      </c>
      <c r="AL20" s="82" t="s">
        <v>1442</v>
      </c>
      <c r="AM20" s="78"/>
      <c r="AN20" s="80">
        <v>41023.96959490741</v>
      </c>
      <c r="AO20" s="82" t="s">
        <v>1545</v>
      </c>
      <c r="AP20" s="78" t="b">
        <v>0</v>
      </c>
      <c r="AQ20" s="78" t="b">
        <v>0</v>
      </c>
      <c r="AR20" s="78" t="b">
        <v>0</v>
      </c>
      <c r="AS20" s="78"/>
      <c r="AT20" s="78">
        <v>9</v>
      </c>
      <c r="AU20" s="82" t="s">
        <v>1652</v>
      </c>
      <c r="AV20" s="78" t="b">
        <v>0</v>
      </c>
      <c r="AW20" s="78" t="s">
        <v>1709</v>
      </c>
      <c r="AX20" s="82" t="s">
        <v>1727</v>
      </c>
      <c r="AY20" s="78" t="s">
        <v>66</v>
      </c>
      <c r="AZ20" s="78" t="str">
        <f>REPLACE(INDEX(GroupVertices[Group],MATCH(Vertices[[#This Row],[Vertex]],GroupVertices[Vertex],0)),1,1,"")</f>
        <v>1</v>
      </c>
      <c r="BA20" s="48" t="s">
        <v>479</v>
      </c>
      <c r="BB20" s="48" t="s">
        <v>479</v>
      </c>
      <c r="BC20" s="48" t="s">
        <v>507</v>
      </c>
      <c r="BD20" s="48" t="s">
        <v>507</v>
      </c>
      <c r="BE20" s="48" t="s">
        <v>520</v>
      </c>
      <c r="BF20" s="48" t="s">
        <v>520</v>
      </c>
      <c r="BG20" s="116" t="s">
        <v>2352</v>
      </c>
      <c r="BH20" s="116" t="s">
        <v>2352</v>
      </c>
      <c r="BI20" s="116" t="s">
        <v>2425</v>
      </c>
      <c r="BJ20" s="116" t="s">
        <v>2425</v>
      </c>
      <c r="BK20" s="116">
        <v>1</v>
      </c>
      <c r="BL20" s="120">
        <v>6.25</v>
      </c>
      <c r="BM20" s="116">
        <v>0</v>
      </c>
      <c r="BN20" s="120">
        <v>0</v>
      </c>
      <c r="BO20" s="116">
        <v>0</v>
      </c>
      <c r="BP20" s="120">
        <v>0</v>
      </c>
      <c r="BQ20" s="116">
        <v>15</v>
      </c>
      <c r="BR20" s="120">
        <v>93.75</v>
      </c>
      <c r="BS20" s="116">
        <v>16</v>
      </c>
      <c r="BT20" s="2"/>
      <c r="BU20" s="3"/>
      <c r="BV20" s="3"/>
      <c r="BW20" s="3"/>
      <c r="BX20" s="3"/>
    </row>
    <row r="21" spans="1:76" ht="15">
      <c r="A21" s="64" t="s">
        <v>227</v>
      </c>
      <c r="B21" s="65"/>
      <c r="C21" s="65" t="s">
        <v>64</v>
      </c>
      <c r="D21" s="66">
        <v>162.13296577881349</v>
      </c>
      <c r="E21" s="68"/>
      <c r="F21" s="100" t="s">
        <v>1674</v>
      </c>
      <c r="G21" s="65"/>
      <c r="H21" s="69" t="s">
        <v>227</v>
      </c>
      <c r="I21" s="70"/>
      <c r="J21" s="70"/>
      <c r="K21" s="69" t="s">
        <v>1859</v>
      </c>
      <c r="L21" s="73">
        <v>1</v>
      </c>
      <c r="M21" s="74">
        <v>4116.36181640625</v>
      </c>
      <c r="N21" s="74">
        <v>4999.5</v>
      </c>
      <c r="O21" s="75"/>
      <c r="P21" s="76"/>
      <c r="Q21" s="76"/>
      <c r="R21" s="86"/>
      <c r="S21" s="48">
        <v>1</v>
      </c>
      <c r="T21" s="48">
        <v>1</v>
      </c>
      <c r="U21" s="49">
        <v>0</v>
      </c>
      <c r="V21" s="49">
        <v>0</v>
      </c>
      <c r="W21" s="49">
        <v>0</v>
      </c>
      <c r="X21" s="49">
        <v>0.999996</v>
      </c>
      <c r="Y21" s="49">
        <v>0</v>
      </c>
      <c r="Z21" s="49" t="s">
        <v>2036</v>
      </c>
      <c r="AA21" s="71">
        <v>21</v>
      </c>
      <c r="AB21" s="71"/>
      <c r="AC21" s="72"/>
      <c r="AD21" s="78" t="s">
        <v>1092</v>
      </c>
      <c r="AE21" s="78">
        <v>62</v>
      </c>
      <c r="AF21" s="78">
        <v>84</v>
      </c>
      <c r="AG21" s="78">
        <v>34906</v>
      </c>
      <c r="AH21" s="78">
        <v>0</v>
      </c>
      <c r="AI21" s="78"/>
      <c r="AJ21" s="78" t="s">
        <v>1221</v>
      </c>
      <c r="AK21" s="78" t="s">
        <v>1341</v>
      </c>
      <c r="AL21" s="82" t="s">
        <v>1443</v>
      </c>
      <c r="AM21" s="78"/>
      <c r="AN21" s="80">
        <v>40085.68513888889</v>
      </c>
      <c r="AO21" s="82" t="s">
        <v>1546</v>
      </c>
      <c r="AP21" s="78" t="b">
        <v>0</v>
      </c>
      <c r="AQ21" s="78" t="b">
        <v>0</v>
      </c>
      <c r="AR21" s="78" t="b">
        <v>0</v>
      </c>
      <c r="AS21" s="78"/>
      <c r="AT21" s="78">
        <v>47</v>
      </c>
      <c r="AU21" s="82" t="s">
        <v>1655</v>
      </c>
      <c r="AV21" s="78" t="b">
        <v>0</v>
      </c>
      <c r="AW21" s="78" t="s">
        <v>1709</v>
      </c>
      <c r="AX21" s="82" t="s">
        <v>1728</v>
      </c>
      <c r="AY21" s="78" t="s">
        <v>66</v>
      </c>
      <c r="AZ21" s="78" t="str">
        <f>REPLACE(INDEX(GroupVertices[Group],MATCH(Vertices[[#This Row],[Vertex]],GroupVertices[Vertex],0)),1,1,"")</f>
        <v>1</v>
      </c>
      <c r="BA21" s="48" t="s">
        <v>477</v>
      </c>
      <c r="BB21" s="48" t="s">
        <v>477</v>
      </c>
      <c r="BC21" s="48" t="s">
        <v>506</v>
      </c>
      <c r="BD21" s="48" t="s">
        <v>506</v>
      </c>
      <c r="BE21" s="48" t="s">
        <v>520</v>
      </c>
      <c r="BF21" s="48" t="s">
        <v>520</v>
      </c>
      <c r="BG21" s="116" t="s">
        <v>2347</v>
      </c>
      <c r="BH21" s="116" t="s">
        <v>2347</v>
      </c>
      <c r="BI21" s="116" t="s">
        <v>2260</v>
      </c>
      <c r="BJ21" s="116" t="s">
        <v>2260</v>
      </c>
      <c r="BK21" s="116">
        <v>1</v>
      </c>
      <c r="BL21" s="120">
        <v>11.11111111111111</v>
      </c>
      <c r="BM21" s="116">
        <v>0</v>
      </c>
      <c r="BN21" s="120">
        <v>0</v>
      </c>
      <c r="BO21" s="116">
        <v>0</v>
      </c>
      <c r="BP21" s="120">
        <v>0</v>
      </c>
      <c r="BQ21" s="116">
        <v>8</v>
      </c>
      <c r="BR21" s="120">
        <v>88.88888888888889</v>
      </c>
      <c r="BS21" s="116">
        <v>9</v>
      </c>
      <c r="BT21" s="2"/>
      <c r="BU21" s="3"/>
      <c r="BV21" s="3"/>
      <c r="BW21" s="3"/>
      <c r="BX21" s="3"/>
    </row>
    <row r="22" spans="1:76" ht="15">
      <c r="A22" s="64" t="s">
        <v>228</v>
      </c>
      <c r="B22" s="65"/>
      <c r="C22" s="65" t="s">
        <v>64</v>
      </c>
      <c r="D22" s="66">
        <v>163.42737962557612</v>
      </c>
      <c r="E22" s="68"/>
      <c r="F22" s="100" t="s">
        <v>1675</v>
      </c>
      <c r="G22" s="65"/>
      <c r="H22" s="69" t="s">
        <v>228</v>
      </c>
      <c r="I22" s="70"/>
      <c r="J22" s="70"/>
      <c r="K22" s="69" t="s">
        <v>1860</v>
      </c>
      <c r="L22" s="73">
        <v>1</v>
      </c>
      <c r="M22" s="74">
        <v>1703.162109375</v>
      </c>
      <c r="N22" s="74">
        <v>2934.347412109375</v>
      </c>
      <c r="O22" s="75"/>
      <c r="P22" s="76"/>
      <c r="Q22" s="76"/>
      <c r="R22" s="86"/>
      <c r="S22" s="48">
        <v>1</v>
      </c>
      <c r="T22" s="48">
        <v>1</v>
      </c>
      <c r="U22" s="49">
        <v>0</v>
      </c>
      <c r="V22" s="49">
        <v>0</v>
      </c>
      <c r="W22" s="49">
        <v>0</v>
      </c>
      <c r="X22" s="49">
        <v>0.999996</v>
      </c>
      <c r="Y22" s="49">
        <v>0</v>
      </c>
      <c r="Z22" s="49" t="s">
        <v>2036</v>
      </c>
      <c r="AA22" s="71">
        <v>22</v>
      </c>
      <c r="AB22" s="71"/>
      <c r="AC22" s="72"/>
      <c r="AD22" s="78" t="s">
        <v>1093</v>
      </c>
      <c r="AE22" s="78">
        <v>675</v>
      </c>
      <c r="AF22" s="78">
        <v>892</v>
      </c>
      <c r="AG22" s="78">
        <v>23573</v>
      </c>
      <c r="AH22" s="78">
        <v>3645</v>
      </c>
      <c r="AI22" s="78"/>
      <c r="AJ22" s="78" t="s">
        <v>1222</v>
      </c>
      <c r="AK22" s="78" t="s">
        <v>1342</v>
      </c>
      <c r="AL22" s="82" t="s">
        <v>1444</v>
      </c>
      <c r="AM22" s="78"/>
      <c r="AN22" s="80">
        <v>39733.34600694444</v>
      </c>
      <c r="AO22" s="82" t="s">
        <v>1547</v>
      </c>
      <c r="AP22" s="78" t="b">
        <v>0</v>
      </c>
      <c r="AQ22" s="78" t="b">
        <v>0</v>
      </c>
      <c r="AR22" s="78" t="b">
        <v>0</v>
      </c>
      <c r="AS22" s="78"/>
      <c r="AT22" s="78">
        <v>1544</v>
      </c>
      <c r="AU22" s="82" t="s">
        <v>1652</v>
      </c>
      <c r="AV22" s="78" t="b">
        <v>0</v>
      </c>
      <c r="AW22" s="78" t="s">
        <v>1709</v>
      </c>
      <c r="AX22" s="82" t="s">
        <v>1729</v>
      </c>
      <c r="AY22" s="78" t="s">
        <v>66</v>
      </c>
      <c r="AZ22" s="78" t="str">
        <f>REPLACE(INDEX(GroupVertices[Group],MATCH(Vertices[[#This Row],[Vertex]],GroupVertices[Vertex],0)),1,1,"")</f>
        <v>1</v>
      </c>
      <c r="BA22" s="48" t="s">
        <v>480</v>
      </c>
      <c r="BB22" s="48" t="s">
        <v>480</v>
      </c>
      <c r="BC22" s="48" t="s">
        <v>508</v>
      </c>
      <c r="BD22" s="48" t="s">
        <v>508</v>
      </c>
      <c r="BE22" s="48" t="s">
        <v>520</v>
      </c>
      <c r="BF22" s="48" t="s">
        <v>520</v>
      </c>
      <c r="BG22" s="116" t="s">
        <v>2347</v>
      </c>
      <c r="BH22" s="116" t="s">
        <v>2347</v>
      </c>
      <c r="BI22" s="116" t="s">
        <v>2260</v>
      </c>
      <c r="BJ22" s="116" t="s">
        <v>2260</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229</v>
      </c>
      <c r="B23" s="65"/>
      <c r="C23" s="65" t="s">
        <v>64</v>
      </c>
      <c r="D23" s="66">
        <v>164.43663794669058</v>
      </c>
      <c r="E23" s="68"/>
      <c r="F23" s="100" t="s">
        <v>1676</v>
      </c>
      <c r="G23" s="65"/>
      <c r="H23" s="69" t="s">
        <v>229</v>
      </c>
      <c r="I23" s="70"/>
      <c r="J23" s="70"/>
      <c r="K23" s="69" t="s">
        <v>1861</v>
      </c>
      <c r="L23" s="73">
        <v>1</v>
      </c>
      <c r="M23" s="74">
        <v>3513.061767578125</v>
      </c>
      <c r="N23" s="74">
        <v>1901.7708740234375</v>
      </c>
      <c r="O23" s="75"/>
      <c r="P23" s="76"/>
      <c r="Q23" s="76"/>
      <c r="R23" s="86"/>
      <c r="S23" s="48">
        <v>1</v>
      </c>
      <c r="T23" s="48">
        <v>1</v>
      </c>
      <c r="U23" s="49">
        <v>0</v>
      </c>
      <c r="V23" s="49">
        <v>0</v>
      </c>
      <c r="W23" s="49">
        <v>0</v>
      </c>
      <c r="X23" s="49">
        <v>0.999996</v>
      </c>
      <c r="Y23" s="49">
        <v>0</v>
      </c>
      <c r="Z23" s="49" t="s">
        <v>2036</v>
      </c>
      <c r="AA23" s="71">
        <v>23</v>
      </c>
      <c r="AB23" s="71"/>
      <c r="AC23" s="72"/>
      <c r="AD23" s="78" t="s">
        <v>1094</v>
      </c>
      <c r="AE23" s="78">
        <v>1441</v>
      </c>
      <c r="AF23" s="78">
        <v>1522</v>
      </c>
      <c r="AG23" s="78">
        <v>601</v>
      </c>
      <c r="AH23" s="78">
        <v>29</v>
      </c>
      <c r="AI23" s="78"/>
      <c r="AJ23" s="78" t="s">
        <v>1223</v>
      </c>
      <c r="AK23" s="78" t="s">
        <v>1343</v>
      </c>
      <c r="AL23" s="82" t="s">
        <v>1445</v>
      </c>
      <c r="AM23" s="78"/>
      <c r="AN23" s="80">
        <v>43436.65986111111</v>
      </c>
      <c r="AO23" s="82" t="s">
        <v>1548</v>
      </c>
      <c r="AP23" s="78" t="b">
        <v>0</v>
      </c>
      <c r="AQ23" s="78" t="b">
        <v>0</v>
      </c>
      <c r="AR23" s="78" t="b">
        <v>0</v>
      </c>
      <c r="AS23" s="78"/>
      <c r="AT23" s="78">
        <v>5</v>
      </c>
      <c r="AU23" s="82" t="s">
        <v>1652</v>
      </c>
      <c r="AV23" s="78" t="b">
        <v>0</v>
      </c>
      <c r="AW23" s="78" t="s">
        <v>1709</v>
      </c>
      <c r="AX23" s="82" t="s">
        <v>1730</v>
      </c>
      <c r="AY23" s="78" t="s">
        <v>66</v>
      </c>
      <c r="AZ23" s="78" t="str">
        <f>REPLACE(INDEX(GroupVertices[Group],MATCH(Vertices[[#This Row],[Vertex]],GroupVertices[Vertex],0)),1,1,"")</f>
        <v>1</v>
      </c>
      <c r="BA23" s="48" t="s">
        <v>477</v>
      </c>
      <c r="BB23" s="48" t="s">
        <v>477</v>
      </c>
      <c r="BC23" s="48" t="s">
        <v>506</v>
      </c>
      <c r="BD23" s="48" t="s">
        <v>506</v>
      </c>
      <c r="BE23" s="48" t="s">
        <v>520</v>
      </c>
      <c r="BF23" s="48" t="s">
        <v>520</v>
      </c>
      <c r="BG23" s="116" t="s">
        <v>2347</v>
      </c>
      <c r="BH23" s="116" t="s">
        <v>2347</v>
      </c>
      <c r="BI23" s="116" t="s">
        <v>2260</v>
      </c>
      <c r="BJ23" s="116" t="s">
        <v>2260</v>
      </c>
      <c r="BK23" s="116">
        <v>1</v>
      </c>
      <c r="BL23" s="120">
        <v>11.11111111111111</v>
      </c>
      <c r="BM23" s="116">
        <v>0</v>
      </c>
      <c r="BN23" s="120">
        <v>0</v>
      </c>
      <c r="BO23" s="116">
        <v>0</v>
      </c>
      <c r="BP23" s="120">
        <v>0</v>
      </c>
      <c r="BQ23" s="116">
        <v>8</v>
      </c>
      <c r="BR23" s="120">
        <v>88.88888888888889</v>
      </c>
      <c r="BS23" s="116">
        <v>9</v>
      </c>
      <c r="BT23" s="2"/>
      <c r="BU23" s="3"/>
      <c r="BV23" s="3"/>
      <c r="BW23" s="3"/>
      <c r="BX23" s="3"/>
    </row>
    <row r="24" spans="1:76" ht="15">
      <c r="A24" s="64" t="s">
        <v>230</v>
      </c>
      <c r="B24" s="65"/>
      <c r="C24" s="65" t="s">
        <v>64</v>
      </c>
      <c r="D24" s="66">
        <v>186.58104710980945</v>
      </c>
      <c r="E24" s="68"/>
      <c r="F24" s="100" t="s">
        <v>608</v>
      </c>
      <c r="G24" s="65"/>
      <c r="H24" s="69" t="s">
        <v>230</v>
      </c>
      <c r="I24" s="70"/>
      <c r="J24" s="70"/>
      <c r="K24" s="69" t="s">
        <v>1862</v>
      </c>
      <c r="L24" s="73">
        <v>1</v>
      </c>
      <c r="M24" s="74">
        <v>2909.761962890625</v>
      </c>
      <c r="N24" s="74">
        <v>1901.7708740234375</v>
      </c>
      <c r="O24" s="75"/>
      <c r="P24" s="76"/>
      <c r="Q24" s="76"/>
      <c r="R24" s="86"/>
      <c r="S24" s="48">
        <v>1</v>
      </c>
      <c r="T24" s="48">
        <v>1</v>
      </c>
      <c r="U24" s="49">
        <v>0</v>
      </c>
      <c r="V24" s="49">
        <v>0</v>
      </c>
      <c r="W24" s="49">
        <v>0</v>
      </c>
      <c r="X24" s="49">
        <v>0.999996</v>
      </c>
      <c r="Y24" s="49">
        <v>0</v>
      </c>
      <c r="Z24" s="49" t="s">
        <v>2036</v>
      </c>
      <c r="AA24" s="71">
        <v>24</v>
      </c>
      <c r="AB24" s="71"/>
      <c r="AC24" s="72"/>
      <c r="AD24" s="78" t="s">
        <v>1095</v>
      </c>
      <c r="AE24" s="78">
        <v>5846</v>
      </c>
      <c r="AF24" s="78">
        <v>15345</v>
      </c>
      <c r="AG24" s="78">
        <v>36878</v>
      </c>
      <c r="AH24" s="78">
        <v>15349</v>
      </c>
      <c r="AI24" s="78"/>
      <c r="AJ24" s="78" t="s">
        <v>1224</v>
      </c>
      <c r="AK24" s="78" t="s">
        <v>1344</v>
      </c>
      <c r="AL24" s="78"/>
      <c r="AM24" s="78"/>
      <c r="AN24" s="80">
        <v>41801.52831018518</v>
      </c>
      <c r="AO24" s="82" t="s">
        <v>1549</v>
      </c>
      <c r="AP24" s="78" t="b">
        <v>0</v>
      </c>
      <c r="AQ24" s="78" t="b">
        <v>0</v>
      </c>
      <c r="AR24" s="78" t="b">
        <v>0</v>
      </c>
      <c r="AS24" s="78"/>
      <c r="AT24" s="78">
        <v>155</v>
      </c>
      <c r="AU24" s="82" t="s">
        <v>1652</v>
      </c>
      <c r="AV24" s="78" t="b">
        <v>0</v>
      </c>
      <c r="AW24" s="78" t="s">
        <v>1709</v>
      </c>
      <c r="AX24" s="82" t="s">
        <v>1731</v>
      </c>
      <c r="AY24" s="78" t="s">
        <v>66</v>
      </c>
      <c r="AZ24" s="78" t="str">
        <f>REPLACE(INDEX(GroupVertices[Group],MATCH(Vertices[[#This Row],[Vertex]],GroupVertices[Vertex],0)),1,1,"")</f>
        <v>1</v>
      </c>
      <c r="BA24" s="48" t="s">
        <v>475</v>
      </c>
      <c r="BB24" s="48" t="s">
        <v>475</v>
      </c>
      <c r="BC24" s="48" t="s">
        <v>506</v>
      </c>
      <c r="BD24" s="48" t="s">
        <v>506</v>
      </c>
      <c r="BE24" s="48" t="s">
        <v>520</v>
      </c>
      <c r="BF24" s="48" t="s">
        <v>520</v>
      </c>
      <c r="BG24" s="116" t="s">
        <v>2347</v>
      </c>
      <c r="BH24" s="116" t="s">
        <v>2347</v>
      </c>
      <c r="BI24" s="116" t="s">
        <v>2260</v>
      </c>
      <c r="BJ24" s="116" t="s">
        <v>2260</v>
      </c>
      <c r="BK24" s="116">
        <v>1</v>
      </c>
      <c r="BL24" s="120">
        <v>11.11111111111111</v>
      </c>
      <c r="BM24" s="116">
        <v>0</v>
      </c>
      <c r="BN24" s="120">
        <v>0</v>
      </c>
      <c r="BO24" s="116">
        <v>0</v>
      </c>
      <c r="BP24" s="120">
        <v>0</v>
      </c>
      <c r="BQ24" s="116">
        <v>8</v>
      </c>
      <c r="BR24" s="120">
        <v>88.88888888888889</v>
      </c>
      <c r="BS24" s="116">
        <v>9</v>
      </c>
      <c r="BT24" s="2"/>
      <c r="BU24" s="3"/>
      <c r="BV24" s="3"/>
      <c r="BW24" s="3"/>
      <c r="BX24" s="3"/>
    </row>
    <row r="25" spans="1:76" ht="15">
      <c r="A25" s="64" t="s">
        <v>231</v>
      </c>
      <c r="B25" s="65"/>
      <c r="C25" s="65" t="s">
        <v>64</v>
      </c>
      <c r="D25" s="66">
        <v>163.01566631045486</v>
      </c>
      <c r="E25" s="68"/>
      <c r="F25" s="100" t="s">
        <v>609</v>
      </c>
      <c r="G25" s="65"/>
      <c r="H25" s="69" t="s">
        <v>231</v>
      </c>
      <c r="I25" s="70"/>
      <c r="J25" s="70"/>
      <c r="K25" s="69" t="s">
        <v>1863</v>
      </c>
      <c r="L25" s="73">
        <v>1</v>
      </c>
      <c r="M25" s="74">
        <v>2306.4619140625</v>
      </c>
      <c r="N25" s="74">
        <v>1901.7708740234375</v>
      </c>
      <c r="O25" s="75"/>
      <c r="P25" s="76"/>
      <c r="Q25" s="76"/>
      <c r="R25" s="86"/>
      <c r="S25" s="48">
        <v>1</v>
      </c>
      <c r="T25" s="48">
        <v>1</v>
      </c>
      <c r="U25" s="49">
        <v>0</v>
      </c>
      <c r="V25" s="49">
        <v>0</v>
      </c>
      <c r="W25" s="49">
        <v>0</v>
      </c>
      <c r="X25" s="49">
        <v>0.999996</v>
      </c>
      <c r="Y25" s="49">
        <v>0</v>
      </c>
      <c r="Z25" s="49" t="s">
        <v>2036</v>
      </c>
      <c r="AA25" s="71">
        <v>25</v>
      </c>
      <c r="AB25" s="71"/>
      <c r="AC25" s="72"/>
      <c r="AD25" s="78" t="s">
        <v>1096</v>
      </c>
      <c r="AE25" s="78">
        <v>806</v>
      </c>
      <c r="AF25" s="78">
        <v>635</v>
      </c>
      <c r="AG25" s="78">
        <v>9045</v>
      </c>
      <c r="AH25" s="78">
        <v>453</v>
      </c>
      <c r="AI25" s="78"/>
      <c r="AJ25" s="78" t="s">
        <v>1225</v>
      </c>
      <c r="AK25" s="78" t="s">
        <v>1186</v>
      </c>
      <c r="AL25" s="82" t="s">
        <v>1446</v>
      </c>
      <c r="AM25" s="78"/>
      <c r="AN25" s="80">
        <v>39577.95584490741</v>
      </c>
      <c r="AO25" s="82" t="s">
        <v>1550</v>
      </c>
      <c r="AP25" s="78" t="b">
        <v>0</v>
      </c>
      <c r="AQ25" s="78" t="b">
        <v>0</v>
      </c>
      <c r="AR25" s="78" t="b">
        <v>1</v>
      </c>
      <c r="AS25" s="78"/>
      <c r="AT25" s="78">
        <v>40</v>
      </c>
      <c r="AU25" s="82" t="s">
        <v>1655</v>
      </c>
      <c r="AV25" s="78" t="b">
        <v>0</v>
      </c>
      <c r="AW25" s="78" t="s">
        <v>1709</v>
      </c>
      <c r="AX25" s="82" t="s">
        <v>1732</v>
      </c>
      <c r="AY25" s="78" t="s">
        <v>66</v>
      </c>
      <c r="AZ25" s="78" t="str">
        <f>REPLACE(INDEX(GroupVertices[Group],MATCH(Vertices[[#This Row],[Vertex]],GroupVertices[Vertex],0)),1,1,"")</f>
        <v>1</v>
      </c>
      <c r="BA25" s="48" t="s">
        <v>475</v>
      </c>
      <c r="BB25" s="48" t="s">
        <v>475</v>
      </c>
      <c r="BC25" s="48" t="s">
        <v>506</v>
      </c>
      <c r="BD25" s="48" t="s">
        <v>506</v>
      </c>
      <c r="BE25" s="48" t="s">
        <v>520</v>
      </c>
      <c r="BF25" s="48" t="s">
        <v>520</v>
      </c>
      <c r="BG25" s="116" t="s">
        <v>2347</v>
      </c>
      <c r="BH25" s="116" t="s">
        <v>2347</v>
      </c>
      <c r="BI25" s="116" t="s">
        <v>2260</v>
      </c>
      <c r="BJ25" s="116" t="s">
        <v>2260</v>
      </c>
      <c r="BK25" s="116">
        <v>1</v>
      </c>
      <c r="BL25" s="120">
        <v>11.11111111111111</v>
      </c>
      <c r="BM25" s="116">
        <v>0</v>
      </c>
      <c r="BN25" s="120">
        <v>0</v>
      </c>
      <c r="BO25" s="116">
        <v>0</v>
      </c>
      <c r="BP25" s="120">
        <v>0</v>
      </c>
      <c r="BQ25" s="116">
        <v>8</v>
      </c>
      <c r="BR25" s="120">
        <v>88.88888888888889</v>
      </c>
      <c r="BS25" s="116">
        <v>9</v>
      </c>
      <c r="BT25" s="2"/>
      <c r="BU25" s="3"/>
      <c r="BV25" s="3"/>
      <c r="BW25" s="3"/>
      <c r="BX25" s="3"/>
    </row>
    <row r="26" spans="1:76" ht="15">
      <c r="A26" s="64" t="s">
        <v>232</v>
      </c>
      <c r="B26" s="65"/>
      <c r="C26" s="65" t="s">
        <v>64</v>
      </c>
      <c r="D26" s="66">
        <v>162.281951530978</v>
      </c>
      <c r="E26" s="68"/>
      <c r="F26" s="100" t="s">
        <v>1677</v>
      </c>
      <c r="G26" s="65"/>
      <c r="H26" s="69" t="s">
        <v>232</v>
      </c>
      <c r="I26" s="70"/>
      <c r="J26" s="70"/>
      <c r="K26" s="69" t="s">
        <v>1864</v>
      </c>
      <c r="L26" s="73">
        <v>1</v>
      </c>
      <c r="M26" s="74">
        <v>4116.36181640625</v>
      </c>
      <c r="N26" s="74">
        <v>1901.7708740234375</v>
      </c>
      <c r="O26" s="75"/>
      <c r="P26" s="76"/>
      <c r="Q26" s="76"/>
      <c r="R26" s="86"/>
      <c r="S26" s="48">
        <v>1</v>
      </c>
      <c r="T26" s="48">
        <v>1</v>
      </c>
      <c r="U26" s="49">
        <v>0</v>
      </c>
      <c r="V26" s="49">
        <v>0</v>
      </c>
      <c r="W26" s="49">
        <v>0</v>
      </c>
      <c r="X26" s="49">
        <v>0.999996</v>
      </c>
      <c r="Y26" s="49">
        <v>0</v>
      </c>
      <c r="Z26" s="49" t="s">
        <v>2036</v>
      </c>
      <c r="AA26" s="71">
        <v>26</v>
      </c>
      <c r="AB26" s="71"/>
      <c r="AC26" s="72"/>
      <c r="AD26" s="78" t="s">
        <v>232</v>
      </c>
      <c r="AE26" s="78">
        <v>369</v>
      </c>
      <c r="AF26" s="78">
        <v>177</v>
      </c>
      <c r="AG26" s="78">
        <v>4539</v>
      </c>
      <c r="AH26" s="78">
        <v>10</v>
      </c>
      <c r="AI26" s="78"/>
      <c r="AJ26" s="78" t="s">
        <v>1226</v>
      </c>
      <c r="AK26" s="78" t="s">
        <v>1345</v>
      </c>
      <c r="AL26" s="82" t="s">
        <v>1447</v>
      </c>
      <c r="AM26" s="78"/>
      <c r="AN26" s="80">
        <v>40974.866215277776</v>
      </c>
      <c r="AO26" s="82" t="s">
        <v>1551</v>
      </c>
      <c r="AP26" s="78" t="b">
        <v>0</v>
      </c>
      <c r="AQ26" s="78" t="b">
        <v>0</v>
      </c>
      <c r="AR26" s="78" t="b">
        <v>0</v>
      </c>
      <c r="AS26" s="78"/>
      <c r="AT26" s="78">
        <v>18</v>
      </c>
      <c r="AU26" s="82" t="s">
        <v>1656</v>
      </c>
      <c r="AV26" s="78" t="b">
        <v>0</v>
      </c>
      <c r="AW26" s="78" t="s">
        <v>1709</v>
      </c>
      <c r="AX26" s="82" t="s">
        <v>1733</v>
      </c>
      <c r="AY26" s="78" t="s">
        <v>66</v>
      </c>
      <c r="AZ26" s="78" t="str">
        <f>REPLACE(INDEX(GroupVertices[Group],MATCH(Vertices[[#This Row],[Vertex]],GroupVertices[Vertex],0)),1,1,"")</f>
        <v>1</v>
      </c>
      <c r="BA26" s="48" t="s">
        <v>477</v>
      </c>
      <c r="BB26" s="48" t="s">
        <v>477</v>
      </c>
      <c r="BC26" s="48" t="s">
        <v>506</v>
      </c>
      <c r="BD26" s="48" t="s">
        <v>506</v>
      </c>
      <c r="BE26" s="48" t="s">
        <v>520</v>
      </c>
      <c r="BF26" s="48" t="s">
        <v>520</v>
      </c>
      <c r="BG26" s="116" t="s">
        <v>2347</v>
      </c>
      <c r="BH26" s="116" t="s">
        <v>2347</v>
      </c>
      <c r="BI26" s="116" t="s">
        <v>2260</v>
      </c>
      <c r="BJ26" s="116" t="s">
        <v>2260</v>
      </c>
      <c r="BK26" s="116">
        <v>1</v>
      </c>
      <c r="BL26" s="120">
        <v>11.11111111111111</v>
      </c>
      <c r="BM26" s="116">
        <v>0</v>
      </c>
      <c r="BN26" s="120">
        <v>0</v>
      </c>
      <c r="BO26" s="116">
        <v>0</v>
      </c>
      <c r="BP26" s="120">
        <v>0</v>
      </c>
      <c r="BQ26" s="116">
        <v>8</v>
      </c>
      <c r="BR26" s="120">
        <v>88.88888888888889</v>
      </c>
      <c r="BS26" s="116">
        <v>9</v>
      </c>
      <c r="BT26" s="2"/>
      <c r="BU26" s="3"/>
      <c r="BV26" s="3"/>
      <c r="BW26" s="3"/>
      <c r="BX26" s="3"/>
    </row>
    <row r="27" spans="1:76" ht="15">
      <c r="A27" s="64" t="s">
        <v>233</v>
      </c>
      <c r="B27" s="65"/>
      <c r="C27" s="65" t="s">
        <v>64</v>
      </c>
      <c r="D27" s="66">
        <v>162.12175179746777</v>
      </c>
      <c r="E27" s="68"/>
      <c r="F27" s="100" t="s">
        <v>1678</v>
      </c>
      <c r="G27" s="65"/>
      <c r="H27" s="69" t="s">
        <v>233</v>
      </c>
      <c r="I27" s="70"/>
      <c r="J27" s="70"/>
      <c r="K27" s="69" t="s">
        <v>1865</v>
      </c>
      <c r="L27" s="73">
        <v>1</v>
      </c>
      <c r="M27" s="74">
        <v>1703.162109375</v>
      </c>
      <c r="N27" s="74">
        <v>869.1943969726562</v>
      </c>
      <c r="O27" s="75"/>
      <c r="P27" s="76"/>
      <c r="Q27" s="76"/>
      <c r="R27" s="86"/>
      <c r="S27" s="48">
        <v>1</v>
      </c>
      <c r="T27" s="48">
        <v>1</v>
      </c>
      <c r="U27" s="49">
        <v>0</v>
      </c>
      <c r="V27" s="49">
        <v>0</v>
      </c>
      <c r="W27" s="49">
        <v>0</v>
      </c>
      <c r="X27" s="49">
        <v>0.999996</v>
      </c>
      <c r="Y27" s="49">
        <v>0</v>
      </c>
      <c r="Z27" s="49" t="s">
        <v>2036</v>
      </c>
      <c r="AA27" s="71">
        <v>27</v>
      </c>
      <c r="AB27" s="71"/>
      <c r="AC27" s="72"/>
      <c r="AD27" s="78" t="s">
        <v>1097</v>
      </c>
      <c r="AE27" s="78">
        <v>139</v>
      </c>
      <c r="AF27" s="78">
        <v>77</v>
      </c>
      <c r="AG27" s="78">
        <v>2028</v>
      </c>
      <c r="AH27" s="78">
        <v>67</v>
      </c>
      <c r="AI27" s="78"/>
      <c r="AJ27" s="78" t="s">
        <v>1227</v>
      </c>
      <c r="AK27" s="78" t="s">
        <v>1346</v>
      </c>
      <c r="AL27" s="78"/>
      <c r="AM27" s="78"/>
      <c r="AN27" s="80">
        <v>41964.08484953704</v>
      </c>
      <c r="AO27" s="82" t="s">
        <v>1552</v>
      </c>
      <c r="AP27" s="78" t="b">
        <v>0</v>
      </c>
      <c r="AQ27" s="78" t="b">
        <v>0</v>
      </c>
      <c r="AR27" s="78" t="b">
        <v>0</v>
      </c>
      <c r="AS27" s="78"/>
      <c r="AT27" s="78">
        <v>0</v>
      </c>
      <c r="AU27" s="82" t="s">
        <v>1652</v>
      </c>
      <c r="AV27" s="78" t="b">
        <v>0</v>
      </c>
      <c r="AW27" s="78" t="s">
        <v>1709</v>
      </c>
      <c r="AX27" s="82" t="s">
        <v>1734</v>
      </c>
      <c r="AY27" s="78" t="s">
        <v>66</v>
      </c>
      <c r="AZ27" s="78" t="str">
        <f>REPLACE(INDEX(GroupVertices[Group],MATCH(Vertices[[#This Row],[Vertex]],GroupVertices[Vertex],0)),1,1,"")</f>
        <v>1</v>
      </c>
      <c r="BA27" s="48" t="s">
        <v>475</v>
      </c>
      <c r="BB27" s="48" t="s">
        <v>475</v>
      </c>
      <c r="BC27" s="48" t="s">
        <v>506</v>
      </c>
      <c r="BD27" s="48" t="s">
        <v>506</v>
      </c>
      <c r="BE27" s="48" t="s">
        <v>520</v>
      </c>
      <c r="BF27" s="48" t="s">
        <v>520</v>
      </c>
      <c r="BG27" s="116" t="s">
        <v>2353</v>
      </c>
      <c r="BH27" s="116" t="s">
        <v>2406</v>
      </c>
      <c r="BI27" s="116" t="s">
        <v>2426</v>
      </c>
      <c r="BJ27" s="116" t="s">
        <v>2478</v>
      </c>
      <c r="BK27" s="116">
        <v>1</v>
      </c>
      <c r="BL27" s="120">
        <v>2.127659574468085</v>
      </c>
      <c r="BM27" s="116">
        <v>0</v>
      </c>
      <c r="BN27" s="120">
        <v>0</v>
      </c>
      <c r="BO27" s="116">
        <v>0</v>
      </c>
      <c r="BP27" s="120">
        <v>0</v>
      </c>
      <c r="BQ27" s="116">
        <v>46</v>
      </c>
      <c r="BR27" s="120">
        <v>97.87234042553192</v>
      </c>
      <c r="BS27" s="116">
        <v>47</v>
      </c>
      <c r="BT27" s="2"/>
      <c r="BU27" s="3"/>
      <c r="BV27" s="3"/>
      <c r="BW27" s="3"/>
      <c r="BX27" s="3"/>
    </row>
    <row r="28" spans="1:76" ht="15">
      <c r="A28" s="64" t="s">
        <v>234</v>
      </c>
      <c r="B28" s="65"/>
      <c r="C28" s="65" t="s">
        <v>64</v>
      </c>
      <c r="D28" s="66">
        <v>190.22879504183737</v>
      </c>
      <c r="E28" s="68"/>
      <c r="F28" s="100" t="s">
        <v>1679</v>
      </c>
      <c r="G28" s="65"/>
      <c r="H28" s="69" t="s">
        <v>234</v>
      </c>
      <c r="I28" s="70"/>
      <c r="J28" s="70"/>
      <c r="K28" s="69" t="s">
        <v>1866</v>
      </c>
      <c r="L28" s="73">
        <v>1</v>
      </c>
      <c r="M28" s="74">
        <v>1099.8621826171875</v>
      </c>
      <c r="N28" s="74">
        <v>869.1943969726562</v>
      </c>
      <c r="O28" s="75"/>
      <c r="P28" s="76"/>
      <c r="Q28" s="76"/>
      <c r="R28" s="86"/>
      <c r="S28" s="48">
        <v>1</v>
      </c>
      <c r="T28" s="48">
        <v>1</v>
      </c>
      <c r="U28" s="49">
        <v>0</v>
      </c>
      <c r="V28" s="49">
        <v>0</v>
      </c>
      <c r="W28" s="49">
        <v>0</v>
      </c>
      <c r="X28" s="49">
        <v>0.999996</v>
      </c>
      <c r="Y28" s="49">
        <v>0</v>
      </c>
      <c r="Z28" s="49" t="s">
        <v>2036</v>
      </c>
      <c r="AA28" s="71">
        <v>28</v>
      </c>
      <c r="AB28" s="71"/>
      <c r="AC28" s="72"/>
      <c r="AD28" s="78" t="s">
        <v>1098</v>
      </c>
      <c r="AE28" s="78">
        <v>19887</v>
      </c>
      <c r="AF28" s="78">
        <v>17622</v>
      </c>
      <c r="AG28" s="78">
        <v>101271</v>
      </c>
      <c r="AH28" s="78">
        <v>153</v>
      </c>
      <c r="AI28" s="78"/>
      <c r="AJ28" s="78" t="s">
        <v>1228</v>
      </c>
      <c r="AK28" s="78" t="s">
        <v>1347</v>
      </c>
      <c r="AL28" s="82" t="s">
        <v>1448</v>
      </c>
      <c r="AM28" s="78"/>
      <c r="AN28" s="80">
        <v>39652.840046296296</v>
      </c>
      <c r="AO28" s="82" t="s">
        <v>1553</v>
      </c>
      <c r="AP28" s="78" t="b">
        <v>0</v>
      </c>
      <c r="AQ28" s="78" t="b">
        <v>0</v>
      </c>
      <c r="AR28" s="78" t="b">
        <v>0</v>
      </c>
      <c r="AS28" s="78"/>
      <c r="AT28" s="78">
        <v>1112</v>
      </c>
      <c r="AU28" s="82" t="s">
        <v>1657</v>
      </c>
      <c r="AV28" s="78" t="b">
        <v>0</v>
      </c>
      <c r="AW28" s="78" t="s">
        <v>1709</v>
      </c>
      <c r="AX28" s="82" t="s">
        <v>1735</v>
      </c>
      <c r="AY28" s="78" t="s">
        <v>66</v>
      </c>
      <c r="AZ28" s="78" t="str">
        <f>REPLACE(INDEX(GroupVertices[Group],MATCH(Vertices[[#This Row],[Vertex]],GroupVertices[Vertex],0)),1,1,"")</f>
        <v>1</v>
      </c>
      <c r="BA28" s="48" t="s">
        <v>477</v>
      </c>
      <c r="BB28" s="48" t="s">
        <v>477</v>
      </c>
      <c r="BC28" s="48" t="s">
        <v>506</v>
      </c>
      <c r="BD28" s="48" t="s">
        <v>506</v>
      </c>
      <c r="BE28" s="48" t="s">
        <v>520</v>
      </c>
      <c r="BF28" s="48" t="s">
        <v>520</v>
      </c>
      <c r="BG28" s="116" t="s">
        <v>2347</v>
      </c>
      <c r="BH28" s="116" t="s">
        <v>2347</v>
      </c>
      <c r="BI28" s="116" t="s">
        <v>2260</v>
      </c>
      <c r="BJ28" s="116" t="s">
        <v>2260</v>
      </c>
      <c r="BK28" s="116">
        <v>1</v>
      </c>
      <c r="BL28" s="120">
        <v>11.11111111111111</v>
      </c>
      <c r="BM28" s="116">
        <v>0</v>
      </c>
      <c r="BN28" s="120">
        <v>0</v>
      </c>
      <c r="BO28" s="116">
        <v>0</v>
      </c>
      <c r="BP28" s="120">
        <v>0</v>
      </c>
      <c r="BQ28" s="116">
        <v>8</v>
      </c>
      <c r="BR28" s="120">
        <v>88.88888888888889</v>
      </c>
      <c r="BS28" s="116">
        <v>9</v>
      </c>
      <c r="BT28" s="2"/>
      <c r="BU28" s="3"/>
      <c r="BV28" s="3"/>
      <c r="BW28" s="3"/>
      <c r="BX28" s="3"/>
    </row>
    <row r="29" spans="1:76" ht="15">
      <c r="A29" s="64" t="s">
        <v>235</v>
      </c>
      <c r="B29" s="65"/>
      <c r="C29" s="65" t="s">
        <v>64</v>
      </c>
      <c r="D29" s="66">
        <v>169.95712076345305</v>
      </c>
      <c r="E29" s="68"/>
      <c r="F29" s="100" t="s">
        <v>610</v>
      </c>
      <c r="G29" s="65"/>
      <c r="H29" s="69" t="s">
        <v>235</v>
      </c>
      <c r="I29" s="70"/>
      <c r="J29" s="70"/>
      <c r="K29" s="69" t="s">
        <v>1867</v>
      </c>
      <c r="L29" s="73">
        <v>1</v>
      </c>
      <c r="M29" s="74">
        <v>496.562255859375</v>
      </c>
      <c r="N29" s="74">
        <v>869.1943969726562</v>
      </c>
      <c r="O29" s="75"/>
      <c r="P29" s="76"/>
      <c r="Q29" s="76"/>
      <c r="R29" s="86"/>
      <c r="S29" s="48">
        <v>1</v>
      </c>
      <c r="T29" s="48">
        <v>1</v>
      </c>
      <c r="U29" s="49">
        <v>0</v>
      </c>
      <c r="V29" s="49">
        <v>0</v>
      </c>
      <c r="W29" s="49">
        <v>0</v>
      </c>
      <c r="X29" s="49">
        <v>0.999996</v>
      </c>
      <c r="Y29" s="49">
        <v>0</v>
      </c>
      <c r="Z29" s="49" t="s">
        <v>2036</v>
      </c>
      <c r="AA29" s="71">
        <v>29</v>
      </c>
      <c r="AB29" s="71"/>
      <c r="AC29" s="72"/>
      <c r="AD29" s="78" t="s">
        <v>1099</v>
      </c>
      <c r="AE29" s="78">
        <v>5283</v>
      </c>
      <c r="AF29" s="78">
        <v>4968</v>
      </c>
      <c r="AG29" s="78">
        <v>7359</v>
      </c>
      <c r="AH29" s="78">
        <v>1837</v>
      </c>
      <c r="AI29" s="78"/>
      <c r="AJ29" s="78" t="s">
        <v>1229</v>
      </c>
      <c r="AK29" s="78" t="s">
        <v>1348</v>
      </c>
      <c r="AL29" s="82" t="s">
        <v>1449</v>
      </c>
      <c r="AM29" s="78"/>
      <c r="AN29" s="80">
        <v>42469.79440972222</v>
      </c>
      <c r="AO29" s="82" t="s">
        <v>1554</v>
      </c>
      <c r="AP29" s="78" t="b">
        <v>0</v>
      </c>
      <c r="AQ29" s="78" t="b">
        <v>0</v>
      </c>
      <c r="AR29" s="78" t="b">
        <v>0</v>
      </c>
      <c r="AS29" s="78"/>
      <c r="AT29" s="78">
        <v>190</v>
      </c>
      <c r="AU29" s="82" t="s">
        <v>1652</v>
      </c>
      <c r="AV29" s="78" t="b">
        <v>0</v>
      </c>
      <c r="AW29" s="78" t="s">
        <v>1709</v>
      </c>
      <c r="AX29" s="82" t="s">
        <v>1736</v>
      </c>
      <c r="AY29" s="78" t="s">
        <v>66</v>
      </c>
      <c r="AZ29" s="78" t="str">
        <f>REPLACE(INDEX(GroupVertices[Group],MATCH(Vertices[[#This Row],[Vertex]],GroupVertices[Vertex],0)),1,1,"")</f>
        <v>1</v>
      </c>
      <c r="BA29" s="48" t="s">
        <v>481</v>
      </c>
      <c r="BB29" s="48" t="s">
        <v>481</v>
      </c>
      <c r="BC29" s="48" t="s">
        <v>509</v>
      </c>
      <c r="BD29" s="48" t="s">
        <v>509</v>
      </c>
      <c r="BE29" s="48" t="s">
        <v>525</v>
      </c>
      <c r="BF29" s="48" t="s">
        <v>525</v>
      </c>
      <c r="BG29" s="116" t="s">
        <v>2354</v>
      </c>
      <c r="BH29" s="116" t="s">
        <v>2354</v>
      </c>
      <c r="BI29" s="116" t="s">
        <v>2427</v>
      </c>
      <c r="BJ29" s="116" t="s">
        <v>2427</v>
      </c>
      <c r="BK29" s="116">
        <v>1</v>
      </c>
      <c r="BL29" s="120">
        <v>10</v>
      </c>
      <c r="BM29" s="116">
        <v>0</v>
      </c>
      <c r="BN29" s="120">
        <v>0</v>
      </c>
      <c r="BO29" s="116">
        <v>0</v>
      </c>
      <c r="BP29" s="120">
        <v>0</v>
      </c>
      <c r="BQ29" s="116">
        <v>9</v>
      </c>
      <c r="BR29" s="120">
        <v>90</v>
      </c>
      <c r="BS29" s="116">
        <v>10</v>
      </c>
      <c r="BT29" s="2"/>
      <c r="BU29" s="3"/>
      <c r="BV29" s="3"/>
      <c r="BW29" s="3"/>
      <c r="BX29" s="3"/>
    </row>
    <row r="30" spans="1:76" ht="15">
      <c r="A30" s="64" t="s">
        <v>236</v>
      </c>
      <c r="B30" s="65"/>
      <c r="C30" s="65" t="s">
        <v>64</v>
      </c>
      <c r="D30" s="66">
        <v>162.4085093204511</v>
      </c>
      <c r="E30" s="68"/>
      <c r="F30" s="100" t="s">
        <v>1680</v>
      </c>
      <c r="G30" s="65"/>
      <c r="H30" s="69" t="s">
        <v>236</v>
      </c>
      <c r="I30" s="70"/>
      <c r="J30" s="70"/>
      <c r="K30" s="69" t="s">
        <v>1868</v>
      </c>
      <c r="L30" s="73">
        <v>1</v>
      </c>
      <c r="M30" s="74">
        <v>3513.061767578125</v>
      </c>
      <c r="N30" s="74">
        <v>2934.347412109375</v>
      </c>
      <c r="O30" s="75"/>
      <c r="P30" s="76"/>
      <c r="Q30" s="76"/>
      <c r="R30" s="86"/>
      <c r="S30" s="48">
        <v>1</v>
      </c>
      <c r="T30" s="48">
        <v>1</v>
      </c>
      <c r="U30" s="49">
        <v>0</v>
      </c>
      <c r="V30" s="49">
        <v>0</v>
      </c>
      <c r="W30" s="49">
        <v>0</v>
      </c>
      <c r="X30" s="49">
        <v>0.999996</v>
      </c>
      <c r="Y30" s="49">
        <v>0</v>
      </c>
      <c r="Z30" s="49" t="s">
        <v>2036</v>
      </c>
      <c r="AA30" s="71">
        <v>30</v>
      </c>
      <c r="AB30" s="71"/>
      <c r="AC30" s="72"/>
      <c r="AD30" s="78" t="s">
        <v>1100</v>
      </c>
      <c r="AE30" s="78">
        <v>703</v>
      </c>
      <c r="AF30" s="78">
        <v>256</v>
      </c>
      <c r="AG30" s="78">
        <v>3549</v>
      </c>
      <c r="AH30" s="78">
        <v>9</v>
      </c>
      <c r="AI30" s="78"/>
      <c r="AJ30" s="78" t="s">
        <v>1230</v>
      </c>
      <c r="AK30" s="78" t="s">
        <v>1349</v>
      </c>
      <c r="AL30" s="82" t="s">
        <v>1450</v>
      </c>
      <c r="AM30" s="78"/>
      <c r="AN30" s="80">
        <v>42975.50965277778</v>
      </c>
      <c r="AO30" s="82" t="s">
        <v>1555</v>
      </c>
      <c r="AP30" s="78" t="b">
        <v>0</v>
      </c>
      <c r="AQ30" s="78" t="b">
        <v>0</v>
      </c>
      <c r="AR30" s="78" t="b">
        <v>0</v>
      </c>
      <c r="AS30" s="78"/>
      <c r="AT30" s="78">
        <v>1</v>
      </c>
      <c r="AU30" s="82" t="s">
        <v>1652</v>
      </c>
      <c r="AV30" s="78" t="b">
        <v>0</v>
      </c>
      <c r="AW30" s="78" t="s">
        <v>1709</v>
      </c>
      <c r="AX30" s="82" t="s">
        <v>1737</v>
      </c>
      <c r="AY30" s="78" t="s">
        <v>66</v>
      </c>
      <c r="AZ30" s="78" t="str">
        <f>REPLACE(INDEX(GroupVertices[Group],MATCH(Vertices[[#This Row],[Vertex]],GroupVertices[Vertex],0)),1,1,"")</f>
        <v>1</v>
      </c>
      <c r="BA30" s="48" t="s">
        <v>477</v>
      </c>
      <c r="BB30" s="48" t="s">
        <v>477</v>
      </c>
      <c r="BC30" s="48" t="s">
        <v>506</v>
      </c>
      <c r="BD30" s="48" t="s">
        <v>506</v>
      </c>
      <c r="BE30" s="48" t="s">
        <v>520</v>
      </c>
      <c r="BF30" s="48" t="s">
        <v>520</v>
      </c>
      <c r="BG30" s="116" t="s">
        <v>2347</v>
      </c>
      <c r="BH30" s="116" t="s">
        <v>2347</v>
      </c>
      <c r="BI30" s="116" t="s">
        <v>2260</v>
      </c>
      <c r="BJ30" s="116" t="s">
        <v>2260</v>
      </c>
      <c r="BK30" s="116">
        <v>1</v>
      </c>
      <c r="BL30" s="120">
        <v>11.11111111111111</v>
      </c>
      <c r="BM30" s="116">
        <v>0</v>
      </c>
      <c r="BN30" s="120">
        <v>0</v>
      </c>
      <c r="BO30" s="116">
        <v>0</v>
      </c>
      <c r="BP30" s="120">
        <v>0</v>
      </c>
      <c r="BQ30" s="116">
        <v>8</v>
      </c>
      <c r="BR30" s="120">
        <v>88.88888888888889</v>
      </c>
      <c r="BS30" s="116">
        <v>9</v>
      </c>
      <c r="BT30" s="2"/>
      <c r="BU30" s="3"/>
      <c r="BV30" s="3"/>
      <c r="BW30" s="3"/>
      <c r="BX30" s="3"/>
    </row>
    <row r="31" spans="1:76" ht="15">
      <c r="A31" s="64" t="s">
        <v>237</v>
      </c>
      <c r="B31" s="65"/>
      <c r="C31" s="65" t="s">
        <v>64</v>
      </c>
      <c r="D31" s="66">
        <v>164.06657656228194</v>
      </c>
      <c r="E31" s="68"/>
      <c r="F31" s="100" t="s">
        <v>1681</v>
      </c>
      <c r="G31" s="65"/>
      <c r="H31" s="69" t="s">
        <v>237</v>
      </c>
      <c r="I31" s="70"/>
      <c r="J31" s="70"/>
      <c r="K31" s="69" t="s">
        <v>1869</v>
      </c>
      <c r="L31" s="73">
        <v>1</v>
      </c>
      <c r="M31" s="74">
        <v>2909.761962890625</v>
      </c>
      <c r="N31" s="74">
        <v>2934.347412109375</v>
      </c>
      <c r="O31" s="75"/>
      <c r="P31" s="76"/>
      <c r="Q31" s="76"/>
      <c r="R31" s="86"/>
      <c r="S31" s="48">
        <v>1</v>
      </c>
      <c r="T31" s="48">
        <v>1</v>
      </c>
      <c r="U31" s="49">
        <v>0</v>
      </c>
      <c r="V31" s="49">
        <v>0</v>
      </c>
      <c r="W31" s="49">
        <v>0</v>
      </c>
      <c r="X31" s="49">
        <v>0.999996</v>
      </c>
      <c r="Y31" s="49">
        <v>0</v>
      </c>
      <c r="Z31" s="49" t="s">
        <v>2036</v>
      </c>
      <c r="AA31" s="71">
        <v>31</v>
      </c>
      <c r="AB31" s="71"/>
      <c r="AC31" s="72"/>
      <c r="AD31" s="78" t="s">
        <v>1101</v>
      </c>
      <c r="AE31" s="78">
        <v>941</v>
      </c>
      <c r="AF31" s="78">
        <v>1291</v>
      </c>
      <c r="AG31" s="78">
        <v>2612</v>
      </c>
      <c r="AH31" s="78">
        <v>137</v>
      </c>
      <c r="AI31" s="78"/>
      <c r="AJ31" s="78" t="s">
        <v>1231</v>
      </c>
      <c r="AK31" s="78" t="s">
        <v>1350</v>
      </c>
      <c r="AL31" s="82" t="s">
        <v>1451</v>
      </c>
      <c r="AM31" s="78"/>
      <c r="AN31" s="80">
        <v>42822.749027777776</v>
      </c>
      <c r="AO31" s="82" t="s">
        <v>1556</v>
      </c>
      <c r="AP31" s="78" t="b">
        <v>0</v>
      </c>
      <c r="AQ31" s="78" t="b">
        <v>0</v>
      </c>
      <c r="AR31" s="78" t="b">
        <v>0</v>
      </c>
      <c r="AS31" s="78"/>
      <c r="AT31" s="78">
        <v>70</v>
      </c>
      <c r="AU31" s="82" t="s">
        <v>1652</v>
      </c>
      <c r="AV31" s="78" t="b">
        <v>0</v>
      </c>
      <c r="AW31" s="78" t="s">
        <v>1709</v>
      </c>
      <c r="AX31" s="82" t="s">
        <v>1738</v>
      </c>
      <c r="AY31" s="78" t="s">
        <v>66</v>
      </c>
      <c r="AZ31" s="78" t="str">
        <f>REPLACE(INDEX(GroupVertices[Group],MATCH(Vertices[[#This Row],[Vertex]],GroupVertices[Vertex],0)),1,1,"")</f>
        <v>1</v>
      </c>
      <c r="BA31" s="48" t="s">
        <v>477</v>
      </c>
      <c r="BB31" s="48" t="s">
        <v>477</v>
      </c>
      <c r="BC31" s="48" t="s">
        <v>506</v>
      </c>
      <c r="BD31" s="48" t="s">
        <v>506</v>
      </c>
      <c r="BE31" s="48" t="s">
        <v>520</v>
      </c>
      <c r="BF31" s="48" t="s">
        <v>520</v>
      </c>
      <c r="BG31" s="116" t="s">
        <v>2347</v>
      </c>
      <c r="BH31" s="116" t="s">
        <v>2347</v>
      </c>
      <c r="BI31" s="116" t="s">
        <v>2260</v>
      </c>
      <c r="BJ31" s="116" t="s">
        <v>2260</v>
      </c>
      <c r="BK31" s="116">
        <v>1</v>
      </c>
      <c r="BL31" s="120">
        <v>11.11111111111111</v>
      </c>
      <c r="BM31" s="116">
        <v>0</v>
      </c>
      <c r="BN31" s="120">
        <v>0</v>
      </c>
      <c r="BO31" s="116">
        <v>0</v>
      </c>
      <c r="BP31" s="120">
        <v>0</v>
      </c>
      <c r="BQ31" s="116">
        <v>8</v>
      </c>
      <c r="BR31" s="120">
        <v>88.88888888888889</v>
      </c>
      <c r="BS31" s="116">
        <v>9</v>
      </c>
      <c r="BT31" s="2"/>
      <c r="BU31" s="3"/>
      <c r="BV31" s="3"/>
      <c r="BW31" s="3"/>
      <c r="BX31" s="3"/>
    </row>
    <row r="32" spans="1:76" ht="15">
      <c r="A32" s="64" t="s">
        <v>238</v>
      </c>
      <c r="B32" s="65"/>
      <c r="C32" s="65" t="s">
        <v>64</v>
      </c>
      <c r="D32" s="66">
        <v>200.19321846617356</v>
      </c>
      <c r="E32" s="68"/>
      <c r="F32" s="100" t="s">
        <v>611</v>
      </c>
      <c r="G32" s="65"/>
      <c r="H32" s="69" t="s">
        <v>238</v>
      </c>
      <c r="I32" s="70"/>
      <c r="J32" s="70"/>
      <c r="K32" s="69" t="s">
        <v>1870</v>
      </c>
      <c r="L32" s="73">
        <v>1</v>
      </c>
      <c r="M32" s="74">
        <v>2306.4619140625</v>
      </c>
      <c r="N32" s="74">
        <v>2934.347412109375</v>
      </c>
      <c r="O32" s="75"/>
      <c r="P32" s="76"/>
      <c r="Q32" s="76"/>
      <c r="R32" s="86"/>
      <c r="S32" s="48">
        <v>1</v>
      </c>
      <c r="T32" s="48">
        <v>1</v>
      </c>
      <c r="U32" s="49">
        <v>0</v>
      </c>
      <c r="V32" s="49">
        <v>0</v>
      </c>
      <c r="W32" s="49">
        <v>0</v>
      </c>
      <c r="X32" s="49">
        <v>0.999996</v>
      </c>
      <c r="Y32" s="49">
        <v>0</v>
      </c>
      <c r="Z32" s="49" t="s">
        <v>2036</v>
      </c>
      <c r="AA32" s="71">
        <v>32</v>
      </c>
      <c r="AB32" s="71"/>
      <c r="AC32" s="72"/>
      <c r="AD32" s="78" t="s">
        <v>1102</v>
      </c>
      <c r="AE32" s="78">
        <v>20713</v>
      </c>
      <c r="AF32" s="78">
        <v>23842</v>
      </c>
      <c r="AG32" s="78">
        <v>53467</v>
      </c>
      <c r="AH32" s="78">
        <v>20351</v>
      </c>
      <c r="AI32" s="78"/>
      <c r="AJ32" s="78" t="s">
        <v>1232</v>
      </c>
      <c r="AK32" s="78" t="s">
        <v>1351</v>
      </c>
      <c r="AL32" s="82" t="s">
        <v>1452</v>
      </c>
      <c r="AM32" s="78"/>
      <c r="AN32" s="80">
        <v>39659.95636574074</v>
      </c>
      <c r="AO32" s="82" t="s">
        <v>1557</v>
      </c>
      <c r="AP32" s="78" t="b">
        <v>1</v>
      </c>
      <c r="AQ32" s="78" t="b">
        <v>0</v>
      </c>
      <c r="AR32" s="78" t="b">
        <v>1</v>
      </c>
      <c r="AS32" s="78"/>
      <c r="AT32" s="78">
        <v>1121</v>
      </c>
      <c r="AU32" s="82" t="s">
        <v>1652</v>
      </c>
      <c r="AV32" s="78" t="b">
        <v>0</v>
      </c>
      <c r="AW32" s="78" t="s">
        <v>1709</v>
      </c>
      <c r="AX32" s="82" t="s">
        <v>1739</v>
      </c>
      <c r="AY32" s="78" t="s">
        <v>66</v>
      </c>
      <c r="AZ32" s="78" t="str">
        <f>REPLACE(INDEX(GroupVertices[Group],MATCH(Vertices[[#This Row],[Vertex]],GroupVertices[Vertex],0)),1,1,"")</f>
        <v>1</v>
      </c>
      <c r="BA32" s="48" t="s">
        <v>475</v>
      </c>
      <c r="BB32" s="48" t="s">
        <v>475</v>
      </c>
      <c r="BC32" s="48" t="s">
        <v>506</v>
      </c>
      <c r="BD32" s="48" t="s">
        <v>506</v>
      </c>
      <c r="BE32" s="48" t="s">
        <v>520</v>
      </c>
      <c r="BF32" s="48" t="s">
        <v>520</v>
      </c>
      <c r="BG32" s="116" t="s">
        <v>2347</v>
      </c>
      <c r="BH32" s="116" t="s">
        <v>2347</v>
      </c>
      <c r="BI32" s="116" t="s">
        <v>2260</v>
      </c>
      <c r="BJ32" s="116" t="s">
        <v>2260</v>
      </c>
      <c r="BK32" s="116">
        <v>1</v>
      </c>
      <c r="BL32" s="120">
        <v>11.11111111111111</v>
      </c>
      <c r="BM32" s="116">
        <v>0</v>
      </c>
      <c r="BN32" s="120">
        <v>0</v>
      </c>
      <c r="BO32" s="116">
        <v>0</v>
      </c>
      <c r="BP32" s="120">
        <v>0</v>
      </c>
      <c r="BQ32" s="116">
        <v>8</v>
      </c>
      <c r="BR32" s="120">
        <v>88.88888888888889</v>
      </c>
      <c r="BS32" s="116">
        <v>9</v>
      </c>
      <c r="BT32" s="2"/>
      <c r="BU32" s="3"/>
      <c r="BV32" s="3"/>
      <c r="BW32" s="3"/>
      <c r="BX32" s="3"/>
    </row>
    <row r="33" spans="1:76" ht="15">
      <c r="A33" s="64" t="s">
        <v>239</v>
      </c>
      <c r="B33" s="65"/>
      <c r="C33" s="65" t="s">
        <v>64</v>
      </c>
      <c r="D33" s="66">
        <v>162.39088734976497</v>
      </c>
      <c r="E33" s="68"/>
      <c r="F33" s="100" t="s">
        <v>612</v>
      </c>
      <c r="G33" s="65"/>
      <c r="H33" s="69" t="s">
        <v>239</v>
      </c>
      <c r="I33" s="70"/>
      <c r="J33" s="70"/>
      <c r="K33" s="69" t="s">
        <v>1871</v>
      </c>
      <c r="L33" s="73">
        <v>1</v>
      </c>
      <c r="M33" s="74">
        <v>4116.36181640625</v>
      </c>
      <c r="N33" s="74">
        <v>2934.347412109375</v>
      </c>
      <c r="O33" s="75"/>
      <c r="P33" s="76"/>
      <c r="Q33" s="76"/>
      <c r="R33" s="86"/>
      <c r="S33" s="48">
        <v>1</v>
      </c>
      <c r="T33" s="48">
        <v>1</v>
      </c>
      <c r="U33" s="49">
        <v>0</v>
      </c>
      <c r="V33" s="49">
        <v>0</v>
      </c>
      <c r="W33" s="49">
        <v>0</v>
      </c>
      <c r="X33" s="49">
        <v>0.999996</v>
      </c>
      <c r="Y33" s="49">
        <v>0</v>
      </c>
      <c r="Z33" s="49" t="s">
        <v>2036</v>
      </c>
      <c r="AA33" s="71">
        <v>33</v>
      </c>
      <c r="AB33" s="71"/>
      <c r="AC33" s="72"/>
      <c r="AD33" s="78" t="s">
        <v>1103</v>
      </c>
      <c r="AE33" s="78">
        <v>741</v>
      </c>
      <c r="AF33" s="78">
        <v>245</v>
      </c>
      <c r="AG33" s="78">
        <v>3359</v>
      </c>
      <c r="AH33" s="78">
        <v>943</v>
      </c>
      <c r="AI33" s="78"/>
      <c r="AJ33" s="78" t="s">
        <v>1233</v>
      </c>
      <c r="AK33" s="78" t="s">
        <v>1352</v>
      </c>
      <c r="AL33" s="78"/>
      <c r="AM33" s="78"/>
      <c r="AN33" s="80">
        <v>43442.78938657408</v>
      </c>
      <c r="AO33" s="78"/>
      <c r="AP33" s="78" t="b">
        <v>1</v>
      </c>
      <c r="AQ33" s="78" t="b">
        <v>0</v>
      </c>
      <c r="AR33" s="78" t="b">
        <v>0</v>
      </c>
      <c r="AS33" s="78"/>
      <c r="AT33" s="78">
        <v>3</v>
      </c>
      <c r="AU33" s="78"/>
      <c r="AV33" s="78" t="b">
        <v>0</v>
      </c>
      <c r="AW33" s="78" t="s">
        <v>1709</v>
      </c>
      <c r="AX33" s="82" t="s">
        <v>1740</v>
      </c>
      <c r="AY33" s="78" t="s">
        <v>66</v>
      </c>
      <c r="AZ33" s="78" t="str">
        <f>REPLACE(INDEX(GroupVertices[Group],MATCH(Vertices[[#This Row],[Vertex]],GroupVertices[Vertex],0)),1,1,"")</f>
        <v>1</v>
      </c>
      <c r="BA33" s="48" t="s">
        <v>481</v>
      </c>
      <c r="BB33" s="48" t="s">
        <v>481</v>
      </c>
      <c r="BC33" s="48" t="s">
        <v>509</v>
      </c>
      <c r="BD33" s="48" t="s">
        <v>509</v>
      </c>
      <c r="BE33" s="48" t="s">
        <v>525</v>
      </c>
      <c r="BF33" s="48" t="s">
        <v>525</v>
      </c>
      <c r="BG33" s="116" t="s">
        <v>2354</v>
      </c>
      <c r="BH33" s="116" t="s">
        <v>2354</v>
      </c>
      <c r="BI33" s="116" t="s">
        <v>2427</v>
      </c>
      <c r="BJ33" s="116" t="s">
        <v>2427</v>
      </c>
      <c r="BK33" s="116">
        <v>1</v>
      </c>
      <c r="BL33" s="120">
        <v>10</v>
      </c>
      <c r="BM33" s="116">
        <v>0</v>
      </c>
      <c r="BN33" s="120">
        <v>0</v>
      </c>
      <c r="BO33" s="116">
        <v>0</v>
      </c>
      <c r="BP33" s="120">
        <v>0</v>
      </c>
      <c r="BQ33" s="116">
        <v>9</v>
      </c>
      <c r="BR33" s="120">
        <v>90</v>
      </c>
      <c r="BS33" s="116">
        <v>10</v>
      </c>
      <c r="BT33" s="2"/>
      <c r="BU33" s="3"/>
      <c r="BV33" s="3"/>
      <c r="BW33" s="3"/>
      <c r="BX33" s="3"/>
    </row>
    <row r="34" spans="1:76" ht="15">
      <c r="A34" s="64" t="s">
        <v>240</v>
      </c>
      <c r="B34" s="65"/>
      <c r="C34" s="65" t="s">
        <v>64</v>
      </c>
      <c r="D34" s="66">
        <v>166.05305325780878</v>
      </c>
      <c r="E34" s="68"/>
      <c r="F34" s="100" t="s">
        <v>613</v>
      </c>
      <c r="G34" s="65"/>
      <c r="H34" s="69" t="s">
        <v>240</v>
      </c>
      <c r="I34" s="70"/>
      <c r="J34" s="70"/>
      <c r="K34" s="69" t="s">
        <v>1872</v>
      </c>
      <c r="L34" s="73">
        <v>1</v>
      </c>
      <c r="M34" s="74">
        <v>1703.162109375</v>
      </c>
      <c r="N34" s="74">
        <v>1901.7708740234375</v>
      </c>
      <c r="O34" s="75"/>
      <c r="P34" s="76"/>
      <c r="Q34" s="76"/>
      <c r="R34" s="86"/>
      <c r="S34" s="48">
        <v>1</v>
      </c>
      <c r="T34" s="48">
        <v>1</v>
      </c>
      <c r="U34" s="49">
        <v>0</v>
      </c>
      <c r="V34" s="49">
        <v>0</v>
      </c>
      <c r="W34" s="49">
        <v>0</v>
      </c>
      <c r="X34" s="49">
        <v>0.999996</v>
      </c>
      <c r="Y34" s="49">
        <v>0</v>
      </c>
      <c r="Z34" s="49" t="s">
        <v>2036</v>
      </c>
      <c r="AA34" s="71">
        <v>34</v>
      </c>
      <c r="AB34" s="71"/>
      <c r="AC34" s="72"/>
      <c r="AD34" s="78" t="s">
        <v>1104</v>
      </c>
      <c r="AE34" s="78">
        <v>119</v>
      </c>
      <c r="AF34" s="78">
        <v>2531</v>
      </c>
      <c r="AG34" s="78">
        <v>16217</v>
      </c>
      <c r="AH34" s="78">
        <v>248</v>
      </c>
      <c r="AI34" s="78"/>
      <c r="AJ34" s="78" t="s">
        <v>1234</v>
      </c>
      <c r="AK34" s="78" t="s">
        <v>1353</v>
      </c>
      <c r="AL34" s="82" t="s">
        <v>1453</v>
      </c>
      <c r="AM34" s="78"/>
      <c r="AN34" s="80">
        <v>41297.95887731481</v>
      </c>
      <c r="AO34" s="82" t="s">
        <v>1558</v>
      </c>
      <c r="AP34" s="78" t="b">
        <v>0</v>
      </c>
      <c r="AQ34" s="78" t="b">
        <v>0</v>
      </c>
      <c r="AR34" s="78" t="b">
        <v>0</v>
      </c>
      <c r="AS34" s="78"/>
      <c r="AT34" s="78">
        <v>25</v>
      </c>
      <c r="AU34" s="82" t="s">
        <v>1655</v>
      </c>
      <c r="AV34" s="78" t="b">
        <v>0</v>
      </c>
      <c r="AW34" s="78" t="s">
        <v>1709</v>
      </c>
      <c r="AX34" s="82" t="s">
        <v>1741</v>
      </c>
      <c r="AY34" s="78" t="s">
        <v>66</v>
      </c>
      <c r="AZ34" s="78" t="str">
        <f>REPLACE(INDEX(GroupVertices[Group],MATCH(Vertices[[#This Row],[Vertex]],GroupVertices[Vertex],0)),1,1,"")</f>
        <v>1</v>
      </c>
      <c r="BA34" s="48" t="s">
        <v>475</v>
      </c>
      <c r="BB34" s="48" t="s">
        <v>475</v>
      </c>
      <c r="BC34" s="48" t="s">
        <v>506</v>
      </c>
      <c r="BD34" s="48" t="s">
        <v>506</v>
      </c>
      <c r="BE34" s="48" t="s">
        <v>520</v>
      </c>
      <c r="BF34" s="48" t="s">
        <v>520</v>
      </c>
      <c r="BG34" s="116" t="s">
        <v>2347</v>
      </c>
      <c r="BH34" s="116" t="s">
        <v>2347</v>
      </c>
      <c r="BI34" s="116" t="s">
        <v>2260</v>
      </c>
      <c r="BJ34" s="116" t="s">
        <v>2260</v>
      </c>
      <c r="BK34" s="116">
        <v>1</v>
      </c>
      <c r="BL34" s="120">
        <v>11.11111111111111</v>
      </c>
      <c r="BM34" s="116">
        <v>0</v>
      </c>
      <c r="BN34" s="120">
        <v>0</v>
      </c>
      <c r="BO34" s="116">
        <v>0</v>
      </c>
      <c r="BP34" s="120">
        <v>0</v>
      </c>
      <c r="BQ34" s="116">
        <v>8</v>
      </c>
      <c r="BR34" s="120">
        <v>88.88888888888889</v>
      </c>
      <c r="BS34" s="116">
        <v>9</v>
      </c>
      <c r="BT34" s="2"/>
      <c r="BU34" s="3"/>
      <c r="BV34" s="3"/>
      <c r="BW34" s="3"/>
      <c r="BX34" s="3"/>
    </row>
    <row r="35" spans="1:76" ht="15">
      <c r="A35" s="64" t="s">
        <v>241</v>
      </c>
      <c r="B35" s="65"/>
      <c r="C35" s="65" t="s">
        <v>64</v>
      </c>
      <c r="D35" s="66">
        <v>163.59078335375656</v>
      </c>
      <c r="E35" s="68"/>
      <c r="F35" s="100" t="s">
        <v>614</v>
      </c>
      <c r="G35" s="65"/>
      <c r="H35" s="69" t="s">
        <v>241</v>
      </c>
      <c r="I35" s="70"/>
      <c r="J35" s="70"/>
      <c r="K35" s="69" t="s">
        <v>1873</v>
      </c>
      <c r="L35" s="73">
        <v>1</v>
      </c>
      <c r="M35" s="74">
        <v>1099.8621826171875</v>
      </c>
      <c r="N35" s="74">
        <v>1901.7708740234375</v>
      </c>
      <c r="O35" s="75"/>
      <c r="P35" s="76"/>
      <c r="Q35" s="76"/>
      <c r="R35" s="86"/>
      <c r="S35" s="48">
        <v>1</v>
      </c>
      <c r="T35" s="48">
        <v>1</v>
      </c>
      <c r="U35" s="49">
        <v>0</v>
      </c>
      <c r="V35" s="49">
        <v>0</v>
      </c>
      <c r="W35" s="49">
        <v>0</v>
      </c>
      <c r="X35" s="49">
        <v>0.999996</v>
      </c>
      <c r="Y35" s="49">
        <v>0</v>
      </c>
      <c r="Z35" s="49" t="s">
        <v>2036</v>
      </c>
      <c r="AA35" s="71">
        <v>35</v>
      </c>
      <c r="AB35" s="71"/>
      <c r="AC35" s="72"/>
      <c r="AD35" s="78" t="s">
        <v>1105</v>
      </c>
      <c r="AE35" s="78">
        <v>1400</v>
      </c>
      <c r="AF35" s="78">
        <v>994</v>
      </c>
      <c r="AG35" s="78">
        <v>23714</v>
      </c>
      <c r="AH35" s="78">
        <v>6846</v>
      </c>
      <c r="AI35" s="78"/>
      <c r="AJ35" s="78" t="s">
        <v>1235</v>
      </c>
      <c r="AK35" s="78" t="s">
        <v>1354</v>
      </c>
      <c r="AL35" s="82" t="s">
        <v>1454</v>
      </c>
      <c r="AM35" s="78"/>
      <c r="AN35" s="80">
        <v>43390.45600694444</v>
      </c>
      <c r="AO35" s="82" t="s">
        <v>1559</v>
      </c>
      <c r="AP35" s="78" t="b">
        <v>0</v>
      </c>
      <c r="AQ35" s="78" t="b">
        <v>0</v>
      </c>
      <c r="AR35" s="78" t="b">
        <v>0</v>
      </c>
      <c r="AS35" s="78"/>
      <c r="AT35" s="78">
        <v>22</v>
      </c>
      <c r="AU35" s="82" t="s">
        <v>1652</v>
      </c>
      <c r="AV35" s="78" t="b">
        <v>0</v>
      </c>
      <c r="AW35" s="78" t="s">
        <v>1709</v>
      </c>
      <c r="AX35" s="82" t="s">
        <v>1742</v>
      </c>
      <c r="AY35" s="78" t="s">
        <v>66</v>
      </c>
      <c r="AZ35" s="78" t="str">
        <f>REPLACE(INDEX(GroupVertices[Group],MATCH(Vertices[[#This Row],[Vertex]],GroupVertices[Vertex],0)),1,1,"")</f>
        <v>1</v>
      </c>
      <c r="BA35" s="48" t="s">
        <v>481</v>
      </c>
      <c r="BB35" s="48" t="s">
        <v>481</v>
      </c>
      <c r="BC35" s="48" t="s">
        <v>509</v>
      </c>
      <c r="BD35" s="48" t="s">
        <v>509</v>
      </c>
      <c r="BE35" s="48" t="s">
        <v>525</v>
      </c>
      <c r="BF35" s="48" t="s">
        <v>525</v>
      </c>
      <c r="BG35" s="116" t="s">
        <v>2354</v>
      </c>
      <c r="BH35" s="116" t="s">
        <v>2354</v>
      </c>
      <c r="BI35" s="116" t="s">
        <v>2427</v>
      </c>
      <c r="BJ35" s="116" t="s">
        <v>2427</v>
      </c>
      <c r="BK35" s="116">
        <v>1</v>
      </c>
      <c r="BL35" s="120">
        <v>10</v>
      </c>
      <c r="BM35" s="116">
        <v>0</v>
      </c>
      <c r="BN35" s="120">
        <v>0</v>
      </c>
      <c r="BO35" s="116">
        <v>0</v>
      </c>
      <c r="BP35" s="120">
        <v>0</v>
      </c>
      <c r="BQ35" s="116">
        <v>9</v>
      </c>
      <c r="BR35" s="120">
        <v>90</v>
      </c>
      <c r="BS35" s="116">
        <v>10</v>
      </c>
      <c r="BT35" s="2"/>
      <c r="BU35" s="3"/>
      <c r="BV35" s="3"/>
      <c r="BW35" s="3"/>
      <c r="BX35" s="3"/>
    </row>
    <row r="36" spans="1:76" ht="15">
      <c r="A36" s="64" t="s">
        <v>242</v>
      </c>
      <c r="B36" s="65"/>
      <c r="C36" s="65" t="s">
        <v>64</v>
      </c>
      <c r="D36" s="66">
        <v>321.03347945027406</v>
      </c>
      <c r="E36" s="68"/>
      <c r="F36" s="100" t="s">
        <v>1682</v>
      </c>
      <c r="G36" s="65"/>
      <c r="H36" s="69" t="s">
        <v>242</v>
      </c>
      <c r="I36" s="70"/>
      <c r="J36" s="70"/>
      <c r="K36" s="69" t="s">
        <v>1874</v>
      </c>
      <c r="L36" s="73">
        <v>1</v>
      </c>
      <c r="M36" s="74">
        <v>496.562255859375</v>
      </c>
      <c r="N36" s="74">
        <v>1901.7708740234375</v>
      </c>
      <c r="O36" s="75"/>
      <c r="P36" s="76"/>
      <c r="Q36" s="76"/>
      <c r="R36" s="86"/>
      <c r="S36" s="48">
        <v>1</v>
      </c>
      <c r="T36" s="48">
        <v>1</v>
      </c>
      <c r="U36" s="49">
        <v>0</v>
      </c>
      <c r="V36" s="49">
        <v>0</v>
      </c>
      <c r="W36" s="49">
        <v>0</v>
      </c>
      <c r="X36" s="49">
        <v>0.999996</v>
      </c>
      <c r="Y36" s="49">
        <v>0</v>
      </c>
      <c r="Z36" s="49" t="s">
        <v>2036</v>
      </c>
      <c r="AA36" s="71">
        <v>36</v>
      </c>
      <c r="AB36" s="71"/>
      <c r="AC36" s="72"/>
      <c r="AD36" s="78" t="s">
        <v>1106</v>
      </c>
      <c r="AE36" s="78">
        <v>26028</v>
      </c>
      <c r="AF36" s="78">
        <v>99273</v>
      </c>
      <c r="AG36" s="78">
        <v>544898</v>
      </c>
      <c r="AH36" s="78">
        <v>103237</v>
      </c>
      <c r="AI36" s="78"/>
      <c r="AJ36" s="78" t="s">
        <v>1236</v>
      </c>
      <c r="AK36" s="78" t="s">
        <v>1345</v>
      </c>
      <c r="AL36" s="82" t="s">
        <v>1455</v>
      </c>
      <c r="AM36" s="78"/>
      <c r="AN36" s="80">
        <v>40999.83583333333</v>
      </c>
      <c r="AO36" s="82" t="s">
        <v>1560</v>
      </c>
      <c r="AP36" s="78" t="b">
        <v>0</v>
      </c>
      <c r="AQ36" s="78" t="b">
        <v>0</v>
      </c>
      <c r="AR36" s="78" t="b">
        <v>0</v>
      </c>
      <c r="AS36" s="78"/>
      <c r="AT36" s="78">
        <v>1990</v>
      </c>
      <c r="AU36" s="82" t="s">
        <v>1658</v>
      </c>
      <c r="AV36" s="78" t="b">
        <v>0</v>
      </c>
      <c r="AW36" s="78" t="s">
        <v>1709</v>
      </c>
      <c r="AX36" s="82" t="s">
        <v>1743</v>
      </c>
      <c r="AY36" s="78" t="s">
        <v>66</v>
      </c>
      <c r="AZ36" s="78" t="str">
        <f>REPLACE(INDEX(GroupVertices[Group],MATCH(Vertices[[#This Row],[Vertex]],GroupVertices[Vertex],0)),1,1,"")</f>
        <v>1</v>
      </c>
      <c r="BA36" s="48" t="s">
        <v>475</v>
      </c>
      <c r="BB36" s="48" t="s">
        <v>475</v>
      </c>
      <c r="BC36" s="48" t="s">
        <v>506</v>
      </c>
      <c r="BD36" s="48" t="s">
        <v>506</v>
      </c>
      <c r="BE36" s="48" t="s">
        <v>520</v>
      </c>
      <c r="BF36" s="48" t="s">
        <v>520</v>
      </c>
      <c r="BG36" s="116" t="s">
        <v>2355</v>
      </c>
      <c r="BH36" s="116" t="s">
        <v>2407</v>
      </c>
      <c r="BI36" s="116" t="s">
        <v>2428</v>
      </c>
      <c r="BJ36" s="116" t="s">
        <v>2479</v>
      </c>
      <c r="BK36" s="116">
        <v>2</v>
      </c>
      <c r="BL36" s="120">
        <v>10</v>
      </c>
      <c r="BM36" s="116">
        <v>0</v>
      </c>
      <c r="BN36" s="120">
        <v>0</v>
      </c>
      <c r="BO36" s="116">
        <v>0</v>
      </c>
      <c r="BP36" s="120">
        <v>0</v>
      </c>
      <c r="BQ36" s="116">
        <v>18</v>
      </c>
      <c r="BR36" s="120">
        <v>90</v>
      </c>
      <c r="BS36" s="116">
        <v>20</v>
      </c>
      <c r="BT36" s="2"/>
      <c r="BU36" s="3"/>
      <c r="BV36" s="3"/>
      <c r="BW36" s="3"/>
      <c r="BX36" s="3"/>
    </row>
    <row r="37" spans="1:76" ht="15">
      <c r="A37" s="64" t="s">
        <v>243</v>
      </c>
      <c r="B37" s="65"/>
      <c r="C37" s="65" t="s">
        <v>64</v>
      </c>
      <c r="D37" s="66">
        <v>165.19117869152376</v>
      </c>
      <c r="E37" s="68"/>
      <c r="F37" s="100" t="s">
        <v>1683</v>
      </c>
      <c r="G37" s="65"/>
      <c r="H37" s="69" t="s">
        <v>243</v>
      </c>
      <c r="I37" s="70"/>
      <c r="J37" s="70"/>
      <c r="K37" s="69" t="s">
        <v>1875</v>
      </c>
      <c r="L37" s="73">
        <v>1</v>
      </c>
      <c r="M37" s="74">
        <v>1099.8621826171875</v>
      </c>
      <c r="N37" s="74">
        <v>4999.5</v>
      </c>
      <c r="O37" s="75"/>
      <c r="P37" s="76"/>
      <c r="Q37" s="76"/>
      <c r="R37" s="86"/>
      <c r="S37" s="48">
        <v>1</v>
      </c>
      <c r="T37" s="48">
        <v>1</v>
      </c>
      <c r="U37" s="49">
        <v>0</v>
      </c>
      <c r="V37" s="49">
        <v>0</v>
      </c>
      <c r="W37" s="49">
        <v>0</v>
      </c>
      <c r="X37" s="49">
        <v>0.999996</v>
      </c>
      <c r="Y37" s="49">
        <v>0</v>
      </c>
      <c r="Z37" s="49" t="s">
        <v>2036</v>
      </c>
      <c r="AA37" s="71">
        <v>37</v>
      </c>
      <c r="AB37" s="71"/>
      <c r="AC37" s="72"/>
      <c r="AD37" s="78" t="s">
        <v>1107</v>
      </c>
      <c r="AE37" s="78">
        <v>2573</v>
      </c>
      <c r="AF37" s="78">
        <v>1993</v>
      </c>
      <c r="AG37" s="78">
        <v>17604</v>
      </c>
      <c r="AH37" s="78">
        <v>1697</v>
      </c>
      <c r="AI37" s="78"/>
      <c r="AJ37" s="78" t="s">
        <v>1237</v>
      </c>
      <c r="AK37" s="78" t="s">
        <v>1355</v>
      </c>
      <c r="AL37" s="82" t="s">
        <v>1456</v>
      </c>
      <c r="AM37" s="78"/>
      <c r="AN37" s="80">
        <v>39888.97375</v>
      </c>
      <c r="AO37" s="82" t="s">
        <v>1561</v>
      </c>
      <c r="AP37" s="78" t="b">
        <v>0</v>
      </c>
      <c r="AQ37" s="78" t="b">
        <v>0</v>
      </c>
      <c r="AR37" s="78" t="b">
        <v>1</v>
      </c>
      <c r="AS37" s="78"/>
      <c r="AT37" s="78">
        <v>325</v>
      </c>
      <c r="AU37" s="82" t="s">
        <v>1657</v>
      </c>
      <c r="AV37" s="78" t="b">
        <v>0</v>
      </c>
      <c r="AW37" s="78" t="s">
        <v>1709</v>
      </c>
      <c r="AX37" s="82" t="s">
        <v>1744</v>
      </c>
      <c r="AY37" s="78" t="s">
        <v>66</v>
      </c>
      <c r="AZ37" s="78" t="str">
        <f>REPLACE(INDEX(GroupVertices[Group],MATCH(Vertices[[#This Row],[Vertex]],GroupVertices[Vertex],0)),1,1,"")</f>
        <v>1</v>
      </c>
      <c r="BA37" s="48" t="s">
        <v>477</v>
      </c>
      <c r="BB37" s="48" t="s">
        <v>477</v>
      </c>
      <c r="BC37" s="48" t="s">
        <v>506</v>
      </c>
      <c r="BD37" s="48" t="s">
        <v>506</v>
      </c>
      <c r="BE37" s="48" t="s">
        <v>520</v>
      </c>
      <c r="BF37" s="48" t="s">
        <v>520</v>
      </c>
      <c r="BG37" s="116" t="s">
        <v>2347</v>
      </c>
      <c r="BH37" s="116" t="s">
        <v>2347</v>
      </c>
      <c r="BI37" s="116" t="s">
        <v>2260</v>
      </c>
      <c r="BJ37" s="116" t="s">
        <v>2260</v>
      </c>
      <c r="BK37" s="116">
        <v>1</v>
      </c>
      <c r="BL37" s="120">
        <v>11.11111111111111</v>
      </c>
      <c r="BM37" s="116">
        <v>0</v>
      </c>
      <c r="BN37" s="120">
        <v>0</v>
      </c>
      <c r="BO37" s="116">
        <v>0</v>
      </c>
      <c r="BP37" s="120">
        <v>0</v>
      </c>
      <c r="BQ37" s="116">
        <v>8</v>
      </c>
      <c r="BR37" s="120">
        <v>88.88888888888889</v>
      </c>
      <c r="BS37" s="116">
        <v>9</v>
      </c>
      <c r="BT37" s="2"/>
      <c r="BU37" s="3"/>
      <c r="BV37" s="3"/>
      <c r="BW37" s="3"/>
      <c r="BX37" s="3"/>
    </row>
    <row r="38" spans="1:76" ht="15">
      <c r="A38" s="64" t="s">
        <v>244</v>
      </c>
      <c r="B38" s="65"/>
      <c r="C38" s="65" t="s">
        <v>64</v>
      </c>
      <c r="D38" s="66">
        <v>162.26112556562168</v>
      </c>
      <c r="E38" s="68"/>
      <c r="F38" s="100" t="s">
        <v>615</v>
      </c>
      <c r="G38" s="65"/>
      <c r="H38" s="69" t="s">
        <v>244</v>
      </c>
      <c r="I38" s="70"/>
      <c r="J38" s="70"/>
      <c r="K38" s="69" t="s">
        <v>1876</v>
      </c>
      <c r="L38" s="73">
        <v>1</v>
      </c>
      <c r="M38" s="74">
        <v>8274.0263671875</v>
      </c>
      <c r="N38" s="74">
        <v>2414.46435546875</v>
      </c>
      <c r="O38" s="75"/>
      <c r="P38" s="76"/>
      <c r="Q38" s="76"/>
      <c r="R38" s="86"/>
      <c r="S38" s="48">
        <v>0</v>
      </c>
      <c r="T38" s="48">
        <v>1</v>
      </c>
      <c r="U38" s="49">
        <v>0</v>
      </c>
      <c r="V38" s="49">
        <v>1</v>
      </c>
      <c r="W38" s="49">
        <v>0</v>
      </c>
      <c r="X38" s="49">
        <v>0.701752</v>
      </c>
      <c r="Y38" s="49">
        <v>0</v>
      </c>
      <c r="Z38" s="49">
        <v>0</v>
      </c>
      <c r="AA38" s="71">
        <v>38</v>
      </c>
      <c r="AB38" s="71"/>
      <c r="AC38" s="72"/>
      <c r="AD38" s="78" t="s">
        <v>1108</v>
      </c>
      <c r="AE38" s="78">
        <v>768</v>
      </c>
      <c r="AF38" s="78">
        <v>164</v>
      </c>
      <c r="AG38" s="78">
        <v>117</v>
      </c>
      <c r="AH38" s="78">
        <v>276</v>
      </c>
      <c r="AI38" s="78"/>
      <c r="AJ38" s="78" t="s">
        <v>1238</v>
      </c>
      <c r="AK38" s="78"/>
      <c r="AL38" s="82" t="s">
        <v>1457</v>
      </c>
      <c r="AM38" s="78"/>
      <c r="AN38" s="80">
        <v>43294.47972222222</v>
      </c>
      <c r="AO38" s="82" t="s">
        <v>1562</v>
      </c>
      <c r="AP38" s="78" t="b">
        <v>0</v>
      </c>
      <c r="AQ38" s="78" t="b">
        <v>0</v>
      </c>
      <c r="AR38" s="78" t="b">
        <v>0</v>
      </c>
      <c r="AS38" s="78"/>
      <c r="AT38" s="78">
        <v>3</v>
      </c>
      <c r="AU38" s="82" t="s">
        <v>1652</v>
      </c>
      <c r="AV38" s="78" t="b">
        <v>0</v>
      </c>
      <c r="AW38" s="78" t="s">
        <v>1709</v>
      </c>
      <c r="AX38" s="82" t="s">
        <v>1745</v>
      </c>
      <c r="AY38" s="78" t="s">
        <v>66</v>
      </c>
      <c r="AZ38" s="78" t="str">
        <f>REPLACE(INDEX(GroupVertices[Group],MATCH(Vertices[[#This Row],[Vertex]],GroupVertices[Vertex],0)),1,1,"")</f>
        <v>11</v>
      </c>
      <c r="BA38" s="48"/>
      <c r="BB38" s="48"/>
      <c r="BC38" s="48"/>
      <c r="BD38" s="48"/>
      <c r="BE38" s="48" t="s">
        <v>526</v>
      </c>
      <c r="BF38" s="48" t="s">
        <v>526</v>
      </c>
      <c r="BG38" s="116" t="s">
        <v>2356</v>
      </c>
      <c r="BH38" s="116" t="s">
        <v>2356</v>
      </c>
      <c r="BI38" s="116" t="s">
        <v>2429</v>
      </c>
      <c r="BJ38" s="116" t="s">
        <v>2429</v>
      </c>
      <c r="BK38" s="116">
        <v>1</v>
      </c>
      <c r="BL38" s="120">
        <v>4.166666666666667</v>
      </c>
      <c r="BM38" s="116">
        <v>0</v>
      </c>
      <c r="BN38" s="120">
        <v>0</v>
      </c>
      <c r="BO38" s="116">
        <v>0</v>
      </c>
      <c r="BP38" s="120">
        <v>0</v>
      </c>
      <c r="BQ38" s="116">
        <v>23</v>
      </c>
      <c r="BR38" s="120">
        <v>95.83333333333333</v>
      </c>
      <c r="BS38" s="116">
        <v>24</v>
      </c>
      <c r="BT38" s="2"/>
      <c r="BU38" s="3"/>
      <c r="BV38" s="3"/>
      <c r="BW38" s="3"/>
      <c r="BX38" s="3"/>
    </row>
    <row r="39" spans="1:76" ht="15">
      <c r="A39" s="64" t="s">
        <v>325</v>
      </c>
      <c r="B39" s="65"/>
      <c r="C39" s="65" t="s">
        <v>64</v>
      </c>
      <c r="D39" s="66">
        <v>181.26882394661027</v>
      </c>
      <c r="E39" s="68"/>
      <c r="F39" s="100" t="s">
        <v>682</v>
      </c>
      <c r="G39" s="65"/>
      <c r="H39" s="69" t="s">
        <v>325</v>
      </c>
      <c r="I39" s="70"/>
      <c r="J39" s="70"/>
      <c r="K39" s="69" t="s">
        <v>1877</v>
      </c>
      <c r="L39" s="73">
        <v>1</v>
      </c>
      <c r="M39" s="74">
        <v>8274.0263671875</v>
      </c>
      <c r="N39" s="74">
        <v>1926.2779541015625</v>
      </c>
      <c r="O39" s="75"/>
      <c r="P39" s="76"/>
      <c r="Q39" s="76"/>
      <c r="R39" s="86"/>
      <c r="S39" s="48">
        <v>2</v>
      </c>
      <c r="T39" s="48">
        <v>1</v>
      </c>
      <c r="U39" s="49">
        <v>0</v>
      </c>
      <c r="V39" s="49">
        <v>1</v>
      </c>
      <c r="W39" s="49">
        <v>0</v>
      </c>
      <c r="X39" s="49">
        <v>1.29824</v>
      </c>
      <c r="Y39" s="49">
        <v>0</v>
      </c>
      <c r="Z39" s="49">
        <v>0</v>
      </c>
      <c r="AA39" s="71">
        <v>39</v>
      </c>
      <c r="AB39" s="71"/>
      <c r="AC39" s="72"/>
      <c r="AD39" s="78" t="s">
        <v>1109</v>
      </c>
      <c r="AE39" s="78">
        <v>12666</v>
      </c>
      <c r="AF39" s="78">
        <v>12029</v>
      </c>
      <c r="AG39" s="78">
        <v>633100</v>
      </c>
      <c r="AH39" s="78">
        <v>101</v>
      </c>
      <c r="AI39" s="78"/>
      <c r="AJ39" s="78" t="s">
        <v>1239</v>
      </c>
      <c r="AK39" s="78" t="s">
        <v>1356</v>
      </c>
      <c r="AL39" s="82" t="s">
        <v>1458</v>
      </c>
      <c r="AM39" s="78"/>
      <c r="AN39" s="80">
        <v>41993.386921296296</v>
      </c>
      <c r="AO39" s="82" t="s">
        <v>1563</v>
      </c>
      <c r="AP39" s="78" t="b">
        <v>0</v>
      </c>
      <c r="AQ39" s="78" t="b">
        <v>0</v>
      </c>
      <c r="AR39" s="78" t="b">
        <v>0</v>
      </c>
      <c r="AS39" s="78"/>
      <c r="AT39" s="78">
        <v>1728</v>
      </c>
      <c r="AU39" s="82" t="s">
        <v>1652</v>
      </c>
      <c r="AV39" s="78" t="b">
        <v>0</v>
      </c>
      <c r="AW39" s="78" t="s">
        <v>1709</v>
      </c>
      <c r="AX39" s="82" t="s">
        <v>1746</v>
      </c>
      <c r="AY39" s="78" t="s">
        <v>66</v>
      </c>
      <c r="AZ39" s="78" t="str">
        <f>REPLACE(INDEX(GroupVertices[Group],MATCH(Vertices[[#This Row],[Vertex]],GroupVertices[Vertex],0)),1,1,"")</f>
        <v>11</v>
      </c>
      <c r="BA39" s="48" t="s">
        <v>2076</v>
      </c>
      <c r="BB39" s="48" t="s">
        <v>2325</v>
      </c>
      <c r="BC39" s="48" t="s">
        <v>2093</v>
      </c>
      <c r="BD39" s="48" t="s">
        <v>2329</v>
      </c>
      <c r="BE39" s="48" t="s">
        <v>2332</v>
      </c>
      <c r="BF39" s="48" t="s">
        <v>2337</v>
      </c>
      <c r="BG39" s="116" t="s">
        <v>2357</v>
      </c>
      <c r="BH39" s="116" t="s">
        <v>2408</v>
      </c>
      <c r="BI39" s="116" t="s">
        <v>2430</v>
      </c>
      <c r="BJ39" s="116" t="s">
        <v>2480</v>
      </c>
      <c r="BK39" s="116">
        <v>2</v>
      </c>
      <c r="BL39" s="120">
        <v>1.3605442176870748</v>
      </c>
      <c r="BM39" s="116">
        <v>1</v>
      </c>
      <c r="BN39" s="120">
        <v>0.6802721088435374</v>
      </c>
      <c r="BO39" s="116">
        <v>0</v>
      </c>
      <c r="BP39" s="120">
        <v>0</v>
      </c>
      <c r="BQ39" s="116">
        <v>144</v>
      </c>
      <c r="BR39" s="120">
        <v>97.95918367346938</v>
      </c>
      <c r="BS39" s="116">
        <v>147</v>
      </c>
      <c r="BT39" s="2"/>
      <c r="BU39" s="3"/>
      <c r="BV39" s="3"/>
      <c r="BW39" s="3"/>
      <c r="BX39" s="3"/>
    </row>
    <row r="40" spans="1:76" ht="15">
      <c r="A40" s="64" t="s">
        <v>245</v>
      </c>
      <c r="B40" s="65"/>
      <c r="C40" s="65" t="s">
        <v>64</v>
      </c>
      <c r="D40" s="66">
        <v>167.9546240945752</v>
      </c>
      <c r="E40" s="68"/>
      <c r="F40" s="100" t="s">
        <v>616</v>
      </c>
      <c r="G40" s="65"/>
      <c r="H40" s="69" t="s">
        <v>245</v>
      </c>
      <c r="I40" s="70"/>
      <c r="J40" s="70"/>
      <c r="K40" s="69" t="s">
        <v>1878</v>
      </c>
      <c r="L40" s="73">
        <v>1</v>
      </c>
      <c r="M40" s="74">
        <v>1703.162109375</v>
      </c>
      <c r="N40" s="74">
        <v>8097.2294921875</v>
      </c>
      <c r="O40" s="75"/>
      <c r="P40" s="76"/>
      <c r="Q40" s="76"/>
      <c r="R40" s="86"/>
      <c r="S40" s="48">
        <v>1</v>
      </c>
      <c r="T40" s="48">
        <v>1</v>
      </c>
      <c r="U40" s="49">
        <v>0</v>
      </c>
      <c r="V40" s="49">
        <v>0</v>
      </c>
      <c r="W40" s="49">
        <v>0</v>
      </c>
      <c r="X40" s="49">
        <v>0.999996</v>
      </c>
      <c r="Y40" s="49">
        <v>0</v>
      </c>
      <c r="Z40" s="49" t="s">
        <v>2036</v>
      </c>
      <c r="AA40" s="71">
        <v>40</v>
      </c>
      <c r="AB40" s="71"/>
      <c r="AC40" s="72"/>
      <c r="AD40" s="78" t="s">
        <v>1110</v>
      </c>
      <c r="AE40" s="78">
        <v>184</v>
      </c>
      <c r="AF40" s="78">
        <v>3718</v>
      </c>
      <c r="AG40" s="78">
        <v>30568</v>
      </c>
      <c r="AH40" s="78">
        <v>2375</v>
      </c>
      <c r="AI40" s="78"/>
      <c r="AJ40" s="78" t="s">
        <v>1240</v>
      </c>
      <c r="AK40" s="78" t="s">
        <v>1357</v>
      </c>
      <c r="AL40" s="82" t="s">
        <v>1459</v>
      </c>
      <c r="AM40" s="78"/>
      <c r="AN40" s="80">
        <v>39907.2190625</v>
      </c>
      <c r="AO40" s="82" t="s">
        <v>1564</v>
      </c>
      <c r="AP40" s="78" t="b">
        <v>0</v>
      </c>
      <c r="AQ40" s="78" t="b">
        <v>0</v>
      </c>
      <c r="AR40" s="78" t="b">
        <v>0</v>
      </c>
      <c r="AS40" s="78"/>
      <c r="AT40" s="78">
        <v>269</v>
      </c>
      <c r="AU40" s="82" t="s">
        <v>1652</v>
      </c>
      <c r="AV40" s="78" t="b">
        <v>0</v>
      </c>
      <c r="AW40" s="78" t="s">
        <v>1709</v>
      </c>
      <c r="AX40" s="82" t="s">
        <v>1747</v>
      </c>
      <c r="AY40" s="78" t="s">
        <v>66</v>
      </c>
      <c r="AZ40" s="78" t="str">
        <f>REPLACE(INDEX(GroupVertices[Group],MATCH(Vertices[[#This Row],[Vertex]],GroupVertices[Vertex],0)),1,1,"")</f>
        <v>1</v>
      </c>
      <c r="BA40" s="48" t="s">
        <v>475</v>
      </c>
      <c r="BB40" s="48" t="s">
        <v>475</v>
      </c>
      <c r="BC40" s="48" t="s">
        <v>506</v>
      </c>
      <c r="BD40" s="48" t="s">
        <v>506</v>
      </c>
      <c r="BE40" s="48" t="s">
        <v>520</v>
      </c>
      <c r="BF40" s="48" t="s">
        <v>520</v>
      </c>
      <c r="BG40" s="116" t="s">
        <v>2347</v>
      </c>
      <c r="BH40" s="116" t="s">
        <v>2347</v>
      </c>
      <c r="BI40" s="116" t="s">
        <v>2260</v>
      </c>
      <c r="BJ40" s="116" t="s">
        <v>2260</v>
      </c>
      <c r="BK40" s="116">
        <v>1</v>
      </c>
      <c r="BL40" s="120">
        <v>11.11111111111111</v>
      </c>
      <c r="BM40" s="116">
        <v>0</v>
      </c>
      <c r="BN40" s="120">
        <v>0</v>
      </c>
      <c r="BO40" s="116">
        <v>0</v>
      </c>
      <c r="BP40" s="120">
        <v>0</v>
      </c>
      <c r="BQ40" s="116">
        <v>8</v>
      </c>
      <c r="BR40" s="120">
        <v>88.88888888888889</v>
      </c>
      <c r="BS40" s="116">
        <v>9</v>
      </c>
      <c r="BT40" s="2"/>
      <c r="BU40" s="3"/>
      <c r="BV40" s="3"/>
      <c r="BW40" s="3"/>
      <c r="BX40" s="3"/>
    </row>
    <row r="41" spans="1:76" ht="15">
      <c r="A41" s="64" t="s">
        <v>246</v>
      </c>
      <c r="B41" s="65"/>
      <c r="C41" s="65" t="s">
        <v>64</v>
      </c>
      <c r="D41" s="66">
        <v>173.40461902859317</v>
      </c>
      <c r="E41" s="68"/>
      <c r="F41" s="100" t="s">
        <v>617</v>
      </c>
      <c r="G41" s="65"/>
      <c r="H41" s="69" t="s">
        <v>246</v>
      </c>
      <c r="I41" s="70"/>
      <c r="J41" s="70"/>
      <c r="K41" s="69" t="s">
        <v>1879</v>
      </c>
      <c r="L41" s="73">
        <v>1</v>
      </c>
      <c r="M41" s="74">
        <v>1099.8621826171875</v>
      </c>
      <c r="N41" s="74">
        <v>8097.2294921875</v>
      </c>
      <c r="O41" s="75"/>
      <c r="P41" s="76"/>
      <c r="Q41" s="76"/>
      <c r="R41" s="86"/>
      <c r="S41" s="48">
        <v>1</v>
      </c>
      <c r="T41" s="48">
        <v>1</v>
      </c>
      <c r="U41" s="49">
        <v>0</v>
      </c>
      <c r="V41" s="49">
        <v>0</v>
      </c>
      <c r="W41" s="49">
        <v>0</v>
      </c>
      <c r="X41" s="49">
        <v>0.999996</v>
      </c>
      <c r="Y41" s="49">
        <v>0</v>
      </c>
      <c r="Z41" s="49" t="s">
        <v>2036</v>
      </c>
      <c r="AA41" s="71">
        <v>41</v>
      </c>
      <c r="AB41" s="71"/>
      <c r="AC41" s="72"/>
      <c r="AD41" s="78" t="s">
        <v>1111</v>
      </c>
      <c r="AE41" s="78">
        <v>8089</v>
      </c>
      <c r="AF41" s="78">
        <v>7120</v>
      </c>
      <c r="AG41" s="78">
        <v>29745</v>
      </c>
      <c r="AH41" s="78">
        <v>100</v>
      </c>
      <c r="AI41" s="78"/>
      <c r="AJ41" s="78" t="s">
        <v>1241</v>
      </c>
      <c r="AK41" s="78" t="s">
        <v>1358</v>
      </c>
      <c r="AL41" s="82" t="s">
        <v>1460</v>
      </c>
      <c r="AM41" s="78"/>
      <c r="AN41" s="80">
        <v>40234.82201388889</v>
      </c>
      <c r="AO41" s="82" t="s">
        <v>1565</v>
      </c>
      <c r="AP41" s="78" t="b">
        <v>0</v>
      </c>
      <c r="AQ41" s="78" t="b">
        <v>0</v>
      </c>
      <c r="AR41" s="78" t="b">
        <v>0</v>
      </c>
      <c r="AS41" s="78"/>
      <c r="AT41" s="78">
        <v>364</v>
      </c>
      <c r="AU41" s="82" t="s">
        <v>1657</v>
      </c>
      <c r="AV41" s="78" t="b">
        <v>0</v>
      </c>
      <c r="AW41" s="78" t="s">
        <v>1709</v>
      </c>
      <c r="AX41" s="82" t="s">
        <v>1748</v>
      </c>
      <c r="AY41" s="78" t="s">
        <v>66</v>
      </c>
      <c r="AZ41" s="78" t="str">
        <f>REPLACE(INDEX(GroupVertices[Group],MATCH(Vertices[[#This Row],[Vertex]],GroupVertices[Vertex],0)),1,1,"")</f>
        <v>1</v>
      </c>
      <c r="BA41" s="48" t="s">
        <v>475</v>
      </c>
      <c r="BB41" s="48" t="s">
        <v>475</v>
      </c>
      <c r="BC41" s="48" t="s">
        <v>506</v>
      </c>
      <c r="BD41" s="48" t="s">
        <v>506</v>
      </c>
      <c r="BE41" s="48" t="s">
        <v>520</v>
      </c>
      <c r="BF41" s="48" t="s">
        <v>520</v>
      </c>
      <c r="BG41" s="116" t="s">
        <v>2347</v>
      </c>
      <c r="BH41" s="116" t="s">
        <v>2347</v>
      </c>
      <c r="BI41" s="116" t="s">
        <v>2260</v>
      </c>
      <c r="BJ41" s="116" t="s">
        <v>2260</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247</v>
      </c>
      <c r="B42" s="65"/>
      <c r="C42" s="65" t="s">
        <v>64</v>
      </c>
      <c r="D42" s="66">
        <v>162.02082596535632</v>
      </c>
      <c r="E42" s="68"/>
      <c r="F42" s="100" t="s">
        <v>618</v>
      </c>
      <c r="G42" s="65"/>
      <c r="H42" s="69" t="s">
        <v>247</v>
      </c>
      <c r="I42" s="70"/>
      <c r="J42" s="70"/>
      <c r="K42" s="69" t="s">
        <v>1880</v>
      </c>
      <c r="L42" s="73">
        <v>1</v>
      </c>
      <c r="M42" s="74">
        <v>496.562255859375</v>
      </c>
      <c r="N42" s="74">
        <v>8097.2294921875</v>
      </c>
      <c r="O42" s="75"/>
      <c r="P42" s="76"/>
      <c r="Q42" s="76"/>
      <c r="R42" s="86"/>
      <c r="S42" s="48">
        <v>1</v>
      </c>
      <c r="T42" s="48">
        <v>1</v>
      </c>
      <c r="U42" s="49">
        <v>0</v>
      </c>
      <c r="V42" s="49">
        <v>0</v>
      </c>
      <c r="W42" s="49">
        <v>0</v>
      </c>
      <c r="X42" s="49">
        <v>0.999996</v>
      </c>
      <c r="Y42" s="49">
        <v>0</v>
      </c>
      <c r="Z42" s="49" t="s">
        <v>2036</v>
      </c>
      <c r="AA42" s="71">
        <v>42</v>
      </c>
      <c r="AB42" s="71"/>
      <c r="AC42" s="72"/>
      <c r="AD42" s="78" t="s">
        <v>1112</v>
      </c>
      <c r="AE42" s="78">
        <v>19</v>
      </c>
      <c r="AF42" s="78">
        <v>14</v>
      </c>
      <c r="AG42" s="78">
        <v>137</v>
      </c>
      <c r="AH42" s="78">
        <v>0</v>
      </c>
      <c r="AI42" s="78"/>
      <c r="AJ42" s="78" t="s">
        <v>1242</v>
      </c>
      <c r="AK42" s="78" t="s">
        <v>1359</v>
      </c>
      <c r="AL42" s="78"/>
      <c r="AM42" s="78"/>
      <c r="AN42" s="80">
        <v>40886.071122685185</v>
      </c>
      <c r="AO42" s="82" t="s">
        <v>1566</v>
      </c>
      <c r="AP42" s="78" t="b">
        <v>0</v>
      </c>
      <c r="AQ42" s="78" t="b">
        <v>0</v>
      </c>
      <c r="AR42" s="78" t="b">
        <v>0</v>
      </c>
      <c r="AS42" s="78"/>
      <c r="AT42" s="78">
        <v>0</v>
      </c>
      <c r="AU42" s="82" t="s">
        <v>1652</v>
      </c>
      <c r="AV42" s="78" t="b">
        <v>0</v>
      </c>
      <c r="AW42" s="78" t="s">
        <v>1709</v>
      </c>
      <c r="AX42" s="82" t="s">
        <v>1749</v>
      </c>
      <c r="AY42" s="78" t="s">
        <v>66</v>
      </c>
      <c r="AZ42" s="78" t="str">
        <f>REPLACE(INDEX(GroupVertices[Group],MATCH(Vertices[[#This Row],[Vertex]],GroupVertices[Vertex],0)),1,1,"")</f>
        <v>1</v>
      </c>
      <c r="BA42" s="48" t="s">
        <v>482</v>
      </c>
      <c r="BB42" s="48" t="s">
        <v>482</v>
      </c>
      <c r="BC42" s="48" t="s">
        <v>506</v>
      </c>
      <c r="BD42" s="48" t="s">
        <v>506</v>
      </c>
      <c r="BE42" s="48" t="s">
        <v>520</v>
      </c>
      <c r="BF42" s="48" t="s">
        <v>520</v>
      </c>
      <c r="BG42" s="116" t="s">
        <v>2347</v>
      </c>
      <c r="BH42" s="116" t="s">
        <v>2347</v>
      </c>
      <c r="BI42" s="116" t="s">
        <v>2260</v>
      </c>
      <c r="BJ42" s="116" t="s">
        <v>2260</v>
      </c>
      <c r="BK42" s="116">
        <v>1</v>
      </c>
      <c r="BL42" s="120">
        <v>11.11111111111111</v>
      </c>
      <c r="BM42" s="116">
        <v>0</v>
      </c>
      <c r="BN42" s="120">
        <v>0</v>
      </c>
      <c r="BO42" s="116">
        <v>0</v>
      </c>
      <c r="BP42" s="120">
        <v>0</v>
      </c>
      <c r="BQ42" s="116">
        <v>8</v>
      </c>
      <c r="BR42" s="120">
        <v>88.88888888888889</v>
      </c>
      <c r="BS42" s="116">
        <v>9</v>
      </c>
      <c r="BT42" s="2"/>
      <c r="BU42" s="3"/>
      <c r="BV42" s="3"/>
      <c r="BW42" s="3"/>
      <c r="BX42" s="3"/>
    </row>
    <row r="43" spans="1:76" ht="15">
      <c r="A43" s="64" t="s">
        <v>248</v>
      </c>
      <c r="B43" s="65"/>
      <c r="C43" s="65" t="s">
        <v>64</v>
      </c>
      <c r="D43" s="66">
        <v>162.26272756295677</v>
      </c>
      <c r="E43" s="68"/>
      <c r="F43" s="100" t="s">
        <v>619</v>
      </c>
      <c r="G43" s="65"/>
      <c r="H43" s="69" t="s">
        <v>248</v>
      </c>
      <c r="I43" s="70"/>
      <c r="J43" s="70"/>
      <c r="K43" s="69" t="s">
        <v>1881</v>
      </c>
      <c r="L43" s="73">
        <v>1</v>
      </c>
      <c r="M43" s="74">
        <v>2306.4619140625</v>
      </c>
      <c r="N43" s="74">
        <v>8097.2294921875</v>
      </c>
      <c r="O43" s="75"/>
      <c r="P43" s="76"/>
      <c r="Q43" s="76"/>
      <c r="R43" s="86"/>
      <c r="S43" s="48">
        <v>1</v>
      </c>
      <c r="T43" s="48">
        <v>1</v>
      </c>
      <c r="U43" s="49">
        <v>0</v>
      </c>
      <c r="V43" s="49">
        <v>0</v>
      </c>
      <c r="W43" s="49">
        <v>0</v>
      </c>
      <c r="X43" s="49">
        <v>0.999996</v>
      </c>
      <c r="Y43" s="49">
        <v>0</v>
      </c>
      <c r="Z43" s="49" t="s">
        <v>2036</v>
      </c>
      <c r="AA43" s="71">
        <v>43</v>
      </c>
      <c r="AB43" s="71"/>
      <c r="AC43" s="72"/>
      <c r="AD43" s="78" t="s">
        <v>1113</v>
      </c>
      <c r="AE43" s="78">
        <v>0</v>
      </c>
      <c r="AF43" s="78">
        <v>165</v>
      </c>
      <c r="AG43" s="78">
        <v>188033</v>
      </c>
      <c r="AH43" s="78">
        <v>0</v>
      </c>
      <c r="AI43" s="78"/>
      <c r="AJ43" s="78" t="s">
        <v>1243</v>
      </c>
      <c r="AK43" s="78"/>
      <c r="AL43" s="82" t="s">
        <v>1461</v>
      </c>
      <c r="AM43" s="78"/>
      <c r="AN43" s="80">
        <v>43344.59744212963</v>
      </c>
      <c r="AO43" s="82" t="s">
        <v>1567</v>
      </c>
      <c r="AP43" s="78" t="b">
        <v>0</v>
      </c>
      <c r="AQ43" s="78" t="b">
        <v>0</v>
      </c>
      <c r="AR43" s="78" t="b">
        <v>0</v>
      </c>
      <c r="AS43" s="78"/>
      <c r="AT43" s="78">
        <v>22</v>
      </c>
      <c r="AU43" s="82" t="s">
        <v>1652</v>
      </c>
      <c r="AV43" s="78" t="b">
        <v>0</v>
      </c>
      <c r="AW43" s="78" t="s">
        <v>1709</v>
      </c>
      <c r="AX43" s="82" t="s">
        <v>1750</v>
      </c>
      <c r="AY43" s="78" t="s">
        <v>66</v>
      </c>
      <c r="AZ43" s="78" t="str">
        <f>REPLACE(INDEX(GroupVertices[Group],MATCH(Vertices[[#This Row],[Vertex]],GroupVertices[Vertex],0)),1,1,"")</f>
        <v>1</v>
      </c>
      <c r="BA43" s="48" t="s">
        <v>483</v>
      </c>
      <c r="BB43" s="48" t="s">
        <v>483</v>
      </c>
      <c r="BC43" s="48" t="s">
        <v>510</v>
      </c>
      <c r="BD43" s="48" t="s">
        <v>510</v>
      </c>
      <c r="BE43" s="48" t="s">
        <v>520</v>
      </c>
      <c r="BF43" s="48" t="s">
        <v>520</v>
      </c>
      <c r="BG43" s="116" t="s">
        <v>2347</v>
      </c>
      <c r="BH43" s="116" t="s">
        <v>2347</v>
      </c>
      <c r="BI43" s="116" t="s">
        <v>2260</v>
      </c>
      <c r="BJ43" s="116" t="s">
        <v>2260</v>
      </c>
      <c r="BK43" s="116">
        <v>1</v>
      </c>
      <c r="BL43" s="120">
        <v>11.11111111111111</v>
      </c>
      <c r="BM43" s="116">
        <v>0</v>
      </c>
      <c r="BN43" s="120">
        <v>0</v>
      </c>
      <c r="BO43" s="116">
        <v>0</v>
      </c>
      <c r="BP43" s="120">
        <v>0</v>
      </c>
      <c r="BQ43" s="116">
        <v>8</v>
      </c>
      <c r="BR43" s="120">
        <v>88.88888888888889</v>
      </c>
      <c r="BS43" s="116">
        <v>9</v>
      </c>
      <c r="BT43" s="2"/>
      <c r="BU43" s="3"/>
      <c r="BV43" s="3"/>
      <c r="BW43" s="3"/>
      <c r="BX43" s="3"/>
    </row>
    <row r="44" spans="1:76" ht="15">
      <c r="A44" s="64" t="s">
        <v>249</v>
      </c>
      <c r="B44" s="65"/>
      <c r="C44" s="65" t="s">
        <v>64</v>
      </c>
      <c r="D44" s="66">
        <v>182.0602106301508</v>
      </c>
      <c r="E44" s="68"/>
      <c r="F44" s="100" t="s">
        <v>620</v>
      </c>
      <c r="G44" s="65"/>
      <c r="H44" s="69" t="s">
        <v>249</v>
      </c>
      <c r="I44" s="70"/>
      <c r="J44" s="70"/>
      <c r="K44" s="69" t="s">
        <v>1882</v>
      </c>
      <c r="L44" s="73">
        <v>1</v>
      </c>
      <c r="M44" s="74">
        <v>4116.36181640625</v>
      </c>
      <c r="N44" s="74">
        <v>8097.2294921875</v>
      </c>
      <c r="O44" s="75"/>
      <c r="P44" s="76"/>
      <c r="Q44" s="76"/>
      <c r="R44" s="86"/>
      <c r="S44" s="48">
        <v>1</v>
      </c>
      <c r="T44" s="48">
        <v>1</v>
      </c>
      <c r="U44" s="49">
        <v>0</v>
      </c>
      <c r="V44" s="49">
        <v>0</v>
      </c>
      <c r="W44" s="49">
        <v>0</v>
      </c>
      <c r="X44" s="49">
        <v>0.999996</v>
      </c>
      <c r="Y44" s="49">
        <v>0</v>
      </c>
      <c r="Z44" s="49" t="s">
        <v>2036</v>
      </c>
      <c r="AA44" s="71">
        <v>44</v>
      </c>
      <c r="AB44" s="71"/>
      <c r="AC44" s="72"/>
      <c r="AD44" s="78" t="s">
        <v>1114</v>
      </c>
      <c r="AE44" s="78">
        <v>12103</v>
      </c>
      <c r="AF44" s="78">
        <v>12523</v>
      </c>
      <c r="AG44" s="78">
        <v>75411</v>
      </c>
      <c r="AH44" s="78">
        <v>8941</v>
      </c>
      <c r="AI44" s="78"/>
      <c r="AJ44" s="78" t="s">
        <v>1244</v>
      </c>
      <c r="AK44" s="78" t="s">
        <v>1360</v>
      </c>
      <c r="AL44" s="82" t="s">
        <v>1462</v>
      </c>
      <c r="AM44" s="78"/>
      <c r="AN44" s="80">
        <v>40699.42123842592</v>
      </c>
      <c r="AO44" s="82" t="s">
        <v>1568</v>
      </c>
      <c r="AP44" s="78" t="b">
        <v>0</v>
      </c>
      <c r="AQ44" s="78" t="b">
        <v>0</v>
      </c>
      <c r="AR44" s="78" t="b">
        <v>0</v>
      </c>
      <c r="AS44" s="78"/>
      <c r="AT44" s="78">
        <v>1673</v>
      </c>
      <c r="AU44" s="82" t="s">
        <v>1655</v>
      </c>
      <c r="AV44" s="78" t="b">
        <v>0</v>
      </c>
      <c r="AW44" s="78" t="s">
        <v>1709</v>
      </c>
      <c r="AX44" s="82" t="s">
        <v>1751</v>
      </c>
      <c r="AY44" s="78" t="s">
        <v>66</v>
      </c>
      <c r="AZ44" s="78" t="str">
        <f>REPLACE(INDEX(GroupVertices[Group],MATCH(Vertices[[#This Row],[Vertex]],GroupVertices[Vertex],0)),1,1,"")</f>
        <v>1</v>
      </c>
      <c r="BA44" s="48" t="s">
        <v>475</v>
      </c>
      <c r="BB44" s="48" t="s">
        <v>475</v>
      </c>
      <c r="BC44" s="48" t="s">
        <v>506</v>
      </c>
      <c r="BD44" s="48" t="s">
        <v>506</v>
      </c>
      <c r="BE44" s="48" t="s">
        <v>525</v>
      </c>
      <c r="BF44" s="48" t="s">
        <v>525</v>
      </c>
      <c r="BG44" s="116" t="s">
        <v>2358</v>
      </c>
      <c r="BH44" s="116" t="s">
        <v>2358</v>
      </c>
      <c r="BI44" s="116" t="s">
        <v>2431</v>
      </c>
      <c r="BJ44" s="116" t="s">
        <v>2431</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250</v>
      </c>
      <c r="B45" s="65"/>
      <c r="C45" s="65" t="s">
        <v>64</v>
      </c>
      <c r="D45" s="66">
        <v>162.47579320852537</v>
      </c>
      <c r="E45" s="68"/>
      <c r="F45" s="100" t="s">
        <v>621</v>
      </c>
      <c r="G45" s="65"/>
      <c r="H45" s="69" t="s">
        <v>250</v>
      </c>
      <c r="I45" s="70"/>
      <c r="J45" s="70"/>
      <c r="K45" s="69" t="s">
        <v>1883</v>
      </c>
      <c r="L45" s="73">
        <v>1</v>
      </c>
      <c r="M45" s="74">
        <v>3513.061767578125</v>
      </c>
      <c r="N45" s="74">
        <v>8097.2294921875</v>
      </c>
      <c r="O45" s="75"/>
      <c r="P45" s="76"/>
      <c r="Q45" s="76"/>
      <c r="R45" s="86"/>
      <c r="S45" s="48">
        <v>1</v>
      </c>
      <c r="T45" s="48">
        <v>1</v>
      </c>
      <c r="U45" s="49">
        <v>0</v>
      </c>
      <c r="V45" s="49">
        <v>0</v>
      </c>
      <c r="W45" s="49">
        <v>0</v>
      </c>
      <c r="X45" s="49">
        <v>0.999996</v>
      </c>
      <c r="Y45" s="49">
        <v>0</v>
      </c>
      <c r="Z45" s="49" t="s">
        <v>2036</v>
      </c>
      <c r="AA45" s="71">
        <v>45</v>
      </c>
      <c r="AB45" s="71"/>
      <c r="AC45" s="72"/>
      <c r="AD45" s="78" t="s">
        <v>1115</v>
      </c>
      <c r="AE45" s="78">
        <v>402</v>
      </c>
      <c r="AF45" s="78">
        <v>298</v>
      </c>
      <c r="AG45" s="78">
        <v>16419</v>
      </c>
      <c r="AH45" s="78">
        <v>471</v>
      </c>
      <c r="AI45" s="78"/>
      <c r="AJ45" s="78" t="s">
        <v>1245</v>
      </c>
      <c r="AK45" s="78" t="s">
        <v>1361</v>
      </c>
      <c r="AL45" s="78"/>
      <c r="AM45" s="78"/>
      <c r="AN45" s="80">
        <v>40253.91138888889</v>
      </c>
      <c r="AO45" s="82" t="s">
        <v>1569</v>
      </c>
      <c r="AP45" s="78" t="b">
        <v>0</v>
      </c>
      <c r="AQ45" s="78" t="b">
        <v>0</v>
      </c>
      <c r="AR45" s="78" t="b">
        <v>0</v>
      </c>
      <c r="AS45" s="78"/>
      <c r="AT45" s="78">
        <v>2</v>
      </c>
      <c r="AU45" s="82" t="s">
        <v>1656</v>
      </c>
      <c r="AV45" s="78" t="b">
        <v>0</v>
      </c>
      <c r="AW45" s="78" t="s">
        <v>1709</v>
      </c>
      <c r="AX45" s="82" t="s">
        <v>1752</v>
      </c>
      <c r="AY45" s="78" t="s">
        <v>66</v>
      </c>
      <c r="AZ45" s="78" t="str">
        <f>REPLACE(INDEX(GroupVertices[Group],MATCH(Vertices[[#This Row],[Vertex]],GroupVertices[Vertex],0)),1,1,"")</f>
        <v>1</v>
      </c>
      <c r="BA45" s="48" t="s">
        <v>475</v>
      </c>
      <c r="BB45" s="48" t="s">
        <v>475</v>
      </c>
      <c r="BC45" s="48" t="s">
        <v>506</v>
      </c>
      <c r="BD45" s="48" t="s">
        <v>506</v>
      </c>
      <c r="BE45" s="48" t="s">
        <v>520</v>
      </c>
      <c r="BF45" s="48" t="s">
        <v>520</v>
      </c>
      <c r="BG45" s="116" t="s">
        <v>2359</v>
      </c>
      <c r="BH45" s="116" t="s">
        <v>2359</v>
      </c>
      <c r="BI45" s="116" t="s">
        <v>2432</v>
      </c>
      <c r="BJ45" s="116" t="s">
        <v>2432</v>
      </c>
      <c r="BK45" s="116">
        <v>1</v>
      </c>
      <c r="BL45" s="120">
        <v>9.090909090909092</v>
      </c>
      <c r="BM45" s="116">
        <v>0</v>
      </c>
      <c r="BN45" s="120">
        <v>0</v>
      </c>
      <c r="BO45" s="116">
        <v>0</v>
      </c>
      <c r="BP45" s="120">
        <v>0</v>
      </c>
      <c r="BQ45" s="116">
        <v>10</v>
      </c>
      <c r="BR45" s="120">
        <v>90.9090909090909</v>
      </c>
      <c r="BS45" s="116">
        <v>11</v>
      </c>
      <c r="BT45" s="2"/>
      <c r="BU45" s="3"/>
      <c r="BV45" s="3"/>
      <c r="BW45" s="3"/>
      <c r="BX45" s="3"/>
    </row>
    <row r="46" spans="1:76" ht="15">
      <c r="A46" s="64" t="s">
        <v>251</v>
      </c>
      <c r="B46" s="65"/>
      <c r="C46" s="65" t="s">
        <v>64</v>
      </c>
      <c r="D46" s="66">
        <v>162.0817018640902</v>
      </c>
      <c r="E46" s="68"/>
      <c r="F46" s="100" t="s">
        <v>622</v>
      </c>
      <c r="G46" s="65"/>
      <c r="H46" s="69" t="s">
        <v>251</v>
      </c>
      <c r="I46" s="70"/>
      <c r="J46" s="70"/>
      <c r="K46" s="69" t="s">
        <v>1884</v>
      </c>
      <c r="L46" s="73">
        <v>1</v>
      </c>
      <c r="M46" s="74">
        <v>6666.39306640625</v>
      </c>
      <c r="N46" s="74">
        <v>352.9058837890625</v>
      </c>
      <c r="O46" s="75"/>
      <c r="P46" s="76"/>
      <c r="Q46" s="76"/>
      <c r="R46" s="86"/>
      <c r="S46" s="48">
        <v>0</v>
      </c>
      <c r="T46" s="48">
        <v>2</v>
      </c>
      <c r="U46" s="49">
        <v>0</v>
      </c>
      <c r="V46" s="49">
        <v>0.008197</v>
      </c>
      <c r="W46" s="49">
        <v>0.023687</v>
      </c>
      <c r="X46" s="49">
        <v>0.715104</v>
      </c>
      <c r="Y46" s="49">
        <v>0.5</v>
      </c>
      <c r="Z46" s="49">
        <v>0</v>
      </c>
      <c r="AA46" s="71">
        <v>46</v>
      </c>
      <c r="AB46" s="71"/>
      <c r="AC46" s="72"/>
      <c r="AD46" s="78" t="s">
        <v>1116</v>
      </c>
      <c r="AE46" s="78">
        <v>119</v>
      </c>
      <c r="AF46" s="78">
        <v>52</v>
      </c>
      <c r="AG46" s="78">
        <v>539</v>
      </c>
      <c r="AH46" s="78">
        <v>655</v>
      </c>
      <c r="AI46" s="78"/>
      <c r="AJ46" s="78" t="s">
        <v>1246</v>
      </c>
      <c r="AK46" s="78" t="s">
        <v>1362</v>
      </c>
      <c r="AL46" s="78"/>
      <c r="AM46" s="78"/>
      <c r="AN46" s="80">
        <v>41777.60199074074</v>
      </c>
      <c r="AO46" s="78"/>
      <c r="AP46" s="78" t="b">
        <v>1</v>
      </c>
      <c r="AQ46" s="78" t="b">
        <v>0</v>
      </c>
      <c r="AR46" s="78" t="b">
        <v>0</v>
      </c>
      <c r="AS46" s="78"/>
      <c r="AT46" s="78">
        <v>6</v>
      </c>
      <c r="AU46" s="82" t="s">
        <v>1652</v>
      </c>
      <c r="AV46" s="78" t="b">
        <v>0</v>
      </c>
      <c r="AW46" s="78" t="s">
        <v>1709</v>
      </c>
      <c r="AX46" s="82" t="s">
        <v>1753</v>
      </c>
      <c r="AY46" s="78" t="s">
        <v>66</v>
      </c>
      <c r="AZ46" s="78" t="str">
        <f>REPLACE(INDEX(GroupVertices[Group],MATCH(Vertices[[#This Row],[Vertex]],GroupVertices[Vertex],0)),1,1,"")</f>
        <v>3</v>
      </c>
      <c r="BA46" s="48"/>
      <c r="BB46" s="48"/>
      <c r="BC46" s="48"/>
      <c r="BD46" s="48"/>
      <c r="BE46" s="48" t="s">
        <v>520</v>
      </c>
      <c r="BF46" s="48" t="s">
        <v>520</v>
      </c>
      <c r="BG46" s="116" t="s">
        <v>2360</v>
      </c>
      <c r="BH46" s="116" t="s">
        <v>2360</v>
      </c>
      <c r="BI46" s="116" t="s">
        <v>2433</v>
      </c>
      <c r="BJ46" s="116" t="s">
        <v>2433</v>
      </c>
      <c r="BK46" s="116">
        <v>1</v>
      </c>
      <c r="BL46" s="120">
        <v>4.3478260869565215</v>
      </c>
      <c r="BM46" s="116">
        <v>0</v>
      </c>
      <c r="BN46" s="120">
        <v>0</v>
      </c>
      <c r="BO46" s="116">
        <v>0</v>
      </c>
      <c r="BP46" s="120">
        <v>0</v>
      </c>
      <c r="BQ46" s="116">
        <v>22</v>
      </c>
      <c r="BR46" s="120">
        <v>95.65217391304348</v>
      </c>
      <c r="BS46" s="116">
        <v>23</v>
      </c>
      <c r="BT46" s="2"/>
      <c r="BU46" s="3"/>
      <c r="BV46" s="3"/>
      <c r="BW46" s="3"/>
      <c r="BX46" s="3"/>
    </row>
    <row r="47" spans="1:76" ht="15">
      <c r="A47" s="64" t="s">
        <v>324</v>
      </c>
      <c r="B47" s="65"/>
      <c r="C47" s="65" t="s">
        <v>64</v>
      </c>
      <c r="D47" s="66">
        <v>1000</v>
      </c>
      <c r="E47" s="68"/>
      <c r="F47" s="100" t="s">
        <v>681</v>
      </c>
      <c r="G47" s="65"/>
      <c r="H47" s="69" t="s">
        <v>324</v>
      </c>
      <c r="I47" s="70"/>
      <c r="J47" s="70"/>
      <c r="K47" s="69" t="s">
        <v>1885</v>
      </c>
      <c r="L47" s="73">
        <v>9999</v>
      </c>
      <c r="M47" s="74">
        <v>6098.1044921875</v>
      </c>
      <c r="N47" s="74">
        <v>7046.98583984375</v>
      </c>
      <c r="O47" s="75"/>
      <c r="P47" s="76"/>
      <c r="Q47" s="76"/>
      <c r="R47" s="86"/>
      <c r="S47" s="48">
        <v>39</v>
      </c>
      <c r="T47" s="48">
        <v>3</v>
      </c>
      <c r="U47" s="49">
        <v>2682</v>
      </c>
      <c r="V47" s="49">
        <v>0.013333</v>
      </c>
      <c r="W47" s="49">
        <v>0.116375</v>
      </c>
      <c r="X47" s="49">
        <v>13.863583</v>
      </c>
      <c r="Y47" s="49">
        <v>0.01217948717948718</v>
      </c>
      <c r="Z47" s="49">
        <v>0</v>
      </c>
      <c r="AA47" s="71">
        <v>47</v>
      </c>
      <c r="AB47" s="71"/>
      <c r="AC47" s="72"/>
      <c r="AD47" s="78" t="s">
        <v>1117</v>
      </c>
      <c r="AE47" s="78">
        <v>32</v>
      </c>
      <c r="AF47" s="78">
        <v>825580</v>
      </c>
      <c r="AG47" s="78">
        <v>169240</v>
      </c>
      <c r="AH47" s="78">
        <v>7265</v>
      </c>
      <c r="AI47" s="78"/>
      <c r="AJ47" s="78" t="s">
        <v>1247</v>
      </c>
      <c r="AK47" s="78" t="s">
        <v>1363</v>
      </c>
      <c r="AL47" s="82" t="s">
        <v>1463</v>
      </c>
      <c r="AM47" s="78"/>
      <c r="AN47" s="80">
        <v>39644.620162037034</v>
      </c>
      <c r="AO47" s="82" t="s">
        <v>1570</v>
      </c>
      <c r="AP47" s="78" t="b">
        <v>0</v>
      </c>
      <c r="AQ47" s="78" t="b">
        <v>0</v>
      </c>
      <c r="AR47" s="78" t="b">
        <v>1</v>
      </c>
      <c r="AS47" s="78"/>
      <c r="AT47" s="78">
        <v>30142</v>
      </c>
      <c r="AU47" s="82" t="s">
        <v>1655</v>
      </c>
      <c r="AV47" s="78" t="b">
        <v>0</v>
      </c>
      <c r="AW47" s="78" t="s">
        <v>1709</v>
      </c>
      <c r="AX47" s="82" t="s">
        <v>1754</v>
      </c>
      <c r="AY47" s="78" t="s">
        <v>66</v>
      </c>
      <c r="AZ47" s="78" t="str">
        <f>REPLACE(INDEX(GroupVertices[Group],MATCH(Vertices[[#This Row],[Vertex]],GroupVertices[Vertex],0)),1,1,"")</f>
        <v>2</v>
      </c>
      <c r="BA47" s="48" t="s">
        <v>2076</v>
      </c>
      <c r="BB47" s="48" t="s">
        <v>2325</v>
      </c>
      <c r="BC47" s="48" t="s">
        <v>2093</v>
      </c>
      <c r="BD47" s="48" t="s">
        <v>2329</v>
      </c>
      <c r="BE47" s="48" t="s">
        <v>2333</v>
      </c>
      <c r="BF47" s="48" t="s">
        <v>2338</v>
      </c>
      <c r="BG47" s="116" t="s">
        <v>2361</v>
      </c>
      <c r="BH47" s="116" t="s">
        <v>2409</v>
      </c>
      <c r="BI47" s="116" t="s">
        <v>2434</v>
      </c>
      <c r="BJ47" s="116" t="s">
        <v>2481</v>
      </c>
      <c r="BK47" s="116">
        <v>3</v>
      </c>
      <c r="BL47" s="120">
        <v>1.948051948051948</v>
      </c>
      <c r="BM47" s="116">
        <v>1</v>
      </c>
      <c r="BN47" s="120">
        <v>0.6493506493506493</v>
      </c>
      <c r="BO47" s="116">
        <v>0</v>
      </c>
      <c r="BP47" s="120">
        <v>0</v>
      </c>
      <c r="BQ47" s="116">
        <v>150</v>
      </c>
      <c r="BR47" s="120">
        <v>97.40259740259741</v>
      </c>
      <c r="BS47" s="116">
        <v>154</v>
      </c>
      <c r="BT47" s="2"/>
      <c r="BU47" s="3"/>
      <c r="BV47" s="3"/>
      <c r="BW47" s="3"/>
      <c r="BX47" s="3"/>
    </row>
    <row r="48" spans="1:76" ht="15">
      <c r="A48" s="64" t="s">
        <v>252</v>
      </c>
      <c r="B48" s="65"/>
      <c r="C48" s="65" t="s">
        <v>64</v>
      </c>
      <c r="D48" s="66">
        <v>176.82968933104186</v>
      </c>
      <c r="E48" s="68"/>
      <c r="F48" s="100" t="s">
        <v>623</v>
      </c>
      <c r="G48" s="65"/>
      <c r="H48" s="69" t="s">
        <v>252</v>
      </c>
      <c r="I48" s="70"/>
      <c r="J48" s="70"/>
      <c r="K48" s="69" t="s">
        <v>1886</v>
      </c>
      <c r="L48" s="73">
        <v>1</v>
      </c>
      <c r="M48" s="74">
        <v>2909.761962890625</v>
      </c>
      <c r="N48" s="74">
        <v>8097.2294921875</v>
      </c>
      <c r="O48" s="75"/>
      <c r="P48" s="76"/>
      <c r="Q48" s="76"/>
      <c r="R48" s="86"/>
      <c r="S48" s="48">
        <v>1</v>
      </c>
      <c r="T48" s="48">
        <v>1</v>
      </c>
      <c r="U48" s="49">
        <v>0</v>
      </c>
      <c r="V48" s="49">
        <v>0</v>
      </c>
      <c r="W48" s="49">
        <v>0</v>
      </c>
      <c r="X48" s="49">
        <v>0.999996</v>
      </c>
      <c r="Y48" s="49">
        <v>0</v>
      </c>
      <c r="Z48" s="49" t="s">
        <v>2036</v>
      </c>
      <c r="AA48" s="71">
        <v>48</v>
      </c>
      <c r="AB48" s="71"/>
      <c r="AC48" s="72"/>
      <c r="AD48" s="78" t="s">
        <v>1118</v>
      </c>
      <c r="AE48" s="78">
        <v>9418</v>
      </c>
      <c r="AF48" s="78">
        <v>9258</v>
      </c>
      <c r="AG48" s="78">
        <v>16777</v>
      </c>
      <c r="AH48" s="78">
        <v>20</v>
      </c>
      <c r="AI48" s="78"/>
      <c r="AJ48" s="78" t="s">
        <v>1248</v>
      </c>
      <c r="AK48" s="78" t="s">
        <v>1364</v>
      </c>
      <c r="AL48" s="78"/>
      <c r="AM48" s="78"/>
      <c r="AN48" s="80">
        <v>39909.66913194444</v>
      </c>
      <c r="AO48" s="82" t="s">
        <v>1571</v>
      </c>
      <c r="AP48" s="78" t="b">
        <v>0</v>
      </c>
      <c r="AQ48" s="78" t="b">
        <v>0</v>
      </c>
      <c r="AR48" s="78" t="b">
        <v>1</v>
      </c>
      <c r="AS48" s="78"/>
      <c r="AT48" s="78">
        <v>388</v>
      </c>
      <c r="AU48" s="82" t="s">
        <v>1652</v>
      </c>
      <c r="AV48" s="78" t="b">
        <v>0</v>
      </c>
      <c r="AW48" s="78" t="s">
        <v>1709</v>
      </c>
      <c r="AX48" s="82" t="s">
        <v>1755</v>
      </c>
      <c r="AY48" s="78" t="s">
        <v>66</v>
      </c>
      <c r="AZ48" s="78" t="str">
        <f>REPLACE(INDEX(GroupVertices[Group],MATCH(Vertices[[#This Row],[Vertex]],GroupVertices[Vertex],0)),1,1,"")</f>
        <v>1</v>
      </c>
      <c r="BA48" s="48" t="s">
        <v>475</v>
      </c>
      <c r="BB48" s="48" t="s">
        <v>475</v>
      </c>
      <c r="BC48" s="48" t="s">
        <v>506</v>
      </c>
      <c r="BD48" s="48" t="s">
        <v>506</v>
      </c>
      <c r="BE48" s="48" t="s">
        <v>520</v>
      </c>
      <c r="BF48" s="48" t="s">
        <v>520</v>
      </c>
      <c r="BG48" s="116" t="s">
        <v>2347</v>
      </c>
      <c r="BH48" s="116" t="s">
        <v>2347</v>
      </c>
      <c r="BI48" s="116" t="s">
        <v>2260</v>
      </c>
      <c r="BJ48" s="116" t="s">
        <v>2260</v>
      </c>
      <c r="BK48" s="116">
        <v>1</v>
      </c>
      <c r="BL48" s="120">
        <v>11.11111111111111</v>
      </c>
      <c r="BM48" s="116">
        <v>0</v>
      </c>
      <c r="BN48" s="120">
        <v>0</v>
      </c>
      <c r="BO48" s="116">
        <v>0</v>
      </c>
      <c r="BP48" s="120">
        <v>0</v>
      </c>
      <c r="BQ48" s="116">
        <v>8</v>
      </c>
      <c r="BR48" s="120">
        <v>88.88888888888889</v>
      </c>
      <c r="BS48" s="116">
        <v>9</v>
      </c>
      <c r="BT48" s="2"/>
      <c r="BU48" s="3"/>
      <c r="BV48" s="3"/>
      <c r="BW48" s="3"/>
      <c r="BX48" s="3"/>
    </row>
    <row r="49" spans="1:76" ht="15">
      <c r="A49" s="64" t="s">
        <v>253</v>
      </c>
      <c r="B49" s="65"/>
      <c r="C49" s="65" t="s">
        <v>64</v>
      </c>
      <c r="D49" s="66">
        <v>162.40049933377557</v>
      </c>
      <c r="E49" s="68"/>
      <c r="F49" s="100" t="s">
        <v>624</v>
      </c>
      <c r="G49" s="65"/>
      <c r="H49" s="69" t="s">
        <v>253</v>
      </c>
      <c r="I49" s="70"/>
      <c r="J49" s="70"/>
      <c r="K49" s="69" t="s">
        <v>1887</v>
      </c>
      <c r="L49" s="73">
        <v>1</v>
      </c>
      <c r="M49" s="74">
        <v>1703.162109375</v>
      </c>
      <c r="N49" s="74">
        <v>9129.8056640625</v>
      </c>
      <c r="O49" s="75"/>
      <c r="P49" s="76"/>
      <c r="Q49" s="76"/>
      <c r="R49" s="86"/>
      <c r="S49" s="48">
        <v>1</v>
      </c>
      <c r="T49" s="48">
        <v>1</v>
      </c>
      <c r="U49" s="49">
        <v>0</v>
      </c>
      <c r="V49" s="49">
        <v>0</v>
      </c>
      <c r="W49" s="49">
        <v>0</v>
      </c>
      <c r="X49" s="49">
        <v>0.999996</v>
      </c>
      <c r="Y49" s="49">
        <v>0</v>
      </c>
      <c r="Z49" s="49" t="s">
        <v>2036</v>
      </c>
      <c r="AA49" s="71">
        <v>49</v>
      </c>
      <c r="AB49" s="71"/>
      <c r="AC49" s="72"/>
      <c r="AD49" s="78" t="s">
        <v>1119</v>
      </c>
      <c r="AE49" s="78">
        <v>448</v>
      </c>
      <c r="AF49" s="78">
        <v>251</v>
      </c>
      <c r="AG49" s="78">
        <v>3447</v>
      </c>
      <c r="AH49" s="78">
        <v>1508</v>
      </c>
      <c r="AI49" s="78"/>
      <c r="AJ49" s="78" t="s">
        <v>1249</v>
      </c>
      <c r="AK49" s="78" t="s">
        <v>1365</v>
      </c>
      <c r="AL49" s="82" t="s">
        <v>1464</v>
      </c>
      <c r="AM49" s="78"/>
      <c r="AN49" s="80">
        <v>39868.09984953704</v>
      </c>
      <c r="AO49" s="82" t="s">
        <v>1572</v>
      </c>
      <c r="AP49" s="78" t="b">
        <v>0</v>
      </c>
      <c r="AQ49" s="78" t="b">
        <v>0</v>
      </c>
      <c r="AR49" s="78" t="b">
        <v>0</v>
      </c>
      <c r="AS49" s="78"/>
      <c r="AT49" s="78">
        <v>126</v>
      </c>
      <c r="AU49" s="82" t="s">
        <v>1652</v>
      </c>
      <c r="AV49" s="78" t="b">
        <v>0</v>
      </c>
      <c r="AW49" s="78" t="s">
        <v>1709</v>
      </c>
      <c r="AX49" s="82" t="s">
        <v>1756</v>
      </c>
      <c r="AY49" s="78" t="s">
        <v>66</v>
      </c>
      <c r="AZ49" s="78" t="str">
        <f>REPLACE(INDEX(GroupVertices[Group],MATCH(Vertices[[#This Row],[Vertex]],GroupVertices[Vertex],0)),1,1,"")</f>
        <v>1</v>
      </c>
      <c r="BA49" s="48" t="s">
        <v>475</v>
      </c>
      <c r="BB49" s="48" t="s">
        <v>475</v>
      </c>
      <c r="BC49" s="48" t="s">
        <v>506</v>
      </c>
      <c r="BD49" s="48" t="s">
        <v>506</v>
      </c>
      <c r="BE49" s="48" t="s">
        <v>520</v>
      </c>
      <c r="BF49" s="48" t="s">
        <v>520</v>
      </c>
      <c r="BG49" s="116" t="s">
        <v>2362</v>
      </c>
      <c r="BH49" s="116" t="s">
        <v>2362</v>
      </c>
      <c r="BI49" s="116" t="s">
        <v>2435</v>
      </c>
      <c r="BJ49" s="116" t="s">
        <v>2435</v>
      </c>
      <c r="BK49" s="116">
        <v>1</v>
      </c>
      <c r="BL49" s="120">
        <v>8.333333333333334</v>
      </c>
      <c r="BM49" s="116">
        <v>0</v>
      </c>
      <c r="BN49" s="120">
        <v>0</v>
      </c>
      <c r="BO49" s="116">
        <v>0</v>
      </c>
      <c r="BP49" s="120">
        <v>0</v>
      </c>
      <c r="BQ49" s="116">
        <v>11</v>
      </c>
      <c r="BR49" s="120">
        <v>91.66666666666667</v>
      </c>
      <c r="BS49" s="116">
        <v>12</v>
      </c>
      <c r="BT49" s="2"/>
      <c r="BU49" s="3"/>
      <c r="BV49" s="3"/>
      <c r="BW49" s="3"/>
      <c r="BX49" s="3"/>
    </row>
    <row r="50" spans="1:76" ht="15">
      <c r="A50" s="64" t="s">
        <v>254</v>
      </c>
      <c r="B50" s="65"/>
      <c r="C50" s="65" t="s">
        <v>64</v>
      </c>
      <c r="D50" s="66">
        <v>166.04824726580347</v>
      </c>
      <c r="E50" s="68"/>
      <c r="F50" s="100" t="s">
        <v>1684</v>
      </c>
      <c r="G50" s="65"/>
      <c r="H50" s="69" t="s">
        <v>254</v>
      </c>
      <c r="I50" s="70"/>
      <c r="J50" s="70"/>
      <c r="K50" s="69" t="s">
        <v>1888</v>
      </c>
      <c r="L50" s="73">
        <v>1</v>
      </c>
      <c r="M50" s="74">
        <v>1099.8621826171875</v>
      </c>
      <c r="N50" s="74">
        <v>9129.8056640625</v>
      </c>
      <c r="O50" s="75"/>
      <c r="P50" s="76"/>
      <c r="Q50" s="76"/>
      <c r="R50" s="86"/>
      <c r="S50" s="48">
        <v>1</v>
      </c>
      <c r="T50" s="48">
        <v>1</v>
      </c>
      <c r="U50" s="49">
        <v>0</v>
      </c>
      <c r="V50" s="49">
        <v>0</v>
      </c>
      <c r="W50" s="49">
        <v>0</v>
      </c>
      <c r="X50" s="49">
        <v>0.999996</v>
      </c>
      <c r="Y50" s="49">
        <v>0</v>
      </c>
      <c r="Z50" s="49" t="s">
        <v>2036</v>
      </c>
      <c r="AA50" s="71">
        <v>50</v>
      </c>
      <c r="AB50" s="71"/>
      <c r="AC50" s="72"/>
      <c r="AD50" s="78" t="s">
        <v>1120</v>
      </c>
      <c r="AE50" s="78">
        <v>451</v>
      </c>
      <c r="AF50" s="78">
        <v>2528</v>
      </c>
      <c r="AG50" s="78">
        <v>7116</v>
      </c>
      <c r="AH50" s="78">
        <v>2037</v>
      </c>
      <c r="AI50" s="78"/>
      <c r="AJ50" s="78" t="s">
        <v>1250</v>
      </c>
      <c r="AK50" s="78" t="s">
        <v>1366</v>
      </c>
      <c r="AL50" s="82" t="s">
        <v>1465</v>
      </c>
      <c r="AM50" s="78"/>
      <c r="AN50" s="80">
        <v>39927.549988425926</v>
      </c>
      <c r="AO50" s="82" t="s">
        <v>1573</v>
      </c>
      <c r="AP50" s="78" t="b">
        <v>0</v>
      </c>
      <c r="AQ50" s="78" t="b">
        <v>0</v>
      </c>
      <c r="AR50" s="78" t="b">
        <v>0</v>
      </c>
      <c r="AS50" s="78"/>
      <c r="AT50" s="78">
        <v>82</v>
      </c>
      <c r="AU50" s="82" t="s">
        <v>1652</v>
      </c>
      <c r="AV50" s="78" t="b">
        <v>0</v>
      </c>
      <c r="AW50" s="78" t="s">
        <v>1709</v>
      </c>
      <c r="AX50" s="82" t="s">
        <v>1757</v>
      </c>
      <c r="AY50" s="78" t="s">
        <v>66</v>
      </c>
      <c r="AZ50" s="78" t="str">
        <f>REPLACE(INDEX(GroupVertices[Group],MATCH(Vertices[[#This Row],[Vertex]],GroupVertices[Vertex],0)),1,1,"")</f>
        <v>1</v>
      </c>
      <c r="BA50" s="48" t="s">
        <v>475</v>
      </c>
      <c r="BB50" s="48" t="s">
        <v>475</v>
      </c>
      <c r="BC50" s="48" t="s">
        <v>506</v>
      </c>
      <c r="BD50" s="48" t="s">
        <v>506</v>
      </c>
      <c r="BE50" s="48" t="s">
        <v>527</v>
      </c>
      <c r="BF50" s="48" t="s">
        <v>527</v>
      </c>
      <c r="BG50" s="116" t="s">
        <v>2363</v>
      </c>
      <c r="BH50" s="116" t="s">
        <v>2363</v>
      </c>
      <c r="BI50" s="116" t="s">
        <v>2436</v>
      </c>
      <c r="BJ50" s="116" t="s">
        <v>2436</v>
      </c>
      <c r="BK50" s="116">
        <v>1</v>
      </c>
      <c r="BL50" s="120">
        <v>7.142857142857143</v>
      </c>
      <c r="BM50" s="116">
        <v>0</v>
      </c>
      <c r="BN50" s="120">
        <v>0</v>
      </c>
      <c r="BO50" s="116">
        <v>0</v>
      </c>
      <c r="BP50" s="120">
        <v>0</v>
      </c>
      <c r="BQ50" s="116">
        <v>13</v>
      </c>
      <c r="BR50" s="120">
        <v>92.85714285714286</v>
      </c>
      <c r="BS50" s="116">
        <v>14</v>
      </c>
      <c r="BT50" s="2"/>
      <c r="BU50" s="3"/>
      <c r="BV50" s="3"/>
      <c r="BW50" s="3"/>
      <c r="BX50" s="3"/>
    </row>
    <row r="51" spans="1:76" ht="15">
      <c r="A51" s="64" t="s">
        <v>255</v>
      </c>
      <c r="B51" s="65"/>
      <c r="C51" s="65" t="s">
        <v>64</v>
      </c>
      <c r="D51" s="66">
        <v>162.19384167754737</v>
      </c>
      <c r="E51" s="68"/>
      <c r="F51" s="100" t="s">
        <v>625</v>
      </c>
      <c r="G51" s="65"/>
      <c r="H51" s="69" t="s">
        <v>255</v>
      </c>
      <c r="I51" s="70"/>
      <c r="J51" s="70"/>
      <c r="K51" s="69" t="s">
        <v>1889</v>
      </c>
      <c r="L51" s="73">
        <v>1</v>
      </c>
      <c r="M51" s="74">
        <v>496.562255859375</v>
      </c>
      <c r="N51" s="74">
        <v>9129.8056640625</v>
      </c>
      <c r="O51" s="75"/>
      <c r="P51" s="76"/>
      <c r="Q51" s="76"/>
      <c r="R51" s="86"/>
      <c r="S51" s="48">
        <v>1</v>
      </c>
      <c r="T51" s="48">
        <v>1</v>
      </c>
      <c r="U51" s="49">
        <v>0</v>
      </c>
      <c r="V51" s="49">
        <v>0</v>
      </c>
      <c r="W51" s="49">
        <v>0</v>
      </c>
      <c r="X51" s="49">
        <v>0.999996</v>
      </c>
      <c r="Y51" s="49">
        <v>0</v>
      </c>
      <c r="Z51" s="49" t="s">
        <v>2036</v>
      </c>
      <c r="AA51" s="71">
        <v>51</v>
      </c>
      <c r="AB51" s="71"/>
      <c r="AC51" s="72"/>
      <c r="AD51" s="78" t="s">
        <v>1121</v>
      </c>
      <c r="AE51" s="78">
        <v>117</v>
      </c>
      <c r="AF51" s="78">
        <v>122</v>
      </c>
      <c r="AG51" s="78">
        <v>3997</v>
      </c>
      <c r="AH51" s="78">
        <v>207</v>
      </c>
      <c r="AI51" s="78"/>
      <c r="AJ51" s="78" t="s">
        <v>1251</v>
      </c>
      <c r="AK51" s="78"/>
      <c r="AL51" s="82" t="s">
        <v>1466</v>
      </c>
      <c r="AM51" s="78"/>
      <c r="AN51" s="80">
        <v>42769.686956018515</v>
      </c>
      <c r="AO51" s="82" t="s">
        <v>1574</v>
      </c>
      <c r="AP51" s="78" t="b">
        <v>0</v>
      </c>
      <c r="AQ51" s="78" t="b">
        <v>0</v>
      </c>
      <c r="AR51" s="78" t="b">
        <v>0</v>
      </c>
      <c r="AS51" s="78"/>
      <c r="AT51" s="78">
        <v>2</v>
      </c>
      <c r="AU51" s="82" t="s">
        <v>1652</v>
      </c>
      <c r="AV51" s="78" t="b">
        <v>0</v>
      </c>
      <c r="AW51" s="78" t="s">
        <v>1709</v>
      </c>
      <c r="AX51" s="82" t="s">
        <v>1758</v>
      </c>
      <c r="AY51" s="78" t="s">
        <v>66</v>
      </c>
      <c r="AZ51" s="78" t="str">
        <f>REPLACE(INDEX(GroupVertices[Group],MATCH(Vertices[[#This Row],[Vertex]],GroupVertices[Vertex],0)),1,1,"")</f>
        <v>1</v>
      </c>
      <c r="BA51" s="48" t="s">
        <v>475</v>
      </c>
      <c r="BB51" s="48" t="s">
        <v>475</v>
      </c>
      <c r="BC51" s="48" t="s">
        <v>506</v>
      </c>
      <c r="BD51" s="48" t="s">
        <v>506</v>
      </c>
      <c r="BE51" s="48" t="s">
        <v>528</v>
      </c>
      <c r="BF51" s="48" t="s">
        <v>528</v>
      </c>
      <c r="BG51" s="116" t="s">
        <v>2364</v>
      </c>
      <c r="BH51" s="116" t="s">
        <v>2364</v>
      </c>
      <c r="BI51" s="116" t="s">
        <v>2437</v>
      </c>
      <c r="BJ51" s="116" t="s">
        <v>2437</v>
      </c>
      <c r="BK51" s="116">
        <v>1</v>
      </c>
      <c r="BL51" s="120">
        <v>9.090909090909092</v>
      </c>
      <c r="BM51" s="116">
        <v>0</v>
      </c>
      <c r="BN51" s="120">
        <v>0</v>
      </c>
      <c r="BO51" s="116">
        <v>0</v>
      </c>
      <c r="BP51" s="120">
        <v>0</v>
      </c>
      <c r="BQ51" s="116">
        <v>10</v>
      </c>
      <c r="BR51" s="120">
        <v>90.9090909090909</v>
      </c>
      <c r="BS51" s="116">
        <v>11</v>
      </c>
      <c r="BT51" s="2"/>
      <c r="BU51" s="3"/>
      <c r="BV51" s="3"/>
      <c r="BW51" s="3"/>
      <c r="BX51" s="3"/>
    </row>
    <row r="52" spans="1:76" ht="15">
      <c r="A52" s="64" t="s">
        <v>256</v>
      </c>
      <c r="B52" s="65"/>
      <c r="C52" s="65" t="s">
        <v>64</v>
      </c>
      <c r="D52" s="66">
        <v>167.34105911523102</v>
      </c>
      <c r="E52" s="68"/>
      <c r="F52" s="100" t="s">
        <v>1685</v>
      </c>
      <c r="G52" s="65"/>
      <c r="H52" s="69" t="s">
        <v>256</v>
      </c>
      <c r="I52" s="70"/>
      <c r="J52" s="70"/>
      <c r="K52" s="69" t="s">
        <v>1890</v>
      </c>
      <c r="L52" s="73">
        <v>1</v>
      </c>
      <c r="M52" s="74">
        <v>2306.4619140625</v>
      </c>
      <c r="N52" s="74">
        <v>9129.8056640625</v>
      </c>
      <c r="O52" s="75"/>
      <c r="P52" s="76"/>
      <c r="Q52" s="76"/>
      <c r="R52" s="86"/>
      <c r="S52" s="48">
        <v>1</v>
      </c>
      <c r="T52" s="48">
        <v>1</v>
      </c>
      <c r="U52" s="49">
        <v>0</v>
      </c>
      <c r="V52" s="49">
        <v>0</v>
      </c>
      <c r="W52" s="49">
        <v>0</v>
      </c>
      <c r="X52" s="49">
        <v>0.999996</v>
      </c>
      <c r="Y52" s="49">
        <v>0</v>
      </c>
      <c r="Z52" s="49" t="s">
        <v>2036</v>
      </c>
      <c r="AA52" s="71">
        <v>52</v>
      </c>
      <c r="AB52" s="71"/>
      <c r="AC52" s="72"/>
      <c r="AD52" s="78" t="s">
        <v>1122</v>
      </c>
      <c r="AE52" s="78">
        <v>4945</v>
      </c>
      <c r="AF52" s="78">
        <v>3335</v>
      </c>
      <c r="AG52" s="78">
        <v>30991</v>
      </c>
      <c r="AH52" s="78">
        <v>1528</v>
      </c>
      <c r="AI52" s="78"/>
      <c r="AJ52" s="78" t="s">
        <v>1252</v>
      </c>
      <c r="AK52" s="78"/>
      <c r="AL52" s="78"/>
      <c r="AM52" s="78"/>
      <c r="AN52" s="80">
        <v>39842.65331018518</v>
      </c>
      <c r="AO52" s="82" t="s">
        <v>1575</v>
      </c>
      <c r="AP52" s="78" t="b">
        <v>0</v>
      </c>
      <c r="AQ52" s="78" t="b">
        <v>0</v>
      </c>
      <c r="AR52" s="78" t="b">
        <v>1</v>
      </c>
      <c r="AS52" s="78"/>
      <c r="AT52" s="78">
        <v>767</v>
      </c>
      <c r="AU52" s="82" t="s">
        <v>1655</v>
      </c>
      <c r="AV52" s="78" t="b">
        <v>0</v>
      </c>
      <c r="AW52" s="78" t="s">
        <v>1709</v>
      </c>
      <c r="AX52" s="82" t="s">
        <v>1759</v>
      </c>
      <c r="AY52" s="78" t="s">
        <v>66</v>
      </c>
      <c r="AZ52" s="78" t="str">
        <f>REPLACE(INDEX(GroupVertices[Group],MATCH(Vertices[[#This Row],[Vertex]],GroupVertices[Vertex],0)),1,1,"")</f>
        <v>1</v>
      </c>
      <c r="BA52" s="48" t="s">
        <v>475</v>
      </c>
      <c r="BB52" s="48" t="s">
        <v>475</v>
      </c>
      <c r="BC52" s="48" t="s">
        <v>506</v>
      </c>
      <c r="BD52" s="48" t="s">
        <v>506</v>
      </c>
      <c r="BE52" s="48" t="s">
        <v>519</v>
      </c>
      <c r="BF52" s="48" t="s">
        <v>519</v>
      </c>
      <c r="BG52" s="116" t="s">
        <v>2346</v>
      </c>
      <c r="BH52" s="116" t="s">
        <v>2346</v>
      </c>
      <c r="BI52" s="116" t="s">
        <v>2420</v>
      </c>
      <c r="BJ52" s="116" t="s">
        <v>2420</v>
      </c>
      <c r="BK52" s="116">
        <v>1</v>
      </c>
      <c r="BL52" s="120">
        <v>10</v>
      </c>
      <c r="BM52" s="116">
        <v>0</v>
      </c>
      <c r="BN52" s="120">
        <v>0</v>
      </c>
      <c r="BO52" s="116">
        <v>0</v>
      </c>
      <c r="BP52" s="120">
        <v>0</v>
      </c>
      <c r="BQ52" s="116">
        <v>9</v>
      </c>
      <c r="BR52" s="120">
        <v>90</v>
      </c>
      <c r="BS52" s="116">
        <v>10</v>
      </c>
      <c r="BT52" s="2"/>
      <c r="BU52" s="3"/>
      <c r="BV52" s="3"/>
      <c r="BW52" s="3"/>
      <c r="BX52" s="3"/>
    </row>
    <row r="53" spans="1:76" ht="15">
      <c r="A53" s="64" t="s">
        <v>257</v>
      </c>
      <c r="B53" s="65"/>
      <c r="C53" s="65" t="s">
        <v>64</v>
      </c>
      <c r="D53" s="66">
        <v>162.45817123783925</v>
      </c>
      <c r="E53" s="68"/>
      <c r="F53" s="100" t="s">
        <v>626</v>
      </c>
      <c r="G53" s="65"/>
      <c r="H53" s="69" t="s">
        <v>257</v>
      </c>
      <c r="I53" s="70"/>
      <c r="J53" s="70"/>
      <c r="K53" s="69" t="s">
        <v>1891</v>
      </c>
      <c r="L53" s="73">
        <v>1</v>
      </c>
      <c r="M53" s="74">
        <v>9540.9560546875</v>
      </c>
      <c r="N53" s="74">
        <v>4246.63427734375</v>
      </c>
      <c r="O53" s="75"/>
      <c r="P53" s="76"/>
      <c r="Q53" s="76"/>
      <c r="R53" s="86"/>
      <c r="S53" s="48">
        <v>0</v>
      </c>
      <c r="T53" s="48">
        <v>1</v>
      </c>
      <c r="U53" s="49">
        <v>0</v>
      </c>
      <c r="V53" s="49">
        <v>1</v>
      </c>
      <c r="W53" s="49">
        <v>0</v>
      </c>
      <c r="X53" s="49">
        <v>0.701752</v>
      </c>
      <c r="Y53" s="49">
        <v>0</v>
      </c>
      <c r="Z53" s="49">
        <v>0</v>
      </c>
      <c r="AA53" s="71">
        <v>53</v>
      </c>
      <c r="AB53" s="71"/>
      <c r="AC53" s="72"/>
      <c r="AD53" s="78" t="s">
        <v>1123</v>
      </c>
      <c r="AE53" s="78">
        <v>113</v>
      </c>
      <c r="AF53" s="78">
        <v>287</v>
      </c>
      <c r="AG53" s="78">
        <v>13985</v>
      </c>
      <c r="AH53" s="78">
        <v>202</v>
      </c>
      <c r="AI53" s="78"/>
      <c r="AJ53" s="78"/>
      <c r="AK53" s="78"/>
      <c r="AL53" s="78"/>
      <c r="AM53" s="78"/>
      <c r="AN53" s="80">
        <v>42024.47163194444</v>
      </c>
      <c r="AO53" s="82" t="s">
        <v>1576</v>
      </c>
      <c r="AP53" s="78" t="b">
        <v>1</v>
      </c>
      <c r="AQ53" s="78" t="b">
        <v>0</v>
      </c>
      <c r="AR53" s="78" t="b">
        <v>0</v>
      </c>
      <c r="AS53" s="78"/>
      <c r="AT53" s="78">
        <v>29</v>
      </c>
      <c r="AU53" s="82" t="s">
        <v>1652</v>
      </c>
      <c r="AV53" s="78" t="b">
        <v>0</v>
      </c>
      <c r="AW53" s="78" t="s">
        <v>1709</v>
      </c>
      <c r="AX53" s="82" t="s">
        <v>1760</v>
      </c>
      <c r="AY53" s="78" t="s">
        <v>66</v>
      </c>
      <c r="AZ53" s="78" t="str">
        <f>REPLACE(INDEX(GroupVertices[Group],MATCH(Vertices[[#This Row],[Vertex]],GroupVertices[Vertex],0)),1,1,"")</f>
        <v>10</v>
      </c>
      <c r="BA53" s="48"/>
      <c r="BB53" s="48"/>
      <c r="BC53" s="48"/>
      <c r="BD53" s="48"/>
      <c r="BE53" s="48" t="s">
        <v>529</v>
      </c>
      <c r="BF53" s="48" t="s">
        <v>529</v>
      </c>
      <c r="BG53" s="116" t="s">
        <v>2365</v>
      </c>
      <c r="BH53" s="116" t="s">
        <v>2365</v>
      </c>
      <c r="BI53" s="116" t="s">
        <v>2438</v>
      </c>
      <c r="BJ53" s="116" t="s">
        <v>2438</v>
      </c>
      <c r="BK53" s="116">
        <v>0</v>
      </c>
      <c r="BL53" s="120">
        <v>0</v>
      </c>
      <c r="BM53" s="116">
        <v>0</v>
      </c>
      <c r="BN53" s="120">
        <v>0</v>
      </c>
      <c r="BO53" s="116">
        <v>0</v>
      </c>
      <c r="BP53" s="120">
        <v>0</v>
      </c>
      <c r="BQ53" s="116">
        <v>21</v>
      </c>
      <c r="BR53" s="120">
        <v>100</v>
      </c>
      <c r="BS53" s="116">
        <v>21</v>
      </c>
      <c r="BT53" s="2"/>
      <c r="BU53" s="3"/>
      <c r="BV53" s="3"/>
      <c r="BW53" s="3"/>
      <c r="BX53" s="3"/>
    </row>
    <row r="54" spans="1:76" ht="15">
      <c r="A54" s="64" t="s">
        <v>328</v>
      </c>
      <c r="B54" s="65"/>
      <c r="C54" s="65" t="s">
        <v>64</v>
      </c>
      <c r="D54" s="66">
        <v>164.69776351231224</v>
      </c>
      <c r="E54" s="68"/>
      <c r="F54" s="100" t="s">
        <v>684</v>
      </c>
      <c r="G54" s="65"/>
      <c r="H54" s="69" t="s">
        <v>328</v>
      </c>
      <c r="I54" s="70"/>
      <c r="J54" s="70"/>
      <c r="K54" s="69" t="s">
        <v>1892</v>
      </c>
      <c r="L54" s="73">
        <v>1</v>
      </c>
      <c r="M54" s="74">
        <v>9540.9560546875</v>
      </c>
      <c r="N54" s="74">
        <v>3423.18701171875</v>
      </c>
      <c r="O54" s="75"/>
      <c r="P54" s="76"/>
      <c r="Q54" s="76"/>
      <c r="R54" s="86"/>
      <c r="S54" s="48">
        <v>2</v>
      </c>
      <c r="T54" s="48">
        <v>1</v>
      </c>
      <c r="U54" s="49">
        <v>0</v>
      </c>
      <c r="V54" s="49">
        <v>1</v>
      </c>
      <c r="W54" s="49">
        <v>0</v>
      </c>
      <c r="X54" s="49">
        <v>1.29824</v>
      </c>
      <c r="Y54" s="49">
        <v>0</v>
      </c>
      <c r="Z54" s="49">
        <v>0</v>
      </c>
      <c r="AA54" s="71">
        <v>54</v>
      </c>
      <c r="AB54" s="71"/>
      <c r="AC54" s="72"/>
      <c r="AD54" s="78" t="s">
        <v>1124</v>
      </c>
      <c r="AE54" s="78">
        <v>8</v>
      </c>
      <c r="AF54" s="78">
        <v>1685</v>
      </c>
      <c r="AG54" s="78">
        <v>149648</v>
      </c>
      <c r="AH54" s="78">
        <v>257</v>
      </c>
      <c r="AI54" s="78"/>
      <c r="AJ54" s="78" t="s">
        <v>1253</v>
      </c>
      <c r="AK54" s="78" t="s">
        <v>1367</v>
      </c>
      <c r="AL54" s="82" t="s">
        <v>1467</v>
      </c>
      <c r="AM54" s="78"/>
      <c r="AN54" s="80">
        <v>39806.1372337963</v>
      </c>
      <c r="AO54" s="82" t="s">
        <v>1577</v>
      </c>
      <c r="AP54" s="78" t="b">
        <v>0</v>
      </c>
      <c r="AQ54" s="78" t="b">
        <v>0</v>
      </c>
      <c r="AR54" s="78" t="b">
        <v>1</v>
      </c>
      <c r="AS54" s="78"/>
      <c r="AT54" s="78">
        <v>408</v>
      </c>
      <c r="AU54" s="82" t="s">
        <v>1659</v>
      </c>
      <c r="AV54" s="78" t="b">
        <v>0</v>
      </c>
      <c r="AW54" s="78" t="s">
        <v>1709</v>
      </c>
      <c r="AX54" s="82" t="s">
        <v>1761</v>
      </c>
      <c r="AY54" s="78" t="s">
        <v>66</v>
      </c>
      <c r="AZ54" s="78" t="str">
        <f>REPLACE(INDEX(GroupVertices[Group],MATCH(Vertices[[#This Row],[Vertex]],GroupVertices[Vertex],0)),1,1,"")</f>
        <v>10</v>
      </c>
      <c r="BA54" s="48" t="s">
        <v>2320</v>
      </c>
      <c r="BB54" s="48" t="s">
        <v>2326</v>
      </c>
      <c r="BC54" s="48" t="s">
        <v>515</v>
      </c>
      <c r="BD54" s="48" t="s">
        <v>515</v>
      </c>
      <c r="BE54" s="48" t="s">
        <v>2135</v>
      </c>
      <c r="BF54" s="48" t="s">
        <v>2339</v>
      </c>
      <c r="BG54" s="116" t="s">
        <v>2366</v>
      </c>
      <c r="BH54" s="116" t="s">
        <v>2408</v>
      </c>
      <c r="BI54" s="116" t="s">
        <v>2439</v>
      </c>
      <c r="BJ54" s="116" t="s">
        <v>2482</v>
      </c>
      <c r="BK54" s="116">
        <v>2</v>
      </c>
      <c r="BL54" s="120">
        <v>1.3605442176870748</v>
      </c>
      <c r="BM54" s="116">
        <v>1</v>
      </c>
      <c r="BN54" s="120">
        <v>0.6802721088435374</v>
      </c>
      <c r="BO54" s="116">
        <v>0</v>
      </c>
      <c r="BP54" s="120">
        <v>0</v>
      </c>
      <c r="BQ54" s="116">
        <v>144</v>
      </c>
      <c r="BR54" s="120">
        <v>97.95918367346938</v>
      </c>
      <c r="BS54" s="116">
        <v>147</v>
      </c>
      <c r="BT54" s="2"/>
      <c r="BU54" s="3"/>
      <c r="BV54" s="3"/>
      <c r="BW54" s="3"/>
      <c r="BX54" s="3"/>
    </row>
    <row r="55" spans="1:76" ht="15">
      <c r="A55" s="64" t="s">
        <v>258</v>
      </c>
      <c r="B55" s="65"/>
      <c r="C55" s="65" t="s">
        <v>64</v>
      </c>
      <c r="D55" s="66">
        <v>162.39088734976497</v>
      </c>
      <c r="E55" s="68"/>
      <c r="F55" s="100" t="s">
        <v>627</v>
      </c>
      <c r="G55" s="65"/>
      <c r="H55" s="69" t="s">
        <v>258</v>
      </c>
      <c r="I55" s="70"/>
      <c r="J55" s="70"/>
      <c r="K55" s="69" t="s">
        <v>1893</v>
      </c>
      <c r="L55" s="73">
        <v>418.5152870991797</v>
      </c>
      <c r="M55" s="74">
        <v>5499.892578125</v>
      </c>
      <c r="N55" s="74">
        <v>2279.09326171875</v>
      </c>
      <c r="O55" s="75"/>
      <c r="P55" s="76"/>
      <c r="Q55" s="76"/>
      <c r="R55" s="86"/>
      <c r="S55" s="48">
        <v>1</v>
      </c>
      <c r="T55" s="48">
        <v>1</v>
      </c>
      <c r="U55" s="49">
        <v>112</v>
      </c>
      <c r="V55" s="49">
        <v>0.00641</v>
      </c>
      <c r="W55" s="49">
        <v>0.009027</v>
      </c>
      <c r="X55" s="49">
        <v>0.869179</v>
      </c>
      <c r="Y55" s="49">
        <v>0</v>
      </c>
      <c r="Z55" s="49">
        <v>0</v>
      </c>
      <c r="AA55" s="71">
        <v>55</v>
      </c>
      <c r="AB55" s="71"/>
      <c r="AC55" s="72"/>
      <c r="AD55" s="78" t="s">
        <v>1125</v>
      </c>
      <c r="AE55" s="78">
        <v>960</v>
      </c>
      <c r="AF55" s="78">
        <v>245</v>
      </c>
      <c r="AG55" s="78">
        <v>1553</v>
      </c>
      <c r="AH55" s="78">
        <v>3586</v>
      </c>
      <c r="AI55" s="78"/>
      <c r="AJ55" s="78" t="s">
        <v>1254</v>
      </c>
      <c r="AK55" s="78" t="s">
        <v>1343</v>
      </c>
      <c r="AL55" s="82" t="s">
        <v>1468</v>
      </c>
      <c r="AM55" s="78"/>
      <c r="AN55" s="80">
        <v>42782.1781712963</v>
      </c>
      <c r="AO55" s="82" t="s">
        <v>1578</v>
      </c>
      <c r="AP55" s="78" t="b">
        <v>0</v>
      </c>
      <c r="AQ55" s="78" t="b">
        <v>0</v>
      </c>
      <c r="AR55" s="78" t="b">
        <v>1</v>
      </c>
      <c r="AS55" s="78"/>
      <c r="AT55" s="78">
        <v>6</v>
      </c>
      <c r="AU55" s="82" t="s">
        <v>1652</v>
      </c>
      <c r="AV55" s="78" t="b">
        <v>0</v>
      </c>
      <c r="AW55" s="78" t="s">
        <v>1709</v>
      </c>
      <c r="AX55" s="82" t="s">
        <v>1762</v>
      </c>
      <c r="AY55" s="78" t="s">
        <v>66</v>
      </c>
      <c r="AZ55" s="78" t="str">
        <f>REPLACE(INDEX(GroupVertices[Group],MATCH(Vertices[[#This Row],[Vertex]],GroupVertices[Vertex],0)),1,1,"")</f>
        <v>3</v>
      </c>
      <c r="BA55" s="48" t="s">
        <v>475</v>
      </c>
      <c r="BB55" s="48" t="s">
        <v>475</v>
      </c>
      <c r="BC55" s="48" t="s">
        <v>506</v>
      </c>
      <c r="BD55" s="48" t="s">
        <v>506</v>
      </c>
      <c r="BE55" s="48" t="s">
        <v>520</v>
      </c>
      <c r="BF55" s="48" t="s">
        <v>520</v>
      </c>
      <c r="BG55" s="116" t="s">
        <v>2367</v>
      </c>
      <c r="BH55" s="116" t="s">
        <v>2367</v>
      </c>
      <c r="BI55" s="116" t="s">
        <v>2440</v>
      </c>
      <c r="BJ55" s="116" t="s">
        <v>2440</v>
      </c>
      <c r="BK55" s="116">
        <v>0</v>
      </c>
      <c r="BL55" s="120">
        <v>0</v>
      </c>
      <c r="BM55" s="116">
        <v>0</v>
      </c>
      <c r="BN55" s="120">
        <v>0</v>
      </c>
      <c r="BO55" s="116">
        <v>0</v>
      </c>
      <c r="BP55" s="120">
        <v>0</v>
      </c>
      <c r="BQ55" s="116">
        <v>30</v>
      </c>
      <c r="BR55" s="120">
        <v>100</v>
      </c>
      <c r="BS55" s="116">
        <v>30</v>
      </c>
      <c r="BT55" s="2"/>
      <c r="BU55" s="3"/>
      <c r="BV55" s="3"/>
      <c r="BW55" s="3"/>
      <c r="BX55" s="3"/>
    </row>
    <row r="56" spans="1:76" ht="15">
      <c r="A56" s="64" t="s">
        <v>259</v>
      </c>
      <c r="B56" s="65"/>
      <c r="C56" s="65" t="s">
        <v>64</v>
      </c>
      <c r="D56" s="66">
        <v>162.01922396802124</v>
      </c>
      <c r="E56" s="68"/>
      <c r="F56" s="100" t="s">
        <v>628</v>
      </c>
      <c r="G56" s="65"/>
      <c r="H56" s="69" t="s">
        <v>259</v>
      </c>
      <c r="I56" s="70"/>
      <c r="J56" s="70"/>
      <c r="K56" s="69" t="s">
        <v>1894</v>
      </c>
      <c r="L56" s="73">
        <v>1</v>
      </c>
      <c r="M56" s="74">
        <v>4612.923828125</v>
      </c>
      <c r="N56" s="74">
        <v>2191.344970703125</v>
      </c>
      <c r="O56" s="75"/>
      <c r="P56" s="76"/>
      <c r="Q56" s="76"/>
      <c r="R56" s="86"/>
      <c r="S56" s="48">
        <v>0</v>
      </c>
      <c r="T56" s="48">
        <v>1</v>
      </c>
      <c r="U56" s="49">
        <v>0</v>
      </c>
      <c r="V56" s="49">
        <v>0.004717</v>
      </c>
      <c r="W56" s="49">
        <v>0.001148</v>
      </c>
      <c r="X56" s="49">
        <v>0.519401</v>
      </c>
      <c r="Y56" s="49">
        <v>0</v>
      </c>
      <c r="Z56" s="49">
        <v>0</v>
      </c>
      <c r="AA56" s="71">
        <v>56</v>
      </c>
      <c r="AB56" s="71"/>
      <c r="AC56" s="72"/>
      <c r="AD56" s="78" t="s">
        <v>1126</v>
      </c>
      <c r="AE56" s="78">
        <v>53</v>
      </c>
      <c r="AF56" s="78">
        <v>13</v>
      </c>
      <c r="AG56" s="78">
        <v>14</v>
      </c>
      <c r="AH56" s="78">
        <v>192</v>
      </c>
      <c r="AI56" s="78"/>
      <c r="AJ56" s="78" t="s">
        <v>1255</v>
      </c>
      <c r="AK56" s="78" t="s">
        <v>1368</v>
      </c>
      <c r="AL56" s="82" t="s">
        <v>1469</v>
      </c>
      <c r="AM56" s="78"/>
      <c r="AN56" s="80">
        <v>43671.391180555554</v>
      </c>
      <c r="AO56" s="82" t="s">
        <v>1579</v>
      </c>
      <c r="AP56" s="78" t="b">
        <v>1</v>
      </c>
      <c r="AQ56" s="78" t="b">
        <v>0</v>
      </c>
      <c r="AR56" s="78" t="b">
        <v>0</v>
      </c>
      <c r="AS56" s="78"/>
      <c r="AT56" s="78">
        <v>0</v>
      </c>
      <c r="AU56" s="78"/>
      <c r="AV56" s="78" t="b">
        <v>0</v>
      </c>
      <c r="AW56" s="78" t="s">
        <v>1709</v>
      </c>
      <c r="AX56" s="82" t="s">
        <v>1763</v>
      </c>
      <c r="AY56" s="78" t="s">
        <v>66</v>
      </c>
      <c r="AZ56" s="78" t="str">
        <f>REPLACE(INDEX(GroupVertices[Group],MATCH(Vertices[[#This Row],[Vertex]],GroupVertices[Vertex],0)),1,1,"")</f>
        <v>3</v>
      </c>
      <c r="BA56" s="48"/>
      <c r="BB56" s="48"/>
      <c r="BC56" s="48"/>
      <c r="BD56" s="48"/>
      <c r="BE56" s="48" t="s">
        <v>520</v>
      </c>
      <c r="BF56" s="48" t="s">
        <v>520</v>
      </c>
      <c r="BG56" s="116" t="s">
        <v>2368</v>
      </c>
      <c r="BH56" s="116" t="s">
        <v>2368</v>
      </c>
      <c r="BI56" s="116" t="s">
        <v>2441</v>
      </c>
      <c r="BJ56" s="116" t="s">
        <v>2441</v>
      </c>
      <c r="BK56" s="116">
        <v>0</v>
      </c>
      <c r="BL56" s="120">
        <v>0</v>
      </c>
      <c r="BM56" s="116">
        <v>0</v>
      </c>
      <c r="BN56" s="120">
        <v>0</v>
      </c>
      <c r="BO56" s="116">
        <v>0</v>
      </c>
      <c r="BP56" s="120">
        <v>0</v>
      </c>
      <c r="BQ56" s="116">
        <v>22</v>
      </c>
      <c r="BR56" s="120">
        <v>100</v>
      </c>
      <c r="BS56" s="116">
        <v>22</v>
      </c>
      <c r="BT56" s="2"/>
      <c r="BU56" s="3"/>
      <c r="BV56" s="3"/>
      <c r="BW56" s="3"/>
      <c r="BX56" s="3"/>
    </row>
    <row r="57" spans="1:76" ht="15">
      <c r="A57" s="64" t="s">
        <v>260</v>
      </c>
      <c r="B57" s="65"/>
      <c r="C57" s="65" t="s">
        <v>64</v>
      </c>
      <c r="D57" s="66">
        <v>162.6279829553601</v>
      </c>
      <c r="E57" s="68"/>
      <c r="F57" s="100" t="s">
        <v>629</v>
      </c>
      <c r="G57" s="65"/>
      <c r="H57" s="69" t="s">
        <v>260</v>
      </c>
      <c r="I57" s="70"/>
      <c r="J57" s="70"/>
      <c r="K57" s="69" t="s">
        <v>1895</v>
      </c>
      <c r="L57" s="73">
        <v>1</v>
      </c>
      <c r="M57" s="74">
        <v>4612.923828125</v>
      </c>
      <c r="N57" s="74">
        <v>6965.31982421875</v>
      </c>
      <c r="O57" s="75"/>
      <c r="P57" s="76"/>
      <c r="Q57" s="76"/>
      <c r="R57" s="86"/>
      <c r="S57" s="48">
        <v>0</v>
      </c>
      <c r="T57" s="48">
        <v>1</v>
      </c>
      <c r="U57" s="49">
        <v>0</v>
      </c>
      <c r="V57" s="49">
        <v>0.007634</v>
      </c>
      <c r="W57" s="49">
        <v>0.014805</v>
      </c>
      <c r="X57" s="49">
        <v>0.437416</v>
      </c>
      <c r="Y57" s="49">
        <v>0</v>
      </c>
      <c r="Z57" s="49">
        <v>0</v>
      </c>
      <c r="AA57" s="71">
        <v>57</v>
      </c>
      <c r="AB57" s="71"/>
      <c r="AC57" s="72"/>
      <c r="AD57" s="78" t="s">
        <v>1127</v>
      </c>
      <c r="AE57" s="78">
        <v>721</v>
      </c>
      <c r="AF57" s="78">
        <v>393</v>
      </c>
      <c r="AG57" s="78">
        <v>1356</v>
      </c>
      <c r="AH57" s="78">
        <v>2786</v>
      </c>
      <c r="AI57" s="78"/>
      <c r="AJ57" s="78" t="s">
        <v>1256</v>
      </c>
      <c r="AK57" s="78" t="s">
        <v>1369</v>
      </c>
      <c r="AL57" s="82" t="s">
        <v>1470</v>
      </c>
      <c r="AM57" s="78"/>
      <c r="AN57" s="80">
        <v>41045.11479166667</v>
      </c>
      <c r="AO57" s="82" t="s">
        <v>1580</v>
      </c>
      <c r="AP57" s="78" t="b">
        <v>0</v>
      </c>
      <c r="AQ57" s="78" t="b">
        <v>0</v>
      </c>
      <c r="AR57" s="78" t="b">
        <v>1</v>
      </c>
      <c r="AS57" s="78"/>
      <c r="AT57" s="78">
        <v>43</v>
      </c>
      <c r="AU57" s="82" t="s">
        <v>1652</v>
      </c>
      <c r="AV57" s="78" t="b">
        <v>0</v>
      </c>
      <c r="AW57" s="78" t="s">
        <v>1709</v>
      </c>
      <c r="AX57" s="82" t="s">
        <v>1764</v>
      </c>
      <c r="AY57" s="78" t="s">
        <v>66</v>
      </c>
      <c r="AZ57" s="78" t="str">
        <f>REPLACE(INDEX(GroupVertices[Group],MATCH(Vertices[[#This Row],[Vertex]],GroupVertices[Vertex],0)),1,1,"")</f>
        <v>2</v>
      </c>
      <c r="BA57" s="48"/>
      <c r="BB57" s="48"/>
      <c r="BC57" s="48"/>
      <c r="BD57" s="48"/>
      <c r="BE57" s="48" t="s">
        <v>530</v>
      </c>
      <c r="BF57" s="48" t="s">
        <v>530</v>
      </c>
      <c r="BG57" s="116" t="s">
        <v>2369</v>
      </c>
      <c r="BH57" s="116" t="s">
        <v>2369</v>
      </c>
      <c r="BI57" s="116" t="s">
        <v>2442</v>
      </c>
      <c r="BJ57" s="116" t="s">
        <v>2442</v>
      </c>
      <c r="BK57" s="116">
        <v>0</v>
      </c>
      <c r="BL57" s="120">
        <v>0</v>
      </c>
      <c r="BM57" s="116">
        <v>0</v>
      </c>
      <c r="BN57" s="120">
        <v>0</v>
      </c>
      <c r="BO57" s="116">
        <v>0</v>
      </c>
      <c r="BP57" s="120">
        <v>0</v>
      </c>
      <c r="BQ57" s="116">
        <v>23</v>
      </c>
      <c r="BR57" s="120">
        <v>100</v>
      </c>
      <c r="BS57" s="116">
        <v>23</v>
      </c>
      <c r="BT57" s="2"/>
      <c r="BU57" s="3"/>
      <c r="BV57" s="3"/>
      <c r="BW57" s="3"/>
      <c r="BX57" s="3"/>
    </row>
    <row r="58" spans="1:76" ht="15">
      <c r="A58" s="64" t="s">
        <v>261</v>
      </c>
      <c r="B58" s="65"/>
      <c r="C58" s="65" t="s">
        <v>64</v>
      </c>
      <c r="D58" s="66">
        <v>164.57601171484447</v>
      </c>
      <c r="E58" s="68"/>
      <c r="F58" s="100" t="s">
        <v>630</v>
      </c>
      <c r="G58" s="65"/>
      <c r="H58" s="69" t="s">
        <v>261</v>
      </c>
      <c r="I58" s="70"/>
      <c r="J58" s="70"/>
      <c r="K58" s="69" t="s">
        <v>1896</v>
      </c>
      <c r="L58" s="73">
        <v>1</v>
      </c>
      <c r="M58" s="74">
        <v>7578.28662109375</v>
      </c>
      <c r="N58" s="74">
        <v>7927.77587890625</v>
      </c>
      <c r="O58" s="75"/>
      <c r="P58" s="76"/>
      <c r="Q58" s="76"/>
      <c r="R58" s="86"/>
      <c r="S58" s="48">
        <v>0</v>
      </c>
      <c r="T58" s="48">
        <v>1</v>
      </c>
      <c r="U58" s="49">
        <v>0</v>
      </c>
      <c r="V58" s="49">
        <v>0.007634</v>
      </c>
      <c r="W58" s="49">
        <v>0.014805</v>
      </c>
      <c r="X58" s="49">
        <v>0.437416</v>
      </c>
      <c r="Y58" s="49">
        <v>0</v>
      </c>
      <c r="Z58" s="49">
        <v>0</v>
      </c>
      <c r="AA58" s="71">
        <v>58</v>
      </c>
      <c r="AB58" s="71"/>
      <c r="AC58" s="72"/>
      <c r="AD58" s="78" t="s">
        <v>1128</v>
      </c>
      <c r="AE58" s="78">
        <v>1489</v>
      </c>
      <c r="AF58" s="78">
        <v>1609</v>
      </c>
      <c r="AG58" s="78">
        <v>19271</v>
      </c>
      <c r="AH58" s="78">
        <v>36541</v>
      </c>
      <c r="AI58" s="78"/>
      <c r="AJ58" s="78" t="s">
        <v>1257</v>
      </c>
      <c r="AK58" s="78" t="s">
        <v>1337</v>
      </c>
      <c r="AL58" s="82" t="s">
        <v>1471</v>
      </c>
      <c r="AM58" s="78"/>
      <c r="AN58" s="80">
        <v>42814.31715277778</v>
      </c>
      <c r="AO58" s="82" t="s">
        <v>1581</v>
      </c>
      <c r="AP58" s="78" t="b">
        <v>1</v>
      </c>
      <c r="AQ58" s="78" t="b">
        <v>0</v>
      </c>
      <c r="AR58" s="78" t="b">
        <v>0</v>
      </c>
      <c r="AS58" s="78"/>
      <c r="AT58" s="78">
        <v>56</v>
      </c>
      <c r="AU58" s="78"/>
      <c r="AV58" s="78" t="b">
        <v>0</v>
      </c>
      <c r="AW58" s="78" t="s">
        <v>1709</v>
      </c>
      <c r="AX58" s="82" t="s">
        <v>1765</v>
      </c>
      <c r="AY58" s="78" t="s">
        <v>66</v>
      </c>
      <c r="AZ58" s="78" t="str">
        <f>REPLACE(INDEX(GroupVertices[Group],MATCH(Vertices[[#This Row],[Vertex]],GroupVertices[Vertex],0)),1,1,"")</f>
        <v>2</v>
      </c>
      <c r="BA58" s="48"/>
      <c r="BB58" s="48"/>
      <c r="BC58" s="48"/>
      <c r="BD58" s="48"/>
      <c r="BE58" s="48" t="s">
        <v>530</v>
      </c>
      <c r="BF58" s="48" t="s">
        <v>530</v>
      </c>
      <c r="BG58" s="116" t="s">
        <v>2369</v>
      </c>
      <c r="BH58" s="116" t="s">
        <v>2369</v>
      </c>
      <c r="BI58" s="116" t="s">
        <v>2442</v>
      </c>
      <c r="BJ58" s="116" t="s">
        <v>2442</v>
      </c>
      <c r="BK58" s="116">
        <v>0</v>
      </c>
      <c r="BL58" s="120">
        <v>0</v>
      </c>
      <c r="BM58" s="116">
        <v>0</v>
      </c>
      <c r="BN58" s="120">
        <v>0</v>
      </c>
      <c r="BO58" s="116">
        <v>0</v>
      </c>
      <c r="BP58" s="120">
        <v>0</v>
      </c>
      <c r="BQ58" s="116">
        <v>23</v>
      </c>
      <c r="BR58" s="120">
        <v>100</v>
      </c>
      <c r="BS58" s="116">
        <v>23</v>
      </c>
      <c r="BT58" s="2"/>
      <c r="BU58" s="3"/>
      <c r="BV58" s="3"/>
      <c r="BW58" s="3"/>
      <c r="BX58" s="3"/>
    </row>
    <row r="59" spans="1:76" ht="15">
      <c r="A59" s="64" t="s">
        <v>262</v>
      </c>
      <c r="B59" s="65"/>
      <c r="C59" s="65" t="s">
        <v>64</v>
      </c>
      <c r="D59" s="66">
        <v>162.9772183744124</v>
      </c>
      <c r="E59" s="68"/>
      <c r="F59" s="100" t="s">
        <v>631</v>
      </c>
      <c r="G59" s="65"/>
      <c r="H59" s="69" t="s">
        <v>262</v>
      </c>
      <c r="I59" s="70"/>
      <c r="J59" s="70"/>
      <c r="K59" s="69" t="s">
        <v>1897</v>
      </c>
      <c r="L59" s="73">
        <v>1</v>
      </c>
      <c r="M59" s="74">
        <v>5235.0224609375</v>
      </c>
      <c r="N59" s="74">
        <v>6581.90185546875</v>
      </c>
      <c r="O59" s="75"/>
      <c r="P59" s="76"/>
      <c r="Q59" s="76"/>
      <c r="R59" s="86"/>
      <c r="S59" s="48">
        <v>0</v>
      </c>
      <c r="T59" s="48">
        <v>1</v>
      </c>
      <c r="U59" s="49">
        <v>0</v>
      </c>
      <c r="V59" s="49">
        <v>0.007634</v>
      </c>
      <c r="W59" s="49">
        <v>0.014805</v>
      </c>
      <c r="X59" s="49">
        <v>0.437416</v>
      </c>
      <c r="Y59" s="49">
        <v>0</v>
      </c>
      <c r="Z59" s="49">
        <v>0</v>
      </c>
      <c r="AA59" s="71">
        <v>59</v>
      </c>
      <c r="AB59" s="71"/>
      <c r="AC59" s="72"/>
      <c r="AD59" s="78" t="s">
        <v>1129</v>
      </c>
      <c r="AE59" s="78">
        <v>373</v>
      </c>
      <c r="AF59" s="78">
        <v>611</v>
      </c>
      <c r="AG59" s="78">
        <v>1218</v>
      </c>
      <c r="AH59" s="78">
        <v>1378</v>
      </c>
      <c r="AI59" s="78"/>
      <c r="AJ59" s="78" t="s">
        <v>1258</v>
      </c>
      <c r="AK59" s="78" t="s">
        <v>1370</v>
      </c>
      <c r="AL59" s="82" t="s">
        <v>1472</v>
      </c>
      <c r="AM59" s="78"/>
      <c r="AN59" s="80">
        <v>41870.863217592596</v>
      </c>
      <c r="AO59" s="82" t="s">
        <v>1582</v>
      </c>
      <c r="AP59" s="78" t="b">
        <v>0</v>
      </c>
      <c r="AQ59" s="78" t="b">
        <v>0</v>
      </c>
      <c r="AR59" s="78" t="b">
        <v>0</v>
      </c>
      <c r="AS59" s="78"/>
      <c r="AT59" s="78">
        <v>62</v>
      </c>
      <c r="AU59" s="82" t="s">
        <v>1652</v>
      </c>
      <c r="AV59" s="78" t="b">
        <v>0</v>
      </c>
      <c r="AW59" s="78" t="s">
        <v>1709</v>
      </c>
      <c r="AX59" s="82" t="s">
        <v>1766</v>
      </c>
      <c r="AY59" s="78" t="s">
        <v>66</v>
      </c>
      <c r="AZ59" s="78" t="str">
        <f>REPLACE(INDEX(GroupVertices[Group],MATCH(Vertices[[#This Row],[Vertex]],GroupVertices[Vertex],0)),1,1,"")</f>
        <v>2</v>
      </c>
      <c r="BA59" s="48"/>
      <c r="BB59" s="48"/>
      <c r="BC59" s="48"/>
      <c r="BD59" s="48"/>
      <c r="BE59" s="48" t="s">
        <v>530</v>
      </c>
      <c r="BF59" s="48" t="s">
        <v>530</v>
      </c>
      <c r="BG59" s="116" t="s">
        <v>2369</v>
      </c>
      <c r="BH59" s="116" t="s">
        <v>2369</v>
      </c>
      <c r="BI59" s="116" t="s">
        <v>2442</v>
      </c>
      <c r="BJ59" s="116" t="s">
        <v>2442</v>
      </c>
      <c r="BK59" s="116">
        <v>0</v>
      </c>
      <c r="BL59" s="120">
        <v>0</v>
      </c>
      <c r="BM59" s="116">
        <v>0</v>
      </c>
      <c r="BN59" s="120">
        <v>0</v>
      </c>
      <c r="BO59" s="116">
        <v>0</v>
      </c>
      <c r="BP59" s="120">
        <v>0</v>
      </c>
      <c r="BQ59" s="116">
        <v>23</v>
      </c>
      <c r="BR59" s="120">
        <v>100</v>
      </c>
      <c r="BS59" s="116">
        <v>23</v>
      </c>
      <c r="BT59" s="2"/>
      <c r="BU59" s="3"/>
      <c r="BV59" s="3"/>
      <c r="BW59" s="3"/>
      <c r="BX59" s="3"/>
    </row>
    <row r="60" spans="1:76" ht="15">
      <c r="A60" s="64" t="s">
        <v>263</v>
      </c>
      <c r="B60" s="65"/>
      <c r="C60" s="65" t="s">
        <v>64</v>
      </c>
      <c r="D60" s="66">
        <v>162.8314366169181</v>
      </c>
      <c r="E60" s="68"/>
      <c r="F60" s="100" t="s">
        <v>632</v>
      </c>
      <c r="G60" s="65"/>
      <c r="H60" s="69" t="s">
        <v>263</v>
      </c>
      <c r="I60" s="70"/>
      <c r="J60" s="70"/>
      <c r="K60" s="69" t="s">
        <v>1898</v>
      </c>
      <c r="L60" s="73">
        <v>1</v>
      </c>
      <c r="M60" s="74">
        <v>7123.16748046875</v>
      </c>
      <c r="N60" s="74">
        <v>697.223876953125</v>
      </c>
      <c r="O60" s="75"/>
      <c r="P60" s="76"/>
      <c r="Q60" s="76"/>
      <c r="R60" s="86"/>
      <c r="S60" s="48">
        <v>0</v>
      </c>
      <c r="T60" s="48">
        <v>2</v>
      </c>
      <c r="U60" s="49">
        <v>0</v>
      </c>
      <c r="V60" s="49">
        <v>0.008197</v>
      </c>
      <c r="W60" s="49">
        <v>0.023687</v>
      </c>
      <c r="X60" s="49">
        <v>0.715104</v>
      </c>
      <c r="Y60" s="49">
        <v>0.5</v>
      </c>
      <c r="Z60" s="49">
        <v>0</v>
      </c>
      <c r="AA60" s="71">
        <v>60</v>
      </c>
      <c r="AB60" s="71"/>
      <c r="AC60" s="72"/>
      <c r="AD60" s="78" t="s">
        <v>1130</v>
      </c>
      <c r="AE60" s="78">
        <v>1104</v>
      </c>
      <c r="AF60" s="78">
        <v>520</v>
      </c>
      <c r="AG60" s="78">
        <v>40686</v>
      </c>
      <c r="AH60" s="78">
        <v>39121</v>
      </c>
      <c r="AI60" s="78"/>
      <c r="AJ60" s="78" t="s">
        <v>1259</v>
      </c>
      <c r="AK60" s="78"/>
      <c r="AL60" s="78"/>
      <c r="AM60" s="78"/>
      <c r="AN60" s="80">
        <v>41665.293333333335</v>
      </c>
      <c r="AO60" s="82" t="s">
        <v>1583</v>
      </c>
      <c r="AP60" s="78" t="b">
        <v>0</v>
      </c>
      <c r="AQ60" s="78" t="b">
        <v>0</v>
      </c>
      <c r="AR60" s="78" t="b">
        <v>1</v>
      </c>
      <c r="AS60" s="78"/>
      <c r="AT60" s="78">
        <v>42</v>
      </c>
      <c r="AU60" s="82" t="s">
        <v>1660</v>
      </c>
      <c r="AV60" s="78" t="b">
        <v>0</v>
      </c>
      <c r="AW60" s="78" t="s">
        <v>1709</v>
      </c>
      <c r="AX60" s="82" t="s">
        <v>1767</v>
      </c>
      <c r="AY60" s="78" t="s">
        <v>66</v>
      </c>
      <c r="AZ60" s="78" t="str">
        <f>REPLACE(INDEX(GroupVertices[Group],MATCH(Vertices[[#This Row],[Vertex]],GroupVertices[Vertex],0)),1,1,"")</f>
        <v>3</v>
      </c>
      <c r="BA60" s="48"/>
      <c r="BB60" s="48"/>
      <c r="BC60" s="48"/>
      <c r="BD60" s="48"/>
      <c r="BE60" s="48" t="s">
        <v>518</v>
      </c>
      <c r="BF60" s="48" t="s">
        <v>530</v>
      </c>
      <c r="BG60" s="116" t="s">
        <v>2370</v>
      </c>
      <c r="BH60" s="116" t="s">
        <v>2410</v>
      </c>
      <c r="BI60" s="116" t="s">
        <v>2257</v>
      </c>
      <c r="BJ60" s="116" t="s">
        <v>2483</v>
      </c>
      <c r="BK60" s="116">
        <v>1</v>
      </c>
      <c r="BL60" s="120">
        <v>2.1739130434782608</v>
      </c>
      <c r="BM60" s="116">
        <v>0</v>
      </c>
      <c r="BN60" s="120">
        <v>0</v>
      </c>
      <c r="BO60" s="116">
        <v>0</v>
      </c>
      <c r="BP60" s="120">
        <v>0</v>
      </c>
      <c r="BQ60" s="116">
        <v>45</v>
      </c>
      <c r="BR60" s="120">
        <v>97.82608695652173</v>
      </c>
      <c r="BS60" s="116">
        <v>46</v>
      </c>
      <c r="BT60" s="2"/>
      <c r="BU60" s="3"/>
      <c r="BV60" s="3"/>
      <c r="BW60" s="3"/>
      <c r="BX60" s="3"/>
    </row>
    <row r="61" spans="1:76" ht="15">
      <c r="A61" s="64" t="s">
        <v>264</v>
      </c>
      <c r="B61" s="65"/>
      <c r="C61" s="65" t="s">
        <v>64</v>
      </c>
      <c r="D61" s="66">
        <v>171.73854180008678</v>
      </c>
      <c r="E61" s="68"/>
      <c r="F61" s="100" t="s">
        <v>633</v>
      </c>
      <c r="G61" s="65"/>
      <c r="H61" s="69" t="s">
        <v>264</v>
      </c>
      <c r="I61" s="70"/>
      <c r="J61" s="70"/>
      <c r="K61" s="69" t="s">
        <v>1899</v>
      </c>
      <c r="L61" s="73">
        <v>1</v>
      </c>
      <c r="M61" s="74">
        <v>4116.36181640625</v>
      </c>
      <c r="N61" s="74">
        <v>9129.8056640625</v>
      </c>
      <c r="O61" s="75"/>
      <c r="P61" s="76"/>
      <c r="Q61" s="76"/>
      <c r="R61" s="86"/>
      <c r="S61" s="48">
        <v>1</v>
      </c>
      <c r="T61" s="48">
        <v>1</v>
      </c>
      <c r="U61" s="49">
        <v>0</v>
      </c>
      <c r="V61" s="49">
        <v>0</v>
      </c>
      <c r="W61" s="49">
        <v>0</v>
      </c>
      <c r="X61" s="49">
        <v>0.999996</v>
      </c>
      <c r="Y61" s="49">
        <v>0</v>
      </c>
      <c r="Z61" s="49" t="s">
        <v>2036</v>
      </c>
      <c r="AA61" s="71">
        <v>61</v>
      </c>
      <c r="AB61" s="71"/>
      <c r="AC61" s="72"/>
      <c r="AD61" s="78" t="s">
        <v>1131</v>
      </c>
      <c r="AE61" s="78">
        <v>607</v>
      </c>
      <c r="AF61" s="78">
        <v>6080</v>
      </c>
      <c r="AG61" s="78">
        <v>49705</v>
      </c>
      <c r="AH61" s="78">
        <v>3653</v>
      </c>
      <c r="AI61" s="78"/>
      <c r="AJ61" s="78" t="s">
        <v>1260</v>
      </c>
      <c r="AK61" s="78" t="s">
        <v>1371</v>
      </c>
      <c r="AL61" s="82" t="s">
        <v>1473</v>
      </c>
      <c r="AM61" s="78"/>
      <c r="AN61" s="80">
        <v>39934.02025462963</v>
      </c>
      <c r="AO61" s="78"/>
      <c r="AP61" s="78" t="b">
        <v>0</v>
      </c>
      <c r="AQ61" s="78" t="b">
        <v>0</v>
      </c>
      <c r="AR61" s="78" t="b">
        <v>1</v>
      </c>
      <c r="AS61" s="78"/>
      <c r="AT61" s="78">
        <v>127</v>
      </c>
      <c r="AU61" s="82" t="s">
        <v>1655</v>
      </c>
      <c r="AV61" s="78" t="b">
        <v>0</v>
      </c>
      <c r="AW61" s="78" t="s">
        <v>1709</v>
      </c>
      <c r="AX61" s="82" t="s">
        <v>1768</v>
      </c>
      <c r="AY61" s="78" t="s">
        <v>66</v>
      </c>
      <c r="AZ61" s="78" t="str">
        <f>REPLACE(INDEX(GroupVertices[Group],MATCH(Vertices[[#This Row],[Vertex]],GroupVertices[Vertex],0)),1,1,"")</f>
        <v>1</v>
      </c>
      <c r="BA61" s="48" t="s">
        <v>475</v>
      </c>
      <c r="BB61" s="48" t="s">
        <v>475</v>
      </c>
      <c r="BC61" s="48" t="s">
        <v>506</v>
      </c>
      <c r="BD61" s="48" t="s">
        <v>506</v>
      </c>
      <c r="BE61" s="48" t="s">
        <v>531</v>
      </c>
      <c r="BF61" s="48" t="s">
        <v>531</v>
      </c>
      <c r="BG61" s="116" t="s">
        <v>2371</v>
      </c>
      <c r="BH61" s="116" t="s">
        <v>2371</v>
      </c>
      <c r="BI61" s="116" t="s">
        <v>2443</v>
      </c>
      <c r="BJ61" s="116" t="s">
        <v>2443</v>
      </c>
      <c r="BK61" s="116">
        <v>1</v>
      </c>
      <c r="BL61" s="120">
        <v>4.545454545454546</v>
      </c>
      <c r="BM61" s="116">
        <v>1</v>
      </c>
      <c r="BN61" s="120">
        <v>4.545454545454546</v>
      </c>
      <c r="BO61" s="116">
        <v>0</v>
      </c>
      <c r="BP61" s="120">
        <v>0</v>
      </c>
      <c r="BQ61" s="116">
        <v>20</v>
      </c>
      <c r="BR61" s="120">
        <v>90.9090909090909</v>
      </c>
      <c r="BS61" s="116">
        <v>22</v>
      </c>
      <c r="BT61" s="2"/>
      <c r="BU61" s="3"/>
      <c r="BV61" s="3"/>
      <c r="BW61" s="3"/>
      <c r="BX61" s="3"/>
    </row>
    <row r="62" spans="1:76" ht="15">
      <c r="A62" s="64" t="s">
        <v>265</v>
      </c>
      <c r="B62" s="65"/>
      <c r="C62" s="65" t="s">
        <v>64</v>
      </c>
      <c r="D62" s="66">
        <v>163.07333821451854</v>
      </c>
      <c r="E62" s="68"/>
      <c r="F62" s="100" t="s">
        <v>634</v>
      </c>
      <c r="G62" s="65"/>
      <c r="H62" s="69" t="s">
        <v>265</v>
      </c>
      <c r="I62" s="70"/>
      <c r="J62" s="70"/>
      <c r="K62" s="69" t="s">
        <v>1900</v>
      </c>
      <c r="L62" s="73">
        <v>1</v>
      </c>
      <c r="M62" s="74">
        <v>3513.061767578125</v>
      </c>
      <c r="N62" s="74">
        <v>9129.8056640625</v>
      </c>
      <c r="O62" s="75"/>
      <c r="P62" s="76"/>
      <c r="Q62" s="76"/>
      <c r="R62" s="86"/>
      <c r="S62" s="48">
        <v>1</v>
      </c>
      <c r="T62" s="48">
        <v>1</v>
      </c>
      <c r="U62" s="49">
        <v>0</v>
      </c>
      <c r="V62" s="49">
        <v>0</v>
      </c>
      <c r="W62" s="49">
        <v>0</v>
      </c>
      <c r="X62" s="49">
        <v>0.999996</v>
      </c>
      <c r="Y62" s="49">
        <v>0</v>
      </c>
      <c r="Z62" s="49" t="s">
        <v>2036</v>
      </c>
      <c r="AA62" s="71">
        <v>62</v>
      </c>
      <c r="AB62" s="71"/>
      <c r="AC62" s="72"/>
      <c r="AD62" s="78" t="s">
        <v>1132</v>
      </c>
      <c r="AE62" s="78">
        <v>1083</v>
      </c>
      <c r="AF62" s="78">
        <v>671</v>
      </c>
      <c r="AG62" s="78">
        <v>9844</v>
      </c>
      <c r="AH62" s="78">
        <v>4402</v>
      </c>
      <c r="AI62" s="78"/>
      <c r="AJ62" s="78" t="s">
        <v>1261</v>
      </c>
      <c r="AK62" s="78" t="s">
        <v>1372</v>
      </c>
      <c r="AL62" s="82" t="s">
        <v>1474</v>
      </c>
      <c r="AM62" s="78"/>
      <c r="AN62" s="80">
        <v>39978.30480324074</v>
      </c>
      <c r="AO62" s="82" t="s">
        <v>1584</v>
      </c>
      <c r="AP62" s="78" t="b">
        <v>0</v>
      </c>
      <c r="AQ62" s="78" t="b">
        <v>0</v>
      </c>
      <c r="AR62" s="78" t="b">
        <v>1</v>
      </c>
      <c r="AS62" s="78"/>
      <c r="AT62" s="78">
        <v>241</v>
      </c>
      <c r="AU62" s="82" t="s">
        <v>1661</v>
      </c>
      <c r="AV62" s="78" t="b">
        <v>0</v>
      </c>
      <c r="AW62" s="78" t="s">
        <v>1709</v>
      </c>
      <c r="AX62" s="82" t="s">
        <v>1769</v>
      </c>
      <c r="AY62" s="78" t="s">
        <v>66</v>
      </c>
      <c r="AZ62" s="78" t="str">
        <f>REPLACE(INDEX(GroupVertices[Group],MATCH(Vertices[[#This Row],[Vertex]],GroupVertices[Vertex],0)),1,1,"")</f>
        <v>1</v>
      </c>
      <c r="BA62" s="48" t="s">
        <v>475</v>
      </c>
      <c r="BB62" s="48" t="s">
        <v>475</v>
      </c>
      <c r="BC62" s="48" t="s">
        <v>506</v>
      </c>
      <c r="BD62" s="48" t="s">
        <v>506</v>
      </c>
      <c r="BE62" s="48" t="s">
        <v>520</v>
      </c>
      <c r="BF62" s="48" t="s">
        <v>520</v>
      </c>
      <c r="BG62" s="116" t="s">
        <v>2362</v>
      </c>
      <c r="BH62" s="116" t="s">
        <v>2362</v>
      </c>
      <c r="BI62" s="116" t="s">
        <v>2435</v>
      </c>
      <c r="BJ62" s="116" t="s">
        <v>2435</v>
      </c>
      <c r="BK62" s="116">
        <v>1</v>
      </c>
      <c r="BL62" s="120">
        <v>8.333333333333334</v>
      </c>
      <c r="BM62" s="116">
        <v>0</v>
      </c>
      <c r="BN62" s="120">
        <v>0</v>
      </c>
      <c r="BO62" s="116">
        <v>0</v>
      </c>
      <c r="BP62" s="120">
        <v>0</v>
      </c>
      <c r="BQ62" s="116">
        <v>11</v>
      </c>
      <c r="BR62" s="120">
        <v>91.66666666666667</v>
      </c>
      <c r="BS62" s="116">
        <v>12</v>
      </c>
      <c r="BT62" s="2"/>
      <c r="BU62" s="3"/>
      <c r="BV62" s="3"/>
      <c r="BW62" s="3"/>
      <c r="BX62" s="3"/>
    </row>
    <row r="63" spans="1:76" ht="15">
      <c r="A63" s="64" t="s">
        <v>266</v>
      </c>
      <c r="B63" s="65"/>
      <c r="C63" s="65" t="s">
        <v>64</v>
      </c>
      <c r="D63" s="66">
        <v>169.3595757574599</v>
      </c>
      <c r="E63" s="68"/>
      <c r="F63" s="100" t="s">
        <v>635</v>
      </c>
      <c r="G63" s="65"/>
      <c r="H63" s="69" t="s">
        <v>266</v>
      </c>
      <c r="I63" s="70"/>
      <c r="J63" s="70"/>
      <c r="K63" s="69" t="s">
        <v>1901</v>
      </c>
      <c r="L63" s="73">
        <v>1</v>
      </c>
      <c r="M63" s="74">
        <v>2909.761962890625</v>
      </c>
      <c r="N63" s="74">
        <v>9129.8056640625</v>
      </c>
      <c r="O63" s="75"/>
      <c r="P63" s="76"/>
      <c r="Q63" s="76"/>
      <c r="R63" s="86"/>
      <c r="S63" s="48">
        <v>1</v>
      </c>
      <c r="T63" s="48">
        <v>1</v>
      </c>
      <c r="U63" s="49">
        <v>0</v>
      </c>
      <c r="V63" s="49">
        <v>0</v>
      </c>
      <c r="W63" s="49">
        <v>0</v>
      </c>
      <c r="X63" s="49">
        <v>0.999996</v>
      </c>
      <c r="Y63" s="49">
        <v>0</v>
      </c>
      <c r="Z63" s="49" t="s">
        <v>2036</v>
      </c>
      <c r="AA63" s="71">
        <v>63</v>
      </c>
      <c r="AB63" s="71"/>
      <c r="AC63" s="72"/>
      <c r="AD63" s="78" t="s">
        <v>1133</v>
      </c>
      <c r="AE63" s="78">
        <v>3981</v>
      </c>
      <c r="AF63" s="78">
        <v>4595</v>
      </c>
      <c r="AG63" s="78">
        <v>3097</v>
      </c>
      <c r="AH63" s="78">
        <v>3780</v>
      </c>
      <c r="AI63" s="78"/>
      <c r="AJ63" s="78" t="s">
        <v>1262</v>
      </c>
      <c r="AK63" s="78" t="s">
        <v>1373</v>
      </c>
      <c r="AL63" s="82" t="s">
        <v>1475</v>
      </c>
      <c r="AM63" s="78"/>
      <c r="AN63" s="80">
        <v>40076.66849537037</v>
      </c>
      <c r="AO63" s="82" t="s">
        <v>1585</v>
      </c>
      <c r="AP63" s="78" t="b">
        <v>0</v>
      </c>
      <c r="AQ63" s="78" t="b">
        <v>0</v>
      </c>
      <c r="AR63" s="78" t="b">
        <v>0</v>
      </c>
      <c r="AS63" s="78"/>
      <c r="AT63" s="78">
        <v>2485</v>
      </c>
      <c r="AU63" s="82" t="s">
        <v>1662</v>
      </c>
      <c r="AV63" s="78" t="b">
        <v>0</v>
      </c>
      <c r="AW63" s="78" t="s">
        <v>1709</v>
      </c>
      <c r="AX63" s="82" t="s">
        <v>1770</v>
      </c>
      <c r="AY63" s="78" t="s">
        <v>66</v>
      </c>
      <c r="AZ63" s="78" t="str">
        <f>REPLACE(INDEX(GroupVertices[Group],MATCH(Vertices[[#This Row],[Vertex]],GroupVertices[Vertex],0)),1,1,"")</f>
        <v>1</v>
      </c>
      <c r="BA63" s="48" t="s">
        <v>475</v>
      </c>
      <c r="BB63" s="48" t="s">
        <v>475</v>
      </c>
      <c r="BC63" s="48" t="s">
        <v>506</v>
      </c>
      <c r="BD63" s="48" t="s">
        <v>506</v>
      </c>
      <c r="BE63" s="48" t="s">
        <v>520</v>
      </c>
      <c r="BF63" s="48" t="s">
        <v>520</v>
      </c>
      <c r="BG63" s="116" t="s">
        <v>2359</v>
      </c>
      <c r="BH63" s="116" t="s">
        <v>2359</v>
      </c>
      <c r="BI63" s="116" t="s">
        <v>2432</v>
      </c>
      <c r="BJ63" s="116" t="s">
        <v>2432</v>
      </c>
      <c r="BK63" s="116">
        <v>1</v>
      </c>
      <c r="BL63" s="120">
        <v>9.090909090909092</v>
      </c>
      <c r="BM63" s="116">
        <v>0</v>
      </c>
      <c r="BN63" s="120">
        <v>0</v>
      </c>
      <c r="BO63" s="116">
        <v>0</v>
      </c>
      <c r="BP63" s="120">
        <v>0</v>
      </c>
      <c r="BQ63" s="116">
        <v>10</v>
      </c>
      <c r="BR63" s="120">
        <v>90.9090909090909</v>
      </c>
      <c r="BS63" s="116">
        <v>11</v>
      </c>
      <c r="BT63" s="2"/>
      <c r="BU63" s="3"/>
      <c r="BV63" s="3"/>
      <c r="BW63" s="3"/>
      <c r="BX63" s="3"/>
    </row>
    <row r="64" spans="1:76" ht="15">
      <c r="A64" s="64" t="s">
        <v>267</v>
      </c>
      <c r="B64" s="65"/>
      <c r="C64" s="65" t="s">
        <v>64</v>
      </c>
      <c r="D64" s="66">
        <v>163.3360657774753</v>
      </c>
      <c r="E64" s="68"/>
      <c r="F64" s="100" t="s">
        <v>636</v>
      </c>
      <c r="G64" s="65"/>
      <c r="H64" s="69" t="s">
        <v>267</v>
      </c>
      <c r="I64" s="70"/>
      <c r="J64" s="70"/>
      <c r="K64" s="69" t="s">
        <v>1902</v>
      </c>
      <c r="L64" s="73">
        <v>1</v>
      </c>
      <c r="M64" s="74">
        <v>5134.01611328125</v>
      </c>
      <c r="N64" s="74">
        <v>9090.6083984375</v>
      </c>
      <c r="O64" s="75"/>
      <c r="P64" s="76"/>
      <c r="Q64" s="76"/>
      <c r="R64" s="86"/>
      <c r="S64" s="48">
        <v>0</v>
      </c>
      <c r="T64" s="48">
        <v>1</v>
      </c>
      <c r="U64" s="49">
        <v>0</v>
      </c>
      <c r="V64" s="49">
        <v>0.007634</v>
      </c>
      <c r="W64" s="49">
        <v>0.014805</v>
      </c>
      <c r="X64" s="49">
        <v>0.437416</v>
      </c>
      <c r="Y64" s="49">
        <v>0</v>
      </c>
      <c r="Z64" s="49">
        <v>0</v>
      </c>
      <c r="AA64" s="71">
        <v>64</v>
      </c>
      <c r="AB64" s="71"/>
      <c r="AC64" s="72"/>
      <c r="AD64" s="78" t="s">
        <v>1134</v>
      </c>
      <c r="AE64" s="78">
        <v>361</v>
      </c>
      <c r="AF64" s="78">
        <v>835</v>
      </c>
      <c r="AG64" s="78">
        <v>6350</v>
      </c>
      <c r="AH64" s="78">
        <v>447</v>
      </c>
      <c r="AI64" s="78"/>
      <c r="AJ64" s="78" t="s">
        <v>1263</v>
      </c>
      <c r="AK64" s="78" t="s">
        <v>1374</v>
      </c>
      <c r="AL64" s="82" t="s">
        <v>1476</v>
      </c>
      <c r="AM64" s="78"/>
      <c r="AN64" s="80">
        <v>40676.37616898148</v>
      </c>
      <c r="AO64" s="82" t="s">
        <v>1586</v>
      </c>
      <c r="AP64" s="78" t="b">
        <v>0</v>
      </c>
      <c r="AQ64" s="78" t="b">
        <v>0</v>
      </c>
      <c r="AR64" s="78" t="b">
        <v>0</v>
      </c>
      <c r="AS64" s="78"/>
      <c r="AT64" s="78">
        <v>108</v>
      </c>
      <c r="AU64" s="82" t="s">
        <v>1652</v>
      </c>
      <c r="AV64" s="78" t="b">
        <v>0</v>
      </c>
      <c r="AW64" s="78" t="s">
        <v>1709</v>
      </c>
      <c r="AX64" s="82" t="s">
        <v>1771</v>
      </c>
      <c r="AY64" s="78" t="s">
        <v>66</v>
      </c>
      <c r="AZ64" s="78" t="str">
        <f>REPLACE(INDEX(GroupVertices[Group],MATCH(Vertices[[#This Row],[Vertex]],GroupVertices[Vertex],0)),1,1,"")</f>
        <v>2</v>
      </c>
      <c r="BA64" s="48"/>
      <c r="BB64" s="48"/>
      <c r="BC64" s="48"/>
      <c r="BD64" s="48"/>
      <c r="BE64" s="48" t="s">
        <v>532</v>
      </c>
      <c r="BF64" s="48" t="s">
        <v>532</v>
      </c>
      <c r="BG64" s="116" t="s">
        <v>2372</v>
      </c>
      <c r="BH64" s="116" t="s">
        <v>2372</v>
      </c>
      <c r="BI64" s="116" t="s">
        <v>2444</v>
      </c>
      <c r="BJ64" s="116" t="s">
        <v>2444</v>
      </c>
      <c r="BK64" s="116">
        <v>0</v>
      </c>
      <c r="BL64" s="120">
        <v>0</v>
      </c>
      <c r="BM64" s="116">
        <v>0</v>
      </c>
      <c r="BN64" s="120">
        <v>0</v>
      </c>
      <c r="BO64" s="116">
        <v>0</v>
      </c>
      <c r="BP64" s="120">
        <v>0</v>
      </c>
      <c r="BQ64" s="116">
        <v>23</v>
      </c>
      <c r="BR64" s="120">
        <v>100</v>
      </c>
      <c r="BS64" s="116">
        <v>23</v>
      </c>
      <c r="BT64" s="2"/>
      <c r="BU64" s="3"/>
      <c r="BV64" s="3"/>
      <c r="BW64" s="3"/>
      <c r="BX64" s="3"/>
    </row>
    <row r="65" spans="1:76" ht="15">
      <c r="A65" s="64" t="s">
        <v>268</v>
      </c>
      <c r="B65" s="65"/>
      <c r="C65" s="65" t="s">
        <v>64</v>
      </c>
      <c r="D65" s="66">
        <v>176.71274352557938</v>
      </c>
      <c r="E65" s="68"/>
      <c r="F65" s="100" t="s">
        <v>1686</v>
      </c>
      <c r="G65" s="65"/>
      <c r="H65" s="69" t="s">
        <v>268</v>
      </c>
      <c r="I65" s="70"/>
      <c r="J65" s="70"/>
      <c r="K65" s="69" t="s">
        <v>1903</v>
      </c>
      <c r="L65" s="73">
        <v>1</v>
      </c>
      <c r="M65" s="74">
        <v>7296.8662109375</v>
      </c>
      <c r="N65" s="74">
        <v>7181.78369140625</v>
      </c>
      <c r="O65" s="75"/>
      <c r="P65" s="76"/>
      <c r="Q65" s="76"/>
      <c r="R65" s="86"/>
      <c r="S65" s="48">
        <v>0</v>
      </c>
      <c r="T65" s="48">
        <v>1</v>
      </c>
      <c r="U65" s="49">
        <v>0</v>
      </c>
      <c r="V65" s="49">
        <v>0.007634</v>
      </c>
      <c r="W65" s="49">
        <v>0.014805</v>
      </c>
      <c r="X65" s="49">
        <v>0.437416</v>
      </c>
      <c r="Y65" s="49">
        <v>0</v>
      </c>
      <c r="Z65" s="49">
        <v>0</v>
      </c>
      <c r="AA65" s="71">
        <v>65</v>
      </c>
      <c r="AB65" s="71"/>
      <c r="AC65" s="72"/>
      <c r="AD65" s="78" t="s">
        <v>1135</v>
      </c>
      <c r="AE65" s="78">
        <v>6067</v>
      </c>
      <c r="AF65" s="78">
        <v>9185</v>
      </c>
      <c r="AG65" s="78">
        <v>54015</v>
      </c>
      <c r="AH65" s="78">
        <v>23767</v>
      </c>
      <c r="AI65" s="78"/>
      <c r="AJ65" s="78" t="s">
        <v>1264</v>
      </c>
      <c r="AK65" s="78" t="s">
        <v>1375</v>
      </c>
      <c r="AL65" s="82" t="s">
        <v>1477</v>
      </c>
      <c r="AM65" s="78"/>
      <c r="AN65" s="80">
        <v>40494.75443287037</v>
      </c>
      <c r="AO65" s="82" t="s">
        <v>1587</v>
      </c>
      <c r="AP65" s="78" t="b">
        <v>0</v>
      </c>
      <c r="AQ65" s="78" t="b">
        <v>0</v>
      </c>
      <c r="AR65" s="78" t="b">
        <v>1</v>
      </c>
      <c r="AS65" s="78"/>
      <c r="AT65" s="78">
        <v>2285</v>
      </c>
      <c r="AU65" s="82" t="s">
        <v>1663</v>
      </c>
      <c r="AV65" s="78" t="b">
        <v>0</v>
      </c>
      <c r="AW65" s="78" t="s">
        <v>1709</v>
      </c>
      <c r="AX65" s="82" t="s">
        <v>1772</v>
      </c>
      <c r="AY65" s="78" t="s">
        <v>66</v>
      </c>
      <c r="AZ65" s="78" t="str">
        <f>REPLACE(INDEX(GroupVertices[Group],MATCH(Vertices[[#This Row],[Vertex]],GroupVertices[Vertex],0)),1,1,"")</f>
        <v>2</v>
      </c>
      <c r="BA65" s="48" t="s">
        <v>475</v>
      </c>
      <c r="BB65" s="48" t="s">
        <v>475</v>
      </c>
      <c r="BC65" s="48" t="s">
        <v>506</v>
      </c>
      <c r="BD65" s="48" t="s">
        <v>506</v>
      </c>
      <c r="BE65" s="48" t="s">
        <v>533</v>
      </c>
      <c r="BF65" s="48" t="s">
        <v>533</v>
      </c>
      <c r="BG65" s="116" t="s">
        <v>2373</v>
      </c>
      <c r="BH65" s="116" t="s">
        <v>2373</v>
      </c>
      <c r="BI65" s="116" t="s">
        <v>2445</v>
      </c>
      <c r="BJ65" s="116" t="s">
        <v>2445</v>
      </c>
      <c r="BK65" s="116">
        <v>1</v>
      </c>
      <c r="BL65" s="120">
        <v>10</v>
      </c>
      <c r="BM65" s="116">
        <v>0</v>
      </c>
      <c r="BN65" s="120">
        <v>0</v>
      </c>
      <c r="BO65" s="116">
        <v>0</v>
      </c>
      <c r="BP65" s="120">
        <v>0</v>
      </c>
      <c r="BQ65" s="116">
        <v>9</v>
      </c>
      <c r="BR65" s="120">
        <v>90</v>
      </c>
      <c r="BS65" s="116">
        <v>10</v>
      </c>
      <c r="BT65" s="2"/>
      <c r="BU65" s="3"/>
      <c r="BV65" s="3"/>
      <c r="BW65" s="3"/>
      <c r="BX65" s="3"/>
    </row>
    <row r="66" spans="1:76" ht="15">
      <c r="A66" s="64" t="s">
        <v>269</v>
      </c>
      <c r="B66" s="65"/>
      <c r="C66" s="65" t="s">
        <v>64</v>
      </c>
      <c r="D66" s="66">
        <v>175.18764206256202</v>
      </c>
      <c r="E66" s="68"/>
      <c r="F66" s="100" t="s">
        <v>637</v>
      </c>
      <c r="G66" s="65"/>
      <c r="H66" s="69" t="s">
        <v>269</v>
      </c>
      <c r="I66" s="70"/>
      <c r="J66" s="70"/>
      <c r="K66" s="69" t="s">
        <v>1904</v>
      </c>
      <c r="L66" s="73">
        <v>1</v>
      </c>
      <c r="M66" s="74">
        <v>496.562255859375</v>
      </c>
      <c r="N66" s="74">
        <v>7064.65283203125</v>
      </c>
      <c r="O66" s="75"/>
      <c r="P66" s="76"/>
      <c r="Q66" s="76"/>
      <c r="R66" s="86"/>
      <c r="S66" s="48">
        <v>1</v>
      </c>
      <c r="T66" s="48">
        <v>1</v>
      </c>
      <c r="U66" s="49">
        <v>0</v>
      </c>
      <c r="V66" s="49">
        <v>0</v>
      </c>
      <c r="W66" s="49">
        <v>0</v>
      </c>
      <c r="X66" s="49">
        <v>0.999996</v>
      </c>
      <c r="Y66" s="49">
        <v>0</v>
      </c>
      <c r="Z66" s="49" t="s">
        <v>2036</v>
      </c>
      <c r="AA66" s="71">
        <v>66</v>
      </c>
      <c r="AB66" s="71"/>
      <c r="AC66" s="72"/>
      <c r="AD66" s="78" t="s">
        <v>1136</v>
      </c>
      <c r="AE66" s="78">
        <v>7737</v>
      </c>
      <c r="AF66" s="78">
        <v>8233</v>
      </c>
      <c r="AG66" s="78">
        <v>38594</v>
      </c>
      <c r="AH66" s="78">
        <v>8545</v>
      </c>
      <c r="AI66" s="78"/>
      <c r="AJ66" s="78" t="s">
        <v>1265</v>
      </c>
      <c r="AK66" s="78" t="s">
        <v>1376</v>
      </c>
      <c r="AL66" s="82" t="s">
        <v>1478</v>
      </c>
      <c r="AM66" s="78"/>
      <c r="AN66" s="80">
        <v>40953.75101851852</v>
      </c>
      <c r="AO66" s="82" t="s">
        <v>1588</v>
      </c>
      <c r="AP66" s="78" t="b">
        <v>0</v>
      </c>
      <c r="AQ66" s="78" t="b">
        <v>0</v>
      </c>
      <c r="AR66" s="78" t="b">
        <v>0</v>
      </c>
      <c r="AS66" s="78"/>
      <c r="AT66" s="78">
        <v>748</v>
      </c>
      <c r="AU66" s="82" t="s">
        <v>1652</v>
      </c>
      <c r="AV66" s="78" t="b">
        <v>0</v>
      </c>
      <c r="AW66" s="78" t="s">
        <v>1709</v>
      </c>
      <c r="AX66" s="82" t="s">
        <v>1773</v>
      </c>
      <c r="AY66" s="78" t="s">
        <v>66</v>
      </c>
      <c r="AZ66" s="78" t="str">
        <f>REPLACE(INDEX(GroupVertices[Group],MATCH(Vertices[[#This Row],[Vertex]],GroupVertices[Vertex],0)),1,1,"")</f>
        <v>1</v>
      </c>
      <c r="BA66" s="48" t="s">
        <v>475</v>
      </c>
      <c r="BB66" s="48" t="s">
        <v>475</v>
      </c>
      <c r="BC66" s="48" t="s">
        <v>506</v>
      </c>
      <c r="BD66" s="48" t="s">
        <v>506</v>
      </c>
      <c r="BE66" s="48" t="s">
        <v>520</v>
      </c>
      <c r="BF66" s="48" t="s">
        <v>520</v>
      </c>
      <c r="BG66" s="116" t="s">
        <v>2347</v>
      </c>
      <c r="BH66" s="116" t="s">
        <v>2347</v>
      </c>
      <c r="BI66" s="116" t="s">
        <v>2260</v>
      </c>
      <c r="BJ66" s="116" t="s">
        <v>2260</v>
      </c>
      <c r="BK66" s="116">
        <v>1</v>
      </c>
      <c r="BL66" s="120">
        <v>11.11111111111111</v>
      </c>
      <c r="BM66" s="116">
        <v>0</v>
      </c>
      <c r="BN66" s="120">
        <v>0</v>
      </c>
      <c r="BO66" s="116">
        <v>0</v>
      </c>
      <c r="BP66" s="120">
        <v>0</v>
      </c>
      <c r="BQ66" s="116">
        <v>8</v>
      </c>
      <c r="BR66" s="120">
        <v>88.88888888888889</v>
      </c>
      <c r="BS66" s="116">
        <v>9</v>
      </c>
      <c r="BT66" s="2"/>
      <c r="BU66" s="3"/>
      <c r="BV66" s="3"/>
      <c r="BW66" s="3"/>
      <c r="BX66" s="3"/>
    </row>
    <row r="67" spans="1:76" ht="15">
      <c r="A67" s="64" t="s">
        <v>270</v>
      </c>
      <c r="B67" s="65"/>
      <c r="C67" s="65" t="s">
        <v>64</v>
      </c>
      <c r="D67" s="66">
        <v>166.59933434907867</v>
      </c>
      <c r="E67" s="68"/>
      <c r="F67" s="100" t="s">
        <v>638</v>
      </c>
      <c r="G67" s="65"/>
      <c r="H67" s="69" t="s">
        <v>270</v>
      </c>
      <c r="I67" s="70"/>
      <c r="J67" s="70"/>
      <c r="K67" s="69" t="s">
        <v>1905</v>
      </c>
      <c r="L67" s="73">
        <v>1</v>
      </c>
      <c r="M67" s="74">
        <v>5843.70263671875</v>
      </c>
      <c r="N67" s="74">
        <v>1118.7020263671875</v>
      </c>
      <c r="O67" s="75"/>
      <c r="P67" s="76"/>
      <c r="Q67" s="76"/>
      <c r="R67" s="86"/>
      <c r="S67" s="48">
        <v>0</v>
      </c>
      <c r="T67" s="48">
        <v>1</v>
      </c>
      <c r="U67" s="49">
        <v>0</v>
      </c>
      <c r="V67" s="49">
        <v>0.006329</v>
      </c>
      <c r="W67" s="49">
        <v>0.008881</v>
      </c>
      <c r="X67" s="49">
        <v>0.427688</v>
      </c>
      <c r="Y67" s="49">
        <v>0</v>
      </c>
      <c r="Z67" s="49">
        <v>0</v>
      </c>
      <c r="AA67" s="71">
        <v>67</v>
      </c>
      <c r="AB67" s="71"/>
      <c r="AC67" s="72"/>
      <c r="AD67" s="78" t="s">
        <v>1137</v>
      </c>
      <c r="AE67" s="78">
        <v>3001</v>
      </c>
      <c r="AF67" s="78">
        <v>2872</v>
      </c>
      <c r="AG67" s="78">
        <v>18771</v>
      </c>
      <c r="AH67" s="78">
        <v>8147</v>
      </c>
      <c r="AI67" s="78"/>
      <c r="AJ67" s="78" t="s">
        <v>1266</v>
      </c>
      <c r="AK67" s="78" t="s">
        <v>1377</v>
      </c>
      <c r="AL67" s="82" t="s">
        <v>1479</v>
      </c>
      <c r="AM67" s="78"/>
      <c r="AN67" s="80">
        <v>39779.90170138889</v>
      </c>
      <c r="AO67" s="82" t="s">
        <v>1589</v>
      </c>
      <c r="AP67" s="78" t="b">
        <v>0</v>
      </c>
      <c r="AQ67" s="78" t="b">
        <v>0</v>
      </c>
      <c r="AR67" s="78" t="b">
        <v>1</v>
      </c>
      <c r="AS67" s="78"/>
      <c r="AT67" s="78">
        <v>104</v>
      </c>
      <c r="AU67" s="82" t="s">
        <v>1658</v>
      </c>
      <c r="AV67" s="78" t="b">
        <v>0</v>
      </c>
      <c r="AW67" s="78" t="s">
        <v>1709</v>
      </c>
      <c r="AX67" s="82" t="s">
        <v>1774</v>
      </c>
      <c r="AY67" s="78" t="s">
        <v>66</v>
      </c>
      <c r="AZ67" s="78" t="str">
        <f>REPLACE(INDEX(GroupVertices[Group],MATCH(Vertices[[#This Row],[Vertex]],GroupVertices[Vertex],0)),1,1,"")</f>
        <v>3</v>
      </c>
      <c r="BA67" s="48" t="s">
        <v>474</v>
      </c>
      <c r="BB67" s="48" t="s">
        <v>474</v>
      </c>
      <c r="BC67" s="48" t="s">
        <v>505</v>
      </c>
      <c r="BD67" s="48" t="s">
        <v>505</v>
      </c>
      <c r="BE67" s="48"/>
      <c r="BF67" s="48"/>
      <c r="BG67" s="116" t="s">
        <v>2374</v>
      </c>
      <c r="BH67" s="116" t="s">
        <v>2411</v>
      </c>
      <c r="BI67" s="116" t="s">
        <v>2446</v>
      </c>
      <c r="BJ67" s="116" t="s">
        <v>2484</v>
      </c>
      <c r="BK67" s="116">
        <v>1</v>
      </c>
      <c r="BL67" s="120">
        <v>1.0101010101010102</v>
      </c>
      <c r="BM67" s="116">
        <v>3</v>
      </c>
      <c r="BN67" s="120">
        <v>3.0303030303030303</v>
      </c>
      <c r="BO67" s="116">
        <v>0</v>
      </c>
      <c r="BP67" s="120">
        <v>0</v>
      </c>
      <c r="BQ67" s="116">
        <v>95</v>
      </c>
      <c r="BR67" s="120">
        <v>95.95959595959596</v>
      </c>
      <c r="BS67" s="116">
        <v>99</v>
      </c>
      <c r="BT67" s="2"/>
      <c r="BU67" s="3"/>
      <c r="BV67" s="3"/>
      <c r="BW67" s="3"/>
      <c r="BX67" s="3"/>
    </row>
    <row r="68" spans="1:76" ht="15">
      <c r="A68" s="64" t="s">
        <v>271</v>
      </c>
      <c r="B68" s="65"/>
      <c r="C68" s="65" t="s">
        <v>64</v>
      </c>
      <c r="D68" s="66">
        <v>163.0477062571569</v>
      </c>
      <c r="E68" s="68"/>
      <c r="F68" s="100" t="s">
        <v>639</v>
      </c>
      <c r="G68" s="65"/>
      <c r="H68" s="69" t="s">
        <v>271</v>
      </c>
      <c r="I68" s="70"/>
      <c r="J68" s="70"/>
      <c r="K68" s="69" t="s">
        <v>1906</v>
      </c>
      <c r="L68" s="73">
        <v>1</v>
      </c>
      <c r="M68" s="74">
        <v>2306.4619140625</v>
      </c>
      <c r="N68" s="74">
        <v>6032.07666015625</v>
      </c>
      <c r="O68" s="75"/>
      <c r="P68" s="76"/>
      <c r="Q68" s="76"/>
      <c r="R68" s="86"/>
      <c r="S68" s="48">
        <v>1</v>
      </c>
      <c r="T68" s="48">
        <v>1</v>
      </c>
      <c r="U68" s="49">
        <v>0</v>
      </c>
      <c r="V68" s="49">
        <v>0</v>
      </c>
      <c r="W68" s="49">
        <v>0</v>
      </c>
      <c r="X68" s="49">
        <v>0.999996</v>
      </c>
      <c r="Y68" s="49">
        <v>0</v>
      </c>
      <c r="Z68" s="49" t="s">
        <v>2036</v>
      </c>
      <c r="AA68" s="71">
        <v>68</v>
      </c>
      <c r="AB68" s="71"/>
      <c r="AC68" s="72"/>
      <c r="AD68" s="78" t="s">
        <v>1138</v>
      </c>
      <c r="AE68" s="78">
        <v>503</v>
      </c>
      <c r="AF68" s="78">
        <v>655</v>
      </c>
      <c r="AG68" s="78">
        <v>7396</v>
      </c>
      <c r="AH68" s="78">
        <v>155</v>
      </c>
      <c r="AI68" s="78"/>
      <c r="AJ68" s="78" t="s">
        <v>1267</v>
      </c>
      <c r="AK68" s="78" t="s">
        <v>1378</v>
      </c>
      <c r="AL68" s="82" t="s">
        <v>1480</v>
      </c>
      <c r="AM68" s="78"/>
      <c r="AN68" s="80">
        <v>42116.75443287037</v>
      </c>
      <c r="AO68" s="82" t="s">
        <v>1590</v>
      </c>
      <c r="AP68" s="78" t="b">
        <v>1</v>
      </c>
      <c r="AQ68" s="78" t="b">
        <v>0</v>
      </c>
      <c r="AR68" s="78" t="b">
        <v>0</v>
      </c>
      <c r="AS68" s="78"/>
      <c r="AT68" s="78">
        <v>630</v>
      </c>
      <c r="AU68" s="82" t="s">
        <v>1652</v>
      </c>
      <c r="AV68" s="78" t="b">
        <v>0</v>
      </c>
      <c r="AW68" s="78" t="s">
        <v>1709</v>
      </c>
      <c r="AX68" s="82" t="s">
        <v>1775</v>
      </c>
      <c r="AY68" s="78" t="s">
        <v>66</v>
      </c>
      <c r="AZ68" s="78" t="str">
        <f>REPLACE(INDEX(GroupVertices[Group],MATCH(Vertices[[#This Row],[Vertex]],GroupVertices[Vertex],0)),1,1,"")</f>
        <v>1</v>
      </c>
      <c r="BA68" s="48" t="s">
        <v>475</v>
      </c>
      <c r="BB68" s="48" t="s">
        <v>475</v>
      </c>
      <c r="BC68" s="48" t="s">
        <v>506</v>
      </c>
      <c r="BD68" s="48" t="s">
        <v>506</v>
      </c>
      <c r="BE68" s="48" t="s">
        <v>534</v>
      </c>
      <c r="BF68" s="48" t="s">
        <v>534</v>
      </c>
      <c r="BG68" s="116" t="s">
        <v>2375</v>
      </c>
      <c r="BH68" s="116" t="s">
        <v>2375</v>
      </c>
      <c r="BI68" s="116" t="s">
        <v>2447</v>
      </c>
      <c r="BJ68" s="116" t="s">
        <v>2447</v>
      </c>
      <c r="BK68" s="116">
        <v>1</v>
      </c>
      <c r="BL68" s="120">
        <v>5.882352941176471</v>
      </c>
      <c r="BM68" s="116">
        <v>0</v>
      </c>
      <c r="BN68" s="120">
        <v>0</v>
      </c>
      <c r="BO68" s="116">
        <v>0</v>
      </c>
      <c r="BP68" s="120">
        <v>0</v>
      </c>
      <c r="BQ68" s="116">
        <v>16</v>
      </c>
      <c r="BR68" s="120">
        <v>94.11764705882354</v>
      </c>
      <c r="BS68" s="116">
        <v>17</v>
      </c>
      <c r="BT68" s="2"/>
      <c r="BU68" s="3"/>
      <c r="BV68" s="3"/>
      <c r="BW68" s="3"/>
      <c r="BX68" s="3"/>
    </row>
    <row r="69" spans="1:76" ht="15">
      <c r="A69" s="64" t="s">
        <v>272</v>
      </c>
      <c r="B69" s="65"/>
      <c r="C69" s="65" t="s">
        <v>64</v>
      </c>
      <c r="D69" s="66">
        <v>199.7318432336641</v>
      </c>
      <c r="E69" s="68"/>
      <c r="F69" s="100" t="s">
        <v>1687</v>
      </c>
      <c r="G69" s="65"/>
      <c r="H69" s="69" t="s">
        <v>272</v>
      </c>
      <c r="I69" s="70"/>
      <c r="J69" s="70"/>
      <c r="K69" s="69" t="s">
        <v>1907</v>
      </c>
      <c r="L69" s="73">
        <v>1</v>
      </c>
      <c r="M69" s="74">
        <v>1703.162109375</v>
      </c>
      <c r="N69" s="74">
        <v>6032.07666015625</v>
      </c>
      <c r="O69" s="75"/>
      <c r="P69" s="76"/>
      <c r="Q69" s="76"/>
      <c r="R69" s="86"/>
      <c r="S69" s="48">
        <v>1</v>
      </c>
      <c r="T69" s="48">
        <v>1</v>
      </c>
      <c r="U69" s="49">
        <v>0</v>
      </c>
      <c r="V69" s="49">
        <v>0</v>
      </c>
      <c r="W69" s="49">
        <v>0</v>
      </c>
      <c r="X69" s="49">
        <v>0.999996</v>
      </c>
      <c r="Y69" s="49">
        <v>0</v>
      </c>
      <c r="Z69" s="49" t="s">
        <v>2036</v>
      </c>
      <c r="AA69" s="71">
        <v>69</v>
      </c>
      <c r="AB69" s="71"/>
      <c r="AC69" s="72"/>
      <c r="AD69" s="78" t="s">
        <v>1139</v>
      </c>
      <c r="AE69" s="78">
        <v>12399</v>
      </c>
      <c r="AF69" s="78">
        <v>23554</v>
      </c>
      <c r="AG69" s="78">
        <v>7872</v>
      </c>
      <c r="AH69" s="78">
        <v>6695</v>
      </c>
      <c r="AI69" s="78"/>
      <c r="AJ69" s="78" t="s">
        <v>1268</v>
      </c>
      <c r="AK69" s="78" t="s">
        <v>1379</v>
      </c>
      <c r="AL69" s="82" t="s">
        <v>1481</v>
      </c>
      <c r="AM69" s="78"/>
      <c r="AN69" s="80">
        <v>39884.78199074074</v>
      </c>
      <c r="AO69" s="82" t="s">
        <v>1591</v>
      </c>
      <c r="AP69" s="78" t="b">
        <v>0</v>
      </c>
      <c r="AQ69" s="78" t="b">
        <v>0</v>
      </c>
      <c r="AR69" s="78" t="b">
        <v>0</v>
      </c>
      <c r="AS69" s="78"/>
      <c r="AT69" s="78">
        <v>1036</v>
      </c>
      <c r="AU69" s="82" t="s">
        <v>1658</v>
      </c>
      <c r="AV69" s="78" t="b">
        <v>0</v>
      </c>
      <c r="AW69" s="78" t="s">
        <v>1709</v>
      </c>
      <c r="AX69" s="82" t="s">
        <v>1776</v>
      </c>
      <c r="AY69" s="78" t="s">
        <v>66</v>
      </c>
      <c r="AZ69" s="78" t="str">
        <f>REPLACE(INDEX(GroupVertices[Group],MATCH(Vertices[[#This Row],[Vertex]],GroupVertices[Vertex],0)),1,1,"")</f>
        <v>1</v>
      </c>
      <c r="BA69" s="48" t="s">
        <v>475</v>
      </c>
      <c r="BB69" s="48" t="s">
        <v>475</v>
      </c>
      <c r="BC69" s="48" t="s">
        <v>506</v>
      </c>
      <c r="BD69" s="48" t="s">
        <v>506</v>
      </c>
      <c r="BE69" s="48" t="s">
        <v>535</v>
      </c>
      <c r="BF69" s="48" t="s">
        <v>535</v>
      </c>
      <c r="BG69" s="116" t="s">
        <v>2376</v>
      </c>
      <c r="BH69" s="116" t="s">
        <v>2376</v>
      </c>
      <c r="BI69" s="116" t="s">
        <v>2448</v>
      </c>
      <c r="BJ69" s="116" t="s">
        <v>2448</v>
      </c>
      <c r="BK69" s="116">
        <v>1</v>
      </c>
      <c r="BL69" s="120">
        <v>9.090909090909092</v>
      </c>
      <c r="BM69" s="116">
        <v>0</v>
      </c>
      <c r="BN69" s="120">
        <v>0</v>
      </c>
      <c r="BO69" s="116">
        <v>0</v>
      </c>
      <c r="BP69" s="120">
        <v>0</v>
      </c>
      <c r="BQ69" s="116">
        <v>10</v>
      </c>
      <c r="BR69" s="120">
        <v>90.9090909090909</v>
      </c>
      <c r="BS69" s="116">
        <v>11</v>
      </c>
      <c r="BT69" s="2"/>
      <c r="BU69" s="3"/>
      <c r="BV69" s="3"/>
      <c r="BW69" s="3"/>
      <c r="BX69" s="3"/>
    </row>
    <row r="70" spans="1:76" ht="15">
      <c r="A70" s="64" t="s">
        <v>273</v>
      </c>
      <c r="B70" s="65"/>
      <c r="C70" s="65" t="s">
        <v>64</v>
      </c>
      <c r="D70" s="66">
        <v>162.501425165887</v>
      </c>
      <c r="E70" s="68"/>
      <c r="F70" s="100" t="s">
        <v>640</v>
      </c>
      <c r="G70" s="65"/>
      <c r="H70" s="69" t="s">
        <v>273</v>
      </c>
      <c r="I70" s="70"/>
      <c r="J70" s="70"/>
      <c r="K70" s="69" t="s">
        <v>1908</v>
      </c>
      <c r="L70" s="73">
        <v>1</v>
      </c>
      <c r="M70" s="74">
        <v>1099.8621826171875</v>
      </c>
      <c r="N70" s="74">
        <v>6032.07666015625</v>
      </c>
      <c r="O70" s="75"/>
      <c r="P70" s="76"/>
      <c r="Q70" s="76"/>
      <c r="R70" s="86"/>
      <c r="S70" s="48">
        <v>1</v>
      </c>
      <c r="T70" s="48">
        <v>1</v>
      </c>
      <c r="U70" s="49">
        <v>0</v>
      </c>
      <c r="V70" s="49">
        <v>0</v>
      </c>
      <c r="W70" s="49">
        <v>0</v>
      </c>
      <c r="X70" s="49">
        <v>0.999996</v>
      </c>
      <c r="Y70" s="49">
        <v>0</v>
      </c>
      <c r="Z70" s="49" t="s">
        <v>2036</v>
      </c>
      <c r="AA70" s="71">
        <v>70</v>
      </c>
      <c r="AB70" s="71"/>
      <c r="AC70" s="72"/>
      <c r="AD70" s="78" t="s">
        <v>1140</v>
      </c>
      <c r="AE70" s="78">
        <v>1613</v>
      </c>
      <c r="AF70" s="78">
        <v>314</v>
      </c>
      <c r="AG70" s="78">
        <v>6411</v>
      </c>
      <c r="AH70" s="78">
        <v>12405</v>
      </c>
      <c r="AI70" s="78"/>
      <c r="AJ70" s="78" t="s">
        <v>1269</v>
      </c>
      <c r="AK70" s="78" t="s">
        <v>1380</v>
      </c>
      <c r="AL70" s="82" t="s">
        <v>1482</v>
      </c>
      <c r="AM70" s="78"/>
      <c r="AN70" s="80">
        <v>42981.96289351852</v>
      </c>
      <c r="AO70" s="82" t="s">
        <v>1592</v>
      </c>
      <c r="AP70" s="78" t="b">
        <v>1</v>
      </c>
      <c r="AQ70" s="78" t="b">
        <v>0</v>
      </c>
      <c r="AR70" s="78" t="b">
        <v>0</v>
      </c>
      <c r="AS70" s="78"/>
      <c r="AT70" s="78">
        <v>13</v>
      </c>
      <c r="AU70" s="78"/>
      <c r="AV70" s="78" t="b">
        <v>0</v>
      </c>
      <c r="AW70" s="78" t="s">
        <v>1709</v>
      </c>
      <c r="AX70" s="82" t="s">
        <v>1777</v>
      </c>
      <c r="AY70" s="78" t="s">
        <v>66</v>
      </c>
      <c r="AZ70" s="78" t="str">
        <f>REPLACE(INDEX(GroupVertices[Group],MATCH(Vertices[[#This Row],[Vertex]],GroupVertices[Vertex],0)),1,1,"")</f>
        <v>1</v>
      </c>
      <c r="BA70" s="48" t="s">
        <v>484</v>
      </c>
      <c r="BB70" s="48" t="s">
        <v>484</v>
      </c>
      <c r="BC70" s="48" t="s">
        <v>511</v>
      </c>
      <c r="BD70" s="48" t="s">
        <v>511</v>
      </c>
      <c r="BE70" s="48" t="s">
        <v>536</v>
      </c>
      <c r="BF70" s="48" t="s">
        <v>536</v>
      </c>
      <c r="BG70" s="116" t="s">
        <v>2377</v>
      </c>
      <c r="BH70" s="116" t="s">
        <v>2377</v>
      </c>
      <c r="BI70" s="116" t="s">
        <v>2449</v>
      </c>
      <c r="BJ70" s="116" t="s">
        <v>2449</v>
      </c>
      <c r="BK70" s="116">
        <v>0</v>
      </c>
      <c r="BL70" s="120">
        <v>0</v>
      </c>
      <c r="BM70" s="116">
        <v>0</v>
      </c>
      <c r="BN70" s="120">
        <v>0</v>
      </c>
      <c r="BO70" s="116">
        <v>0</v>
      </c>
      <c r="BP70" s="120">
        <v>0</v>
      </c>
      <c r="BQ70" s="116">
        <v>23</v>
      </c>
      <c r="BR70" s="120">
        <v>100</v>
      </c>
      <c r="BS70" s="116">
        <v>23</v>
      </c>
      <c r="BT70" s="2"/>
      <c r="BU70" s="3"/>
      <c r="BV70" s="3"/>
      <c r="BW70" s="3"/>
      <c r="BX70" s="3"/>
    </row>
    <row r="71" spans="1:76" ht="15">
      <c r="A71" s="64" t="s">
        <v>274</v>
      </c>
      <c r="B71" s="65"/>
      <c r="C71" s="65" t="s">
        <v>64</v>
      </c>
      <c r="D71" s="66">
        <v>169.1625300852423</v>
      </c>
      <c r="E71" s="68"/>
      <c r="F71" s="100" t="s">
        <v>1688</v>
      </c>
      <c r="G71" s="65"/>
      <c r="H71" s="69" t="s">
        <v>274</v>
      </c>
      <c r="I71" s="70"/>
      <c r="J71" s="70"/>
      <c r="K71" s="69" t="s">
        <v>1909</v>
      </c>
      <c r="L71" s="73">
        <v>1</v>
      </c>
      <c r="M71" s="74">
        <v>2909.761962890625</v>
      </c>
      <c r="N71" s="74">
        <v>6032.07666015625</v>
      </c>
      <c r="O71" s="75"/>
      <c r="P71" s="76"/>
      <c r="Q71" s="76"/>
      <c r="R71" s="86"/>
      <c r="S71" s="48">
        <v>1</v>
      </c>
      <c r="T71" s="48">
        <v>1</v>
      </c>
      <c r="U71" s="49">
        <v>0</v>
      </c>
      <c r="V71" s="49">
        <v>0</v>
      </c>
      <c r="W71" s="49">
        <v>0</v>
      </c>
      <c r="X71" s="49">
        <v>0.999996</v>
      </c>
      <c r="Y71" s="49">
        <v>0</v>
      </c>
      <c r="Z71" s="49" t="s">
        <v>2036</v>
      </c>
      <c r="AA71" s="71">
        <v>71</v>
      </c>
      <c r="AB71" s="71"/>
      <c r="AC71" s="72"/>
      <c r="AD71" s="78" t="s">
        <v>1141</v>
      </c>
      <c r="AE71" s="78">
        <v>4246</v>
      </c>
      <c r="AF71" s="78">
        <v>4472</v>
      </c>
      <c r="AG71" s="78">
        <v>6537</v>
      </c>
      <c r="AH71" s="78">
        <v>2556</v>
      </c>
      <c r="AI71" s="78"/>
      <c r="AJ71" s="78" t="s">
        <v>1270</v>
      </c>
      <c r="AK71" s="78" t="s">
        <v>1381</v>
      </c>
      <c r="AL71" s="82" t="s">
        <v>1483</v>
      </c>
      <c r="AM71" s="78"/>
      <c r="AN71" s="80">
        <v>42814.65460648148</v>
      </c>
      <c r="AO71" s="82" t="s">
        <v>1593</v>
      </c>
      <c r="AP71" s="78" t="b">
        <v>1</v>
      </c>
      <c r="AQ71" s="78" t="b">
        <v>0</v>
      </c>
      <c r="AR71" s="78" t="b">
        <v>0</v>
      </c>
      <c r="AS71" s="78"/>
      <c r="AT71" s="78">
        <v>73</v>
      </c>
      <c r="AU71" s="78"/>
      <c r="AV71" s="78" t="b">
        <v>0</v>
      </c>
      <c r="AW71" s="78" t="s">
        <v>1709</v>
      </c>
      <c r="AX71" s="82" t="s">
        <v>1778</v>
      </c>
      <c r="AY71" s="78" t="s">
        <v>66</v>
      </c>
      <c r="AZ71" s="78" t="str">
        <f>REPLACE(INDEX(GroupVertices[Group],MATCH(Vertices[[#This Row],[Vertex]],GroupVertices[Vertex],0)),1,1,"")</f>
        <v>1</v>
      </c>
      <c r="BA71" s="48" t="s">
        <v>485</v>
      </c>
      <c r="BB71" s="48" t="s">
        <v>485</v>
      </c>
      <c r="BC71" s="48" t="s">
        <v>506</v>
      </c>
      <c r="BD71" s="48" t="s">
        <v>506</v>
      </c>
      <c r="BE71" s="48" t="s">
        <v>520</v>
      </c>
      <c r="BF71" s="48" t="s">
        <v>520</v>
      </c>
      <c r="BG71" s="116" t="s">
        <v>2347</v>
      </c>
      <c r="BH71" s="116" t="s">
        <v>2347</v>
      </c>
      <c r="BI71" s="116" t="s">
        <v>2260</v>
      </c>
      <c r="BJ71" s="116" t="s">
        <v>2260</v>
      </c>
      <c r="BK71" s="116">
        <v>1</v>
      </c>
      <c r="BL71" s="120">
        <v>11.11111111111111</v>
      </c>
      <c r="BM71" s="116">
        <v>0</v>
      </c>
      <c r="BN71" s="120">
        <v>0</v>
      </c>
      <c r="BO71" s="116">
        <v>0</v>
      </c>
      <c r="BP71" s="120">
        <v>0</v>
      </c>
      <c r="BQ71" s="116">
        <v>8</v>
      </c>
      <c r="BR71" s="120">
        <v>88.88888888888889</v>
      </c>
      <c r="BS71" s="116">
        <v>9</v>
      </c>
      <c r="BT71" s="2"/>
      <c r="BU71" s="3"/>
      <c r="BV71" s="3"/>
      <c r="BW71" s="3"/>
      <c r="BX71" s="3"/>
    </row>
    <row r="72" spans="1:76" ht="15">
      <c r="A72" s="64" t="s">
        <v>275</v>
      </c>
      <c r="B72" s="65"/>
      <c r="C72" s="65" t="s">
        <v>64</v>
      </c>
      <c r="D72" s="66">
        <v>176.51890184803202</v>
      </c>
      <c r="E72" s="68"/>
      <c r="F72" s="100" t="s">
        <v>1689</v>
      </c>
      <c r="G72" s="65"/>
      <c r="H72" s="69" t="s">
        <v>275</v>
      </c>
      <c r="I72" s="70"/>
      <c r="J72" s="70"/>
      <c r="K72" s="69" t="s">
        <v>1910</v>
      </c>
      <c r="L72" s="73">
        <v>1</v>
      </c>
      <c r="M72" s="74">
        <v>6132.8916015625</v>
      </c>
      <c r="N72" s="74">
        <v>4677.88623046875</v>
      </c>
      <c r="O72" s="75"/>
      <c r="P72" s="76"/>
      <c r="Q72" s="76"/>
      <c r="R72" s="86"/>
      <c r="S72" s="48">
        <v>1</v>
      </c>
      <c r="T72" s="48">
        <v>1</v>
      </c>
      <c r="U72" s="49">
        <v>0</v>
      </c>
      <c r="V72" s="49">
        <v>0.007692</v>
      </c>
      <c r="W72" s="49">
        <v>0.016964</v>
      </c>
      <c r="X72" s="49">
        <v>0.760722</v>
      </c>
      <c r="Y72" s="49">
        <v>0.5</v>
      </c>
      <c r="Z72" s="49">
        <v>0</v>
      </c>
      <c r="AA72" s="71">
        <v>72</v>
      </c>
      <c r="AB72" s="71"/>
      <c r="AC72" s="72"/>
      <c r="AD72" s="78" t="s">
        <v>1142</v>
      </c>
      <c r="AE72" s="78">
        <v>8055</v>
      </c>
      <c r="AF72" s="78">
        <v>9064</v>
      </c>
      <c r="AG72" s="78">
        <v>23576</v>
      </c>
      <c r="AH72" s="78">
        <v>4944</v>
      </c>
      <c r="AI72" s="78"/>
      <c r="AJ72" s="78" t="s">
        <v>1271</v>
      </c>
      <c r="AK72" s="78" t="s">
        <v>1382</v>
      </c>
      <c r="AL72" s="82" t="s">
        <v>1484</v>
      </c>
      <c r="AM72" s="78"/>
      <c r="AN72" s="80">
        <v>39855.94107638889</v>
      </c>
      <c r="AO72" s="82" t="s">
        <v>1594</v>
      </c>
      <c r="AP72" s="78" t="b">
        <v>0</v>
      </c>
      <c r="AQ72" s="78" t="b">
        <v>0</v>
      </c>
      <c r="AR72" s="78" t="b">
        <v>1</v>
      </c>
      <c r="AS72" s="78"/>
      <c r="AT72" s="78">
        <v>780</v>
      </c>
      <c r="AU72" s="82" t="s">
        <v>1664</v>
      </c>
      <c r="AV72" s="78" t="b">
        <v>0</v>
      </c>
      <c r="AW72" s="78" t="s">
        <v>1709</v>
      </c>
      <c r="AX72" s="82" t="s">
        <v>1779</v>
      </c>
      <c r="AY72" s="78" t="s">
        <v>66</v>
      </c>
      <c r="AZ72" s="78" t="str">
        <f>REPLACE(INDEX(GroupVertices[Group],MATCH(Vertices[[#This Row],[Vertex]],GroupVertices[Vertex],0)),1,1,"")</f>
        <v>2</v>
      </c>
      <c r="BA72" s="48" t="s">
        <v>475</v>
      </c>
      <c r="BB72" s="48" t="s">
        <v>475</v>
      </c>
      <c r="BC72" s="48" t="s">
        <v>506</v>
      </c>
      <c r="BD72" s="48" t="s">
        <v>506</v>
      </c>
      <c r="BE72" s="48" t="s">
        <v>537</v>
      </c>
      <c r="BF72" s="48" t="s">
        <v>537</v>
      </c>
      <c r="BG72" s="116" t="s">
        <v>2378</v>
      </c>
      <c r="BH72" s="116" t="s">
        <v>2378</v>
      </c>
      <c r="BI72" s="116" t="s">
        <v>2450</v>
      </c>
      <c r="BJ72" s="116" t="s">
        <v>2450</v>
      </c>
      <c r="BK72" s="116">
        <v>1</v>
      </c>
      <c r="BL72" s="120">
        <v>7.6923076923076925</v>
      </c>
      <c r="BM72" s="116">
        <v>0</v>
      </c>
      <c r="BN72" s="120">
        <v>0</v>
      </c>
      <c r="BO72" s="116">
        <v>0</v>
      </c>
      <c r="BP72" s="120">
        <v>0</v>
      </c>
      <c r="BQ72" s="116">
        <v>12</v>
      </c>
      <c r="BR72" s="120">
        <v>92.3076923076923</v>
      </c>
      <c r="BS72" s="116">
        <v>13</v>
      </c>
      <c r="BT72" s="2"/>
      <c r="BU72" s="3"/>
      <c r="BV72" s="3"/>
      <c r="BW72" s="3"/>
      <c r="BX72" s="3"/>
    </row>
    <row r="73" spans="1:76" ht="15">
      <c r="A73" s="64" t="s">
        <v>276</v>
      </c>
      <c r="B73" s="65"/>
      <c r="C73" s="65" t="s">
        <v>64</v>
      </c>
      <c r="D73" s="66">
        <v>171.93398547496926</v>
      </c>
      <c r="E73" s="68"/>
      <c r="F73" s="100" t="s">
        <v>641</v>
      </c>
      <c r="G73" s="65"/>
      <c r="H73" s="69" t="s">
        <v>276</v>
      </c>
      <c r="I73" s="70"/>
      <c r="J73" s="70"/>
      <c r="K73" s="69" t="s">
        <v>1911</v>
      </c>
      <c r="L73" s="73">
        <v>1</v>
      </c>
      <c r="M73" s="74">
        <v>6011.29248046875</v>
      </c>
      <c r="N73" s="74">
        <v>5495.994140625</v>
      </c>
      <c r="O73" s="75"/>
      <c r="P73" s="76"/>
      <c r="Q73" s="76"/>
      <c r="R73" s="86"/>
      <c r="S73" s="48">
        <v>0</v>
      </c>
      <c r="T73" s="48">
        <v>2</v>
      </c>
      <c r="U73" s="49">
        <v>0</v>
      </c>
      <c r="V73" s="49">
        <v>0.007692</v>
      </c>
      <c r="W73" s="49">
        <v>0.016964</v>
      </c>
      <c r="X73" s="49">
        <v>0.760722</v>
      </c>
      <c r="Y73" s="49">
        <v>0.5</v>
      </c>
      <c r="Z73" s="49">
        <v>0</v>
      </c>
      <c r="AA73" s="71">
        <v>73</v>
      </c>
      <c r="AB73" s="71"/>
      <c r="AC73" s="72"/>
      <c r="AD73" s="78" t="s">
        <v>1143</v>
      </c>
      <c r="AE73" s="78">
        <v>3826</v>
      </c>
      <c r="AF73" s="78">
        <v>6202</v>
      </c>
      <c r="AG73" s="78">
        <v>118999</v>
      </c>
      <c r="AH73" s="78">
        <v>83703</v>
      </c>
      <c r="AI73" s="78"/>
      <c r="AJ73" s="78" t="s">
        <v>1272</v>
      </c>
      <c r="AK73" s="78"/>
      <c r="AL73" s="82" t="s">
        <v>1485</v>
      </c>
      <c r="AM73" s="78"/>
      <c r="AN73" s="80">
        <v>40832.25814814815</v>
      </c>
      <c r="AO73" s="82" t="s">
        <v>1595</v>
      </c>
      <c r="AP73" s="78" t="b">
        <v>0</v>
      </c>
      <c r="AQ73" s="78" t="b">
        <v>0</v>
      </c>
      <c r="AR73" s="78" t="b">
        <v>0</v>
      </c>
      <c r="AS73" s="78"/>
      <c r="AT73" s="78">
        <v>586</v>
      </c>
      <c r="AU73" s="82" t="s">
        <v>1662</v>
      </c>
      <c r="AV73" s="78" t="b">
        <v>0</v>
      </c>
      <c r="AW73" s="78" t="s">
        <v>1709</v>
      </c>
      <c r="AX73" s="82" t="s">
        <v>1780</v>
      </c>
      <c r="AY73" s="78" t="s">
        <v>66</v>
      </c>
      <c r="AZ73" s="78" t="str">
        <f>REPLACE(INDEX(GroupVertices[Group],MATCH(Vertices[[#This Row],[Vertex]],GroupVertices[Vertex],0)),1,1,"")</f>
        <v>2</v>
      </c>
      <c r="BA73" s="48" t="s">
        <v>475</v>
      </c>
      <c r="BB73" s="48" t="s">
        <v>475</v>
      </c>
      <c r="BC73" s="48" t="s">
        <v>506</v>
      </c>
      <c r="BD73" s="48" t="s">
        <v>506</v>
      </c>
      <c r="BE73" s="48" t="s">
        <v>537</v>
      </c>
      <c r="BF73" s="48" t="s">
        <v>537</v>
      </c>
      <c r="BG73" s="116" t="s">
        <v>2379</v>
      </c>
      <c r="BH73" s="116" t="s">
        <v>2379</v>
      </c>
      <c r="BI73" s="116" t="s">
        <v>2451</v>
      </c>
      <c r="BJ73" s="116" t="s">
        <v>2451</v>
      </c>
      <c r="BK73" s="116">
        <v>1</v>
      </c>
      <c r="BL73" s="120">
        <v>6.25</v>
      </c>
      <c r="BM73" s="116">
        <v>0</v>
      </c>
      <c r="BN73" s="120">
        <v>0</v>
      </c>
      <c r="BO73" s="116">
        <v>0</v>
      </c>
      <c r="BP73" s="120">
        <v>0</v>
      </c>
      <c r="BQ73" s="116">
        <v>15</v>
      </c>
      <c r="BR73" s="120">
        <v>93.75</v>
      </c>
      <c r="BS73" s="116">
        <v>16</v>
      </c>
      <c r="BT73" s="2"/>
      <c r="BU73" s="3"/>
      <c r="BV73" s="3"/>
      <c r="BW73" s="3"/>
      <c r="BX73" s="3"/>
    </row>
    <row r="74" spans="1:76" ht="15">
      <c r="A74" s="64" t="s">
        <v>277</v>
      </c>
      <c r="B74" s="65"/>
      <c r="C74" s="65" t="s">
        <v>64</v>
      </c>
      <c r="D74" s="66">
        <v>164.0906065223085</v>
      </c>
      <c r="E74" s="68"/>
      <c r="F74" s="100" t="s">
        <v>642</v>
      </c>
      <c r="G74" s="65"/>
      <c r="H74" s="69" t="s">
        <v>277</v>
      </c>
      <c r="I74" s="70"/>
      <c r="J74" s="70"/>
      <c r="K74" s="69" t="s">
        <v>1912</v>
      </c>
      <c r="L74" s="73">
        <v>1</v>
      </c>
      <c r="M74" s="74">
        <v>8274.0263671875</v>
      </c>
      <c r="N74" s="74">
        <v>1085.185546875</v>
      </c>
      <c r="O74" s="75"/>
      <c r="P74" s="76"/>
      <c r="Q74" s="76"/>
      <c r="R74" s="86"/>
      <c r="S74" s="48">
        <v>2</v>
      </c>
      <c r="T74" s="48">
        <v>1</v>
      </c>
      <c r="U74" s="49">
        <v>0</v>
      </c>
      <c r="V74" s="49">
        <v>1</v>
      </c>
      <c r="W74" s="49">
        <v>0</v>
      </c>
      <c r="X74" s="49">
        <v>1.29824</v>
      </c>
      <c r="Y74" s="49">
        <v>0</v>
      </c>
      <c r="Z74" s="49">
        <v>0</v>
      </c>
      <c r="AA74" s="71">
        <v>74</v>
      </c>
      <c r="AB74" s="71"/>
      <c r="AC74" s="72"/>
      <c r="AD74" s="78" t="s">
        <v>1144</v>
      </c>
      <c r="AE74" s="78">
        <v>844</v>
      </c>
      <c r="AF74" s="78">
        <v>1306</v>
      </c>
      <c r="AG74" s="78">
        <v>15519</v>
      </c>
      <c r="AH74" s="78">
        <v>22905</v>
      </c>
      <c r="AI74" s="78"/>
      <c r="AJ74" s="78" t="s">
        <v>1273</v>
      </c>
      <c r="AK74" s="78" t="s">
        <v>1383</v>
      </c>
      <c r="AL74" s="78"/>
      <c r="AM74" s="78"/>
      <c r="AN74" s="80">
        <v>40562.45353009259</v>
      </c>
      <c r="AO74" s="82" t="s">
        <v>1596</v>
      </c>
      <c r="AP74" s="78" t="b">
        <v>0</v>
      </c>
      <c r="AQ74" s="78" t="b">
        <v>0</v>
      </c>
      <c r="AR74" s="78" t="b">
        <v>1</v>
      </c>
      <c r="AS74" s="78"/>
      <c r="AT74" s="78">
        <v>68</v>
      </c>
      <c r="AU74" s="82" t="s">
        <v>1652</v>
      </c>
      <c r="AV74" s="78" t="b">
        <v>0</v>
      </c>
      <c r="AW74" s="78" t="s">
        <v>1709</v>
      </c>
      <c r="AX74" s="82" t="s">
        <v>1781</v>
      </c>
      <c r="AY74" s="78" t="s">
        <v>66</v>
      </c>
      <c r="AZ74" s="78" t="str">
        <f>REPLACE(INDEX(GroupVertices[Group],MATCH(Vertices[[#This Row],[Vertex]],GroupVertices[Vertex],0)),1,1,"")</f>
        <v>9</v>
      </c>
      <c r="BA74" s="48"/>
      <c r="BB74" s="48"/>
      <c r="BC74" s="48"/>
      <c r="BD74" s="48"/>
      <c r="BE74" s="48" t="s">
        <v>2134</v>
      </c>
      <c r="BF74" s="48" t="s">
        <v>2340</v>
      </c>
      <c r="BG74" s="116" t="s">
        <v>2380</v>
      </c>
      <c r="BH74" s="116" t="s">
        <v>2412</v>
      </c>
      <c r="BI74" s="116" t="s">
        <v>2452</v>
      </c>
      <c r="BJ74" s="116" t="s">
        <v>2485</v>
      </c>
      <c r="BK74" s="116">
        <v>2</v>
      </c>
      <c r="BL74" s="120">
        <v>2.2222222222222223</v>
      </c>
      <c r="BM74" s="116">
        <v>1</v>
      </c>
      <c r="BN74" s="120">
        <v>1.1111111111111112</v>
      </c>
      <c r="BO74" s="116">
        <v>0</v>
      </c>
      <c r="BP74" s="120">
        <v>0</v>
      </c>
      <c r="BQ74" s="116">
        <v>87</v>
      </c>
      <c r="BR74" s="120">
        <v>96.66666666666667</v>
      </c>
      <c r="BS74" s="116">
        <v>90</v>
      </c>
      <c r="BT74" s="2"/>
      <c r="BU74" s="3"/>
      <c r="BV74" s="3"/>
      <c r="BW74" s="3"/>
      <c r="BX74" s="3"/>
    </row>
    <row r="75" spans="1:76" ht="15">
      <c r="A75" s="64" t="s">
        <v>278</v>
      </c>
      <c r="B75" s="65"/>
      <c r="C75" s="65" t="s">
        <v>64</v>
      </c>
      <c r="D75" s="66">
        <v>164.50552383209998</v>
      </c>
      <c r="E75" s="68"/>
      <c r="F75" s="100" t="s">
        <v>643</v>
      </c>
      <c r="G75" s="65"/>
      <c r="H75" s="69" t="s">
        <v>278</v>
      </c>
      <c r="I75" s="70"/>
      <c r="J75" s="70"/>
      <c r="K75" s="69" t="s">
        <v>1913</v>
      </c>
      <c r="L75" s="73">
        <v>1</v>
      </c>
      <c r="M75" s="74">
        <v>8274.0263671875</v>
      </c>
      <c r="N75" s="74">
        <v>596.9991455078125</v>
      </c>
      <c r="O75" s="75"/>
      <c r="P75" s="76"/>
      <c r="Q75" s="76"/>
      <c r="R75" s="86"/>
      <c r="S75" s="48">
        <v>0</v>
      </c>
      <c r="T75" s="48">
        <v>1</v>
      </c>
      <c r="U75" s="49">
        <v>0</v>
      </c>
      <c r="V75" s="49">
        <v>1</v>
      </c>
      <c r="W75" s="49">
        <v>0</v>
      </c>
      <c r="X75" s="49">
        <v>0.701752</v>
      </c>
      <c r="Y75" s="49">
        <v>0</v>
      </c>
      <c r="Z75" s="49">
        <v>0</v>
      </c>
      <c r="AA75" s="71">
        <v>75</v>
      </c>
      <c r="AB75" s="71"/>
      <c r="AC75" s="72"/>
      <c r="AD75" s="78" t="s">
        <v>1145</v>
      </c>
      <c r="AE75" s="78">
        <v>2182</v>
      </c>
      <c r="AF75" s="78">
        <v>1565</v>
      </c>
      <c r="AG75" s="78">
        <v>14825</v>
      </c>
      <c r="AH75" s="78">
        <v>1474</v>
      </c>
      <c r="AI75" s="78"/>
      <c r="AJ75" s="78" t="s">
        <v>1274</v>
      </c>
      <c r="AK75" s="78" t="s">
        <v>1376</v>
      </c>
      <c r="AL75" s="82" t="s">
        <v>1486</v>
      </c>
      <c r="AM75" s="78"/>
      <c r="AN75" s="80">
        <v>41049.59340277778</v>
      </c>
      <c r="AO75" s="82" t="s">
        <v>1597</v>
      </c>
      <c r="AP75" s="78" t="b">
        <v>0</v>
      </c>
      <c r="AQ75" s="78" t="b">
        <v>0</v>
      </c>
      <c r="AR75" s="78" t="b">
        <v>1</v>
      </c>
      <c r="AS75" s="78"/>
      <c r="AT75" s="78">
        <v>16</v>
      </c>
      <c r="AU75" s="82" t="s">
        <v>1665</v>
      </c>
      <c r="AV75" s="78" t="b">
        <v>0</v>
      </c>
      <c r="AW75" s="78" t="s">
        <v>1709</v>
      </c>
      <c r="AX75" s="82" t="s">
        <v>1782</v>
      </c>
      <c r="AY75" s="78" t="s">
        <v>66</v>
      </c>
      <c r="AZ75" s="78" t="str">
        <f>REPLACE(INDEX(GroupVertices[Group],MATCH(Vertices[[#This Row],[Vertex]],GroupVertices[Vertex],0)),1,1,"")</f>
        <v>9</v>
      </c>
      <c r="BA75" s="48"/>
      <c r="BB75" s="48"/>
      <c r="BC75" s="48"/>
      <c r="BD75" s="48"/>
      <c r="BE75" s="48" t="s">
        <v>540</v>
      </c>
      <c r="BF75" s="48" t="s">
        <v>540</v>
      </c>
      <c r="BG75" s="116" t="s">
        <v>2381</v>
      </c>
      <c r="BH75" s="116" t="s">
        <v>2413</v>
      </c>
      <c r="BI75" s="116" t="s">
        <v>2453</v>
      </c>
      <c r="BJ75" s="116" t="s">
        <v>2486</v>
      </c>
      <c r="BK75" s="116">
        <v>2</v>
      </c>
      <c r="BL75" s="120">
        <v>2.898550724637681</v>
      </c>
      <c r="BM75" s="116">
        <v>0</v>
      </c>
      <c r="BN75" s="120">
        <v>0</v>
      </c>
      <c r="BO75" s="116">
        <v>0</v>
      </c>
      <c r="BP75" s="120">
        <v>0</v>
      </c>
      <c r="BQ75" s="116">
        <v>67</v>
      </c>
      <c r="BR75" s="120">
        <v>97.10144927536231</v>
      </c>
      <c r="BS75" s="116">
        <v>69</v>
      </c>
      <c r="BT75" s="2"/>
      <c r="BU75" s="3"/>
      <c r="BV75" s="3"/>
      <c r="BW75" s="3"/>
      <c r="BX75" s="3"/>
    </row>
    <row r="76" spans="1:76" ht="15">
      <c r="A76" s="64" t="s">
        <v>279</v>
      </c>
      <c r="B76" s="65"/>
      <c r="C76" s="65" t="s">
        <v>64</v>
      </c>
      <c r="D76" s="66">
        <v>164.36615006394607</v>
      </c>
      <c r="E76" s="68"/>
      <c r="F76" s="100" t="s">
        <v>644</v>
      </c>
      <c r="G76" s="65"/>
      <c r="H76" s="69" t="s">
        <v>279</v>
      </c>
      <c r="I76" s="70"/>
      <c r="J76" s="70"/>
      <c r="K76" s="69" t="s">
        <v>1914</v>
      </c>
      <c r="L76" s="73">
        <v>1</v>
      </c>
      <c r="M76" s="74">
        <v>496.562255859375</v>
      </c>
      <c r="N76" s="74">
        <v>4999.5</v>
      </c>
      <c r="O76" s="75"/>
      <c r="P76" s="76"/>
      <c r="Q76" s="76"/>
      <c r="R76" s="86"/>
      <c r="S76" s="48">
        <v>1</v>
      </c>
      <c r="T76" s="48">
        <v>1</v>
      </c>
      <c r="U76" s="49">
        <v>0</v>
      </c>
      <c r="V76" s="49">
        <v>0</v>
      </c>
      <c r="W76" s="49">
        <v>0</v>
      </c>
      <c r="X76" s="49">
        <v>0.999996</v>
      </c>
      <c r="Y76" s="49">
        <v>0</v>
      </c>
      <c r="Z76" s="49" t="s">
        <v>2036</v>
      </c>
      <c r="AA76" s="71">
        <v>76</v>
      </c>
      <c r="AB76" s="71"/>
      <c r="AC76" s="72"/>
      <c r="AD76" s="78" t="s">
        <v>1146</v>
      </c>
      <c r="AE76" s="78">
        <v>1881</v>
      </c>
      <c r="AF76" s="78">
        <v>1478</v>
      </c>
      <c r="AG76" s="78">
        <v>3811</v>
      </c>
      <c r="AH76" s="78">
        <v>10</v>
      </c>
      <c r="AI76" s="78"/>
      <c r="AJ76" s="78" t="s">
        <v>1275</v>
      </c>
      <c r="AK76" s="78" t="s">
        <v>1384</v>
      </c>
      <c r="AL76" s="82" t="s">
        <v>1487</v>
      </c>
      <c r="AM76" s="78"/>
      <c r="AN76" s="80">
        <v>40575.8627662037</v>
      </c>
      <c r="AO76" s="82" t="s">
        <v>1598</v>
      </c>
      <c r="AP76" s="78" t="b">
        <v>0</v>
      </c>
      <c r="AQ76" s="78" t="b">
        <v>0</v>
      </c>
      <c r="AR76" s="78" t="b">
        <v>0</v>
      </c>
      <c r="AS76" s="78"/>
      <c r="AT76" s="78">
        <v>69</v>
      </c>
      <c r="AU76" s="82" t="s">
        <v>1652</v>
      </c>
      <c r="AV76" s="78" t="b">
        <v>0</v>
      </c>
      <c r="AW76" s="78" t="s">
        <v>1709</v>
      </c>
      <c r="AX76" s="82" t="s">
        <v>1783</v>
      </c>
      <c r="AY76" s="78" t="s">
        <v>66</v>
      </c>
      <c r="AZ76" s="78" t="str">
        <f>REPLACE(INDEX(GroupVertices[Group],MATCH(Vertices[[#This Row],[Vertex]],GroupVertices[Vertex],0)),1,1,"")</f>
        <v>1</v>
      </c>
      <c r="BA76" s="48" t="s">
        <v>475</v>
      </c>
      <c r="BB76" s="48" t="s">
        <v>475</v>
      </c>
      <c r="BC76" s="48" t="s">
        <v>506</v>
      </c>
      <c r="BD76" s="48" t="s">
        <v>506</v>
      </c>
      <c r="BE76" s="48" t="s">
        <v>541</v>
      </c>
      <c r="BF76" s="48" t="s">
        <v>541</v>
      </c>
      <c r="BG76" s="116" t="s">
        <v>2382</v>
      </c>
      <c r="BH76" s="116" t="s">
        <v>2382</v>
      </c>
      <c r="BI76" s="116" t="s">
        <v>2454</v>
      </c>
      <c r="BJ76" s="116" t="s">
        <v>2454</v>
      </c>
      <c r="BK76" s="116">
        <v>1</v>
      </c>
      <c r="BL76" s="120">
        <v>7.6923076923076925</v>
      </c>
      <c r="BM76" s="116">
        <v>0</v>
      </c>
      <c r="BN76" s="120">
        <v>0</v>
      </c>
      <c r="BO76" s="116">
        <v>0</v>
      </c>
      <c r="BP76" s="120">
        <v>0</v>
      </c>
      <c r="BQ76" s="116">
        <v>12</v>
      </c>
      <c r="BR76" s="120">
        <v>92.3076923076923</v>
      </c>
      <c r="BS76" s="116">
        <v>13</v>
      </c>
      <c r="BT76" s="2"/>
      <c r="BU76" s="3"/>
      <c r="BV76" s="3"/>
      <c r="BW76" s="3"/>
      <c r="BX76" s="3"/>
    </row>
    <row r="77" spans="1:76" ht="15">
      <c r="A77" s="64" t="s">
        <v>280</v>
      </c>
      <c r="B77" s="65"/>
      <c r="C77" s="65" t="s">
        <v>64</v>
      </c>
      <c r="D77" s="66">
        <v>162.07689587208492</v>
      </c>
      <c r="E77" s="68"/>
      <c r="F77" s="100" t="s">
        <v>645</v>
      </c>
      <c r="G77" s="65"/>
      <c r="H77" s="69" t="s">
        <v>280</v>
      </c>
      <c r="I77" s="70"/>
      <c r="J77" s="70"/>
      <c r="K77" s="69" t="s">
        <v>1915</v>
      </c>
      <c r="L77" s="73">
        <v>1</v>
      </c>
      <c r="M77" s="74">
        <v>4116.36181640625</v>
      </c>
      <c r="N77" s="74">
        <v>6032.07666015625</v>
      </c>
      <c r="O77" s="75"/>
      <c r="P77" s="76"/>
      <c r="Q77" s="76"/>
      <c r="R77" s="86"/>
      <c r="S77" s="48">
        <v>1</v>
      </c>
      <c r="T77" s="48">
        <v>1</v>
      </c>
      <c r="U77" s="49">
        <v>0</v>
      </c>
      <c r="V77" s="49">
        <v>0</v>
      </c>
      <c r="W77" s="49">
        <v>0</v>
      </c>
      <c r="X77" s="49">
        <v>0.999996</v>
      </c>
      <c r="Y77" s="49">
        <v>0</v>
      </c>
      <c r="Z77" s="49" t="s">
        <v>2036</v>
      </c>
      <c r="AA77" s="71">
        <v>77</v>
      </c>
      <c r="AB77" s="71"/>
      <c r="AC77" s="72"/>
      <c r="AD77" s="78" t="s">
        <v>1147</v>
      </c>
      <c r="AE77" s="78">
        <v>199</v>
      </c>
      <c r="AF77" s="78">
        <v>49</v>
      </c>
      <c r="AG77" s="78">
        <v>10446</v>
      </c>
      <c r="AH77" s="78">
        <v>50</v>
      </c>
      <c r="AI77" s="78"/>
      <c r="AJ77" s="78" t="s">
        <v>1276</v>
      </c>
      <c r="AK77" s="78" t="s">
        <v>1385</v>
      </c>
      <c r="AL77" s="82" t="s">
        <v>1488</v>
      </c>
      <c r="AM77" s="78"/>
      <c r="AN77" s="80">
        <v>42797.58997685185</v>
      </c>
      <c r="AO77" s="82" t="s">
        <v>1599</v>
      </c>
      <c r="AP77" s="78" t="b">
        <v>0</v>
      </c>
      <c r="AQ77" s="78" t="b">
        <v>0</v>
      </c>
      <c r="AR77" s="78" t="b">
        <v>0</v>
      </c>
      <c r="AS77" s="78"/>
      <c r="AT77" s="78">
        <v>4</v>
      </c>
      <c r="AU77" s="82" t="s">
        <v>1652</v>
      </c>
      <c r="AV77" s="78" t="b">
        <v>0</v>
      </c>
      <c r="AW77" s="78" t="s">
        <v>1709</v>
      </c>
      <c r="AX77" s="82" t="s">
        <v>1784</v>
      </c>
      <c r="AY77" s="78" t="s">
        <v>66</v>
      </c>
      <c r="AZ77" s="78" t="str">
        <f>REPLACE(INDEX(GroupVertices[Group],MATCH(Vertices[[#This Row],[Vertex]],GroupVertices[Vertex],0)),1,1,"")</f>
        <v>1</v>
      </c>
      <c r="BA77" s="48" t="s">
        <v>475</v>
      </c>
      <c r="BB77" s="48" t="s">
        <v>475</v>
      </c>
      <c r="BC77" s="48" t="s">
        <v>506</v>
      </c>
      <c r="BD77" s="48" t="s">
        <v>506</v>
      </c>
      <c r="BE77" s="48" t="s">
        <v>542</v>
      </c>
      <c r="BF77" s="48" t="s">
        <v>542</v>
      </c>
      <c r="BG77" s="116" t="s">
        <v>2383</v>
      </c>
      <c r="BH77" s="116" t="s">
        <v>2383</v>
      </c>
      <c r="BI77" s="116" t="s">
        <v>2455</v>
      </c>
      <c r="BJ77" s="116" t="s">
        <v>2455</v>
      </c>
      <c r="BK77" s="116">
        <v>2</v>
      </c>
      <c r="BL77" s="120">
        <v>9.090909090909092</v>
      </c>
      <c r="BM77" s="116">
        <v>0</v>
      </c>
      <c r="BN77" s="120">
        <v>0</v>
      </c>
      <c r="BO77" s="116">
        <v>0</v>
      </c>
      <c r="BP77" s="120">
        <v>0</v>
      </c>
      <c r="BQ77" s="116">
        <v>20</v>
      </c>
      <c r="BR77" s="120">
        <v>90.9090909090909</v>
      </c>
      <c r="BS77" s="116">
        <v>22</v>
      </c>
      <c r="BT77" s="2"/>
      <c r="BU77" s="3"/>
      <c r="BV77" s="3"/>
      <c r="BW77" s="3"/>
      <c r="BX77" s="3"/>
    </row>
    <row r="78" spans="1:76" ht="15">
      <c r="A78" s="64" t="s">
        <v>281</v>
      </c>
      <c r="B78" s="65"/>
      <c r="C78" s="65" t="s">
        <v>64</v>
      </c>
      <c r="D78" s="66">
        <v>162.96920838773687</v>
      </c>
      <c r="E78" s="68"/>
      <c r="F78" s="100" t="s">
        <v>646</v>
      </c>
      <c r="G78" s="65"/>
      <c r="H78" s="69" t="s">
        <v>281</v>
      </c>
      <c r="I78" s="70"/>
      <c r="J78" s="70"/>
      <c r="K78" s="69" t="s">
        <v>1916</v>
      </c>
      <c r="L78" s="73">
        <v>1</v>
      </c>
      <c r="M78" s="74">
        <v>8769.427734375</v>
      </c>
      <c r="N78" s="74">
        <v>4246.63427734375</v>
      </c>
      <c r="O78" s="75"/>
      <c r="P78" s="76"/>
      <c r="Q78" s="76"/>
      <c r="R78" s="86"/>
      <c r="S78" s="48">
        <v>0</v>
      </c>
      <c r="T78" s="48">
        <v>1</v>
      </c>
      <c r="U78" s="49">
        <v>0</v>
      </c>
      <c r="V78" s="49">
        <v>0.2</v>
      </c>
      <c r="W78" s="49">
        <v>0</v>
      </c>
      <c r="X78" s="49">
        <v>0.610685</v>
      </c>
      <c r="Y78" s="49">
        <v>0</v>
      </c>
      <c r="Z78" s="49">
        <v>0</v>
      </c>
      <c r="AA78" s="71">
        <v>78</v>
      </c>
      <c r="AB78" s="71"/>
      <c r="AC78" s="72"/>
      <c r="AD78" s="78" t="s">
        <v>1148</v>
      </c>
      <c r="AE78" s="78">
        <v>1254</v>
      </c>
      <c r="AF78" s="78">
        <v>606</v>
      </c>
      <c r="AG78" s="78">
        <v>7183</v>
      </c>
      <c r="AH78" s="78">
        <v>3774</v>
      </c>
      <c r="AI78" s="78"/>
      <c r="AJ78" s="78" t="s">
        <v>1277</v>
      </c>
      <c r="AK78" s="78" t="s">
        <v>1386</v>
      </c>
      <c r="AL78" s="78"/>
      <c r="AM78" s="78"/>
      <c r="AN78" s="80">
        <v>40635.88408564815</v>
      </c>
      <c r="AO78" s="82" t="s">
        <v>1600</v>
      </c>
      <c r="AP78" s="78" t="b">
        <v>0</v>
      </c>
      <c r="AQ78" s="78" t="b">
        <v>0</v>
      </c>
      <c r="AR78" s="78" t="b">
        <v>1</v>
      </c>
      <c r="AS78" s="78"/>
      <c r="AT78" s="78">
        <v>7</v>
      </c>
      <c r="AU78" s="82" t="s">
        <v>1655</v>
      </c>
      <c r="AV78" s="78" t="b">
        <v>0</v>
      </c>
      <c r="AW78" s="78" t="s">
        <v>1709</v>
      </c>
      <c r="AX78" s="82" t="s">
        <v>1785</v>
      </c>
      <c r="AY78" s="78" t="s">
        <v>66</v>
      </c>
      <c r="AZ78" s="78" t="str">
        <f>REPLACE(INDEX(GroupVertices[Group],MATCH(Vertices[[#This Row],[Vertex]],GroupVertices[Vertex],0)),1,1,"")</f>
        <v>6</v>
      </c>
      <c r="BA78" s="48"/>
      <c r="BB78" s="48"/>
      <c r="BC78" s="48"/>
      <c r="BD78" s="48"/>
      <c r="BE78" s="48" t="s">
        <v>520</v>
      </c>
      <c r="BF78" s="48" t="s">
        <v>520</v>
      </c>
      <c r="BG78" s="116" t="s">
        <v>2384</v>
      </c>
      <c r="BH78" s="116" t="s">
        <v>2384</v>
      </c>
      <c r="BI78" s="116" t="s">
        <v>2456</v>
      </c>
      <c r="BJ78" s="116" t="s">
        <v>2456</v>
      </c>
      <c r="BK78" s="116">
        <v>0</v>
      </c>
      <c r="BL78" s="120">
        <v>0</v>
      </c>
      <c r="BM78" s="116">
        <v>0</v>
      </c>
      <c r="BN78" s="120">
        <v>0</v>
      </c>
      <c r="BO78" s="116">
        <v>0</v>
      </c>
      <c r="BP78" s="120">
        <v>0</v>
      </c>
      <c r="BQ78" s="116">
        <v>22</v>
      </c>
      <c r="BR78" s="120">
        <v>100</v>
      </c>
      <c r="BS78" s="116">
        <v>22</v>
      </c>
      <c r="BT78" s="2"/>
      <c r="BU78" s="3"/>
      <c r="BV78" s="3"/>
      <c r="BW78" s="3"/>
      <c r="BX78" s="3"/>
    </row>
    <row r="79" spans="1:76" ht="15">
      <c r="A79" s="64" t="s">
        <v>292</v>
      </c>
      <c r="B79" s="65"/>
      <c r="C79" s="65" t="s">
        <v>64</v>
      </c>
      <c r="D79" s="66">
        <v>164.71698748033347</v>
      </c>
      <c r="E79" s="68"/>
      <c r="F79" s="100" t="s">
        <v>1690</v>
      </c>
      <c r="G79" s="65"/>
      <c r="H79" s="69" t="s">
        <v>292</v>
      </c>
      <c r="I79" s="70"/>
      <c r="J79" s="70"/>
      <c r="K79" s="69" t="s">
        <v>1917</v>
      </c>
      <c r="L79" s="73">
        <v>23.366890380313198</v>
      </c>
      <c r="M79" s="74">
        <v>8769.427734375</v>
      </c>
      <c r="N79" s="74">
        <v>3423.18701171875</v>
      </c>
      <c r="O79" s="75"/>
      <c r="P79" s="76"/>
      <c r="Q79" s="76"/>
      <c r="R79" s="86"/>
      <c r="S79" s="48">
        <v>4</v>
      </c>
      <c r="T79" s="48">
        <v>1</v>
      </c>
      <c r="U79" s="49">
        <v>6</v>
      </c>
      <c r="V79" s="49">
        <v>0.333333</v>
      </c>
      <c r="W79" s="49">
        <v>0</v>
      </c>
      <c r="X79" s="49">
        <v>2.167929</v>
      </c>
      <c r="Y79" s="49">
        <v>0</v>
      </c>
      <c r="Z79" s="49">
        <v>0</v>
      </c>
      <c r="AA79" s="71">
        <v>79</v>
      </c>
      <c r="AB79" s="71"/>
      <c r="AC79" s="72"/>
      <c r="AD79" s="78" t="s">
        <v>1149</v>
      </c>
      <c r="AE79" s="78">
        <v>2892</v>
      </c>
      <c r="AF79" s="78">
        <v>1697</v>
      </c>
      <c r="AG79" s="78">
        <v>15640</v>
      </c>
      <c r="AH79" s="78">
        <v>6550</v>
      </c>
      <c r="AI79" s="78"/>
      <c r="AJ79" s="78" t="s">
        <v>1278</v>
      </c>
      <c r="AK79" s="78" t="s">
        <v>1387</v>
      </c>
      <c r="AL79" s="78"/>
      <c r="AM79" s="78"/>
      <c r="AN79" s="80">
        <v>40671.118472222224</v>
      </c>
      <c r="AO79" s="82" t="s">
        <v>1601</v>
      </c>
      <c r="AP79" s="78" t="b">
        <v>0</v>
      </c>
      <c r="AQ79" s="78" t="b">
        <v>0</v>
      </c>
      <c r="AR79" s="78" t="b">
        <v>1</v>
      </c>
      <c r="AS79" s="78"/>
      <c r="AT79" s="78">
        <v>22</v>
      </c>
      <c r="AU79" s="82" t="s">
        <v>1652</v>
      </c>
      <c r="AV79" s="78" t="b">
        <v>0</v>
      </c>
      <c r="AW79" s="78" t="s">
        <v>1709</v>
      </c>
      <c r="AX79" s="82" t="s">
        <v>1786</v>
      </c>
      <c r="AY79" s="78" t="s">
        <v>66</v>
      </c>
      <c r="AZ79" s="78" t="str">
        <f>REPLACE(INDEX(GroupVertices[Group],MATCH(Vertices[[#This Row],[Vertex]],GroupVertices[Vertex],0)),1,1,"")</f>
        <v>6</v>
      </c>
      <c r="BA79" s="48"/>
      <c r="BB79" s="48"/>
      <c r="BC79" s="48"/>
      <c r="BD79" s="48"/>
      <c r="BE79" s="48" t="s">
        <v>520</v>
      </c>
      <c r="BF79" s="48" t="s">
        <v>520</v>
      </c>
      <c r="BG79" s="116" t="s">
        <v>2385</v>
      </c>
      <c r="BH79" s="116" t="s">
        <v>2385</v>
      </c>
      <c r="BI79" s="116" t="s">
        <v>2457</v>
      </c>
      <c r="BJ79" s="116" t="s">
        <v>2457</v>
      </c>
      <c r="BK79" s="116">
        <v>0</v>
      </c>
      <c r="BL79" s="120">
        <v>0</v>
      </c>
      <c r="BM79" s="116">
        <v>0</v>
      </c>
      <c r="BN79" s="120">
        <v>0</v>
      </c>
      <c r="BO79" s="116">
        <v>0</v>
      </c>
      <c r="BP79" s="120">
        <v>0</v>
      </c>
      <c r="BQ79" s="116">
        <v>20</v>
      </c>
      <c r="BR79" s="120">
        <v>100</v>
      </c>
      <c r="BS79" s="116">
        <v>20</v>
      </c>
      <c r="BT79" s="2"/>
      <c r="BU79" s="3"/>
      <c r="BV79" s="3"/>
      <c r="BW79" s="3"/>
      <c r="BX79" s="3"/>
    </row>
    <row r="80" spans="1:76" ht="15">
      <c r="A80" s="64" t="s">
        <v>282</v>
      </c>
      <c r="B80" s="65"/>
      <c r="C80" s="65" t="s">
        <v>64</v>
      </c>
      <c r="D80" s="66">
        <v>163.64525126315004</v>
      </c>
      <c r="E80" s="68"/>
      <c r="F80" s="100" t="s">
        <v>647</v>
      </c>
      <c r="G80" s="65"/>
      <c r="H80" s="69" t="s">
        <v>282</v>
      </c>
      <c r="I80" s="70"/>
      <c r="J80" s="70"/>
      <c r="K80" s="69" t="s">
        <v>1918</v>
      </c>
      <c r="L80" s="73">
        <v>1</v>
      </c>
      <c r="M80" s="74">
        <v>6172.369140625</v>
      </c>
      <c r="N80" s="74">
        <v>556.82763671875</v>
      </c>
      <c r="O80" s="75"/>
      <c r="P80" s="76"/>
      <c r="Q80" s="76"/>
      <c r="R80" s="86"/>
      <c r="S80" s="48">
        <v>0</v>
      </c>
      <c r="T80" s="48">
        <v>2</v>
      </c>
      <c r="U80" s="49">
        <v>0</v>
      </c>
      <c r="V80" s="49">
        <v>0.008197</v>
      </c>
      <c r="W80" s="49">
        <v>0.023687</v>
      </c>
      <c r="X80" s="49">
        <v>0.715104</v>
      </c>
      <c r="Y80" s="49">
        <v>0.5</v>
      </c>
      <c r="Z80" s="49">
        <v>0</v>
      </c>
      <c r="AA80" s="71">
        <v>80</v>
      </c>
      <c r="AB80" s="71"/>
      <c r="AC80" s="72"/>
      <c r="AD80" s="78" t="s">
        <v>1150</v>
      </c>
      <c r="AE80" s="78">
        <v>1049</v>
      </c>
      <c r="AF80" s="78">
        <v>1028</v>
      </c>
      <c r="AG80" s="78">
        <v>4667</v>
      </c>
      <c r="AH80" s="78">
        <v>12974</v>
      </c>
      <c r="AI80" s="78"/>
      <c r="AJ80" s="78" t="s">
        <v>1279</v>
      </c>
      <c r="AK80" s="78"/>
      <c r="AL80" s="78"/>
      <c r="AM80" s="78"/>
      <c r="AN80" s="80">
        <v>41363.83142361111</v>
      </c>
      <c r="AO80" s="82" t="s">
        <v>1602</v>
      </c>
      <c r="AP80" s="78" t="b">
        <v>1</v>
      </c>
      <c r="AQ80" s="78" t="b">
        <v>0</v>
      </c>
      <c r="AR80" s="78" t="b">
        <v>1</v>
      </c>
      <c r="AS80" s="78"/>
      <c r="AT80" s="78">
        <v>8</v>
      </c>
      <c r="AU80" s="82" t="s">
        <v>1652</v>
      </c>
      <c r="AV80" s="78" t="b">
        <v>0</v>
      </c>
      <c r="AW80" s="78" t="s">
        <v>1709</v>
      </c>
      <c r="AX80" s="82" t="s">
        <v>1787</v>
      </c>
      <c r="AY80" s="78" t="s">
        <v>66</v>
      </c>
      <c r="AZ80" s="78" t="str">
        <f>REPLACE(INDEX(GroupVertices[Group],MATCH(Vertices[[#This Row],[Vertex]],GroupVertices[Vertex],0)),1,1,"")</f>
        <v>3</v>
      </c>
      <c r="BA80" s="48"/>
      <c r="BB80" s="48"/>
      <c r="BC80" s="48"/>
      <c r="BD80" s="48"/>
      <c r="BE80" s="48" t="s">
        <v>520</v>
      </c>
      <c r="BF80" s="48" t="s">
        <v>520</v>
      </c>
      <c r="BG80" s="116" t="s">
        <v>2360</v>
      </c>
      <c r="BH80" s="116" t="s">
        <v>2360</v>
      </c>
      <c r="BI80" s="116" t="s">
        <v>2433</v>
      </c>
      <c r="BJ80" s="116" t="s">
        <v>2433</v>
      </c>
      <c r="BK80" s="116">
        <v>1</v>
      </c>
      <c r="BL80" s="120">
        <v>4.3478260869565215</v>
      </c>
      <c r="BM80" s="116">
        <v>0</v>
      </c>
      <c r="BN80" s="120">
        <v>0</v>
      </c>
      <c r="BO80" s="116">
        <v>0</v>
      </c>
      <c r="BP80" s="120">
        <v>0</v>
      </c>
      <c r="BQ80" s="116">
        <v>22</v>
      </c>
      <c r="BR80" s="120">
        <v>95.65217391304348</v>
      </c>
      <c r="BS80" s="116">
        <v>23</v>
      </c>
      <c r="BT80" s="2"/>
      <c r="BU80" s="3"/>
      <c r="BV80" s="3"/>
      <c r="BW80" s="3"/>
      <c r="BX80" s="3"/>
    </row>
    <row r="81" spans="1:76" ht="15">
      <c r="A81" s="64" t="s">
        <v>283</v>
      </c>
      <c r="B81" s="65"/>
      <c r="C81" s="65" t="s">
        <v>64</v>
      </c>
      <c r="D81" s="66">
        <v>163.74297310059129</v>
      </c>
      <c r="E81" s="68"/>
      <c r="F81" s="100" t="s">
        <v>648</v>
      </c>
      <c r="G81" s="65"/>
      <c r="H81" s="69" t="s">
        <v>283</v>
      </c>
      <c r="I81" s="70"/>
      <c r="J81" s="70"/>
      <c r="K81" s="69" t="s">
        <v>1919</v>
      </c>
      <c r="L81" s="73">
        <v>1</v>
      </c>
      <c r="M81" s="74">
        <v>5776.68017578125</v>
      </c>
      <c r="N81" s="74">
        <v>3367.39697265625</v>
      </c>
      <c r="O81" s="75"/>
      <c r="P81" s="76"/>
      <c r="Q81" s="76"/>
      <c r="R81" s="86"/>
      <c r="S81" s="48">
        <v>0</v>
      </c>
      <c r="T81" s="48">
        <v>2</v>
      </c>
      <c r="U81" s="49">
        <v>0</v>
      </c>
      <c r="V81" s="49">
        <v>0.008197</v>
      </c>
      <c r="W81" s="49">
        <v>0.023687</v>
      </c>
      <c r="X81" s="49">
        <v>0.715104</v>
      </c>
      <c r="Y81" s="49">
        <v>0.5</v>
      </c>
      <c r="Z81" s="49">
        <v>0</v>
      </c>
      <c r="AA81" s="71">
        <v>81</v>
      </c>
      <c r="AB81" s="71"/>
      <c r="AC81" s="72"/>
      <c r="AD81" s="78" t="s">
        <v>1151</v>
      </c>
      <c r="AE81" s="78">
        <v>1696</v>
      </c>
      <c r="AF81" s="78">
        <v>1089</v>
      </c>
      <c r="AG81" s="78">
        <v>58729</v>
      </c>
      <c r="AH81" s="78">
        <v>83066</v>
      </c>
      <c r="AI81" s="78"/>
      <c r="AJ81" s="78" t="s">
        <v>1280</v>
      </c>
      <c r="AK81" s="78" t="s">
        <v>1388</v>
      </c>
      <c r="AL81" s="78"/>
      <c r="AM81" s="78"/>
      <c r="AN81" s="80">
        <v>40099.73079861111</v>
      </c>
      <c r="AO81" s="82" t="s">
        <v>1603</v>
      </c>
      <c r="AP81" s="78" t="b">
        <v>0</v>
      </c>
      <c r="AQ81" s="78" t="b">
        <v>0</v>
      </c>
      <c r="AR81" s="78" t="b">
        <v>1</v>
      </c>
      <c r="AS81" s="78"/>
      <c r="AT81" s="78">
        <v>846</v>
      </c>
      <c r="AU81" s="82" t="s">
        <v>1657</v>
      </c>
      <c r="AV81" s="78" t="b">
        <v>0</v>
      </c>
      <c r="AW81" s="78" t="s">
        <v>1709</v>
      </c>
      <c r="AX81" s="82" t="s">
        <v>1788</v>
      </c>
      <c r="AY81" s="78" t="s">
        <v>66</v>
      </c>
      <c r="AZ81" s="78" t="str">
        <f>REPLACE(INDEX(GroupVertices[Group],MATCH(Vertices[[#This Row],[Vertex]],GroupVertices[Vertex],0)),1,1,"")</f>
        <v>3</v>
      </c>
      <c r="BA81" s="48"/>
      <c r="BB81" s="48"/>
      <c r="BC81" s="48"/>
      <c r="BD81" s="48"/>
      <c r="BE81" s="48" t="s">
        <v>520</v>
      </c>
      <c r="BF81" s="48" t="s">
        <v>520</v>
      </c>
      <c r="BG81" s="116" t="s">
        <v>2360</v>
      </c>
      <c r="BH81" s="116" t="s">
        <v>2360</v>
      </c>
      <c r="BI81" s="116" t="s">
        <v>2433</v>
      </c>
      <c r="BJ81" s="116" t="s">
        <v>2433</v>
      </c>
      <c r="BK81" s="116">
        <v>1</v>
      </c>
      <c r="BL81" s="120">
        <v>4.3478260869565215</v>
      </c>
      <c r="BM81" s="116">
        <v>0</v>
      </c>
      <c r="BN81" s="120">
        <v>0</v>
      </c>
      <c r="BO81" s="116">
        <v>0</v>
      </c>
      <c r="BP81" s="120">
        <v>0</v>
      </c>
      <c r="BQ81" s="116">
        <v>22</v>
      </c>
      <c r="BR81" s="120">
        <v>95.65217391304348</v>
      </c>
      <c r="BS81" s="116">
        <v>23</v>
      </c>
      <c r="BT81" s="2"/>
      <c r="BU81" s="3"/>
      <c r="BV81" s="3"/>
      <c r="BW81" s="3"/>
      <c r="BX81" s="3"/>
    </row>
    <row r="82" spans="1:76" ht="15">
      <c r="A82" s="64" t="s">
        <v>284</v>
      </c>
      <c r="B82" s="65"/>
      <c r="C82" s="65" t="s">
        <v>64</v>
      </c>
      <c r="D82" s="66">
        <v>163.81346098333577</v>
      </c>
      <c r="E82" s="68"/>
      <c r="F82" s="100" t="s">
        <v>649</v>
      </c>
      <c r="G82" s="65"/>
      <c r="H82" s="69" t="s">
        <v>284</v>
      </c>
      <c r="I82" s="70"/>
      <c r="J82" s="70"/>
      <c r="K82" s="69" t="s">
        <v>1920</v>
      </c>
      <c r="L82" s="73">
        <v>1</v>
      </c>
      <c r="M82" s="74">
        <v>6227.68310546875</v>
      </c>
      <c r="N82" s="74">
        <v>3201.6015625</v>
      </c>
      <c r="O82" s="75"/>
      <c r="P82" s="76"/>
      <c r="Q82" s="76"/>
      <c r="R82" s="86"/>
      <c r="S82" s="48">
        <v>0</v>
      </c>
      <c r="T82" s="48">
        <v>2</v>
      </c>
      <c r="U82" s="49">
        <v>0</v>
      </c>
      <c r="V82" s="49">
        <v>0.008197</v>
      </c>
      <c r="W82" s="49">
        <v>0.023687</v>
      </c>
      <c r="X82" s="49">
        <v>0.715104</v>
      </c>
      <c r="Y82" s="49">
        <v>0.5</v>
      </c>
      <c r="Z82" s="49">
        <v>0</v>
      </c>
      <c r="AA82" s="71">
        <v>82</v>
      </c>
      <c r="AB82" s="71"/>
      <c r="AC82" s="72"/>
      <c r="AD82" s="78" t="s">
        <v>1152</v>
      </c>
      <c r="AE82" s="78">
        <v>939</v>
      </c>
      <c r="AF82" s="78">
        <v>1133</v>
      </c>
      <c r="AG82" s="78">
        <v>10419</v>
      </c>
      <c r="AH82" s="78">
        <v>1233</v>
      </c>
      <c r="AI82" s="78"/>
      <c r="AJ82" s="78" t="s">
        <v>1281</v>
      </c>
      <c r="AK82" s="78" t="s">
        <v>1389</v>
      </c>
      <c r="AL82" s="82" t="s">
        <v>1489</v>
      </c>
      <c r="AM82" s="78"/>
      <c r="AN82" s="80">
        <v>39734.69626157408</v>
      </c>
      <c r="AO82" s="82" t="s">
        <v>1604</v>
      </c>
      <c r="AP82" s="78" t="b">
        <v>0</v>
      </c>
      <c r="AQ82" s="78" t="b">
        <v>0</v>
      </c>
      <c r="AR82" s="78" t="b">
        <v>0</v>
      </c>
      <c r="AS82" s="78"/>
      <c r="AT82" s="78">
        <v>221</v>
      </c>
      <c r="AU82" s="82" t="s">
        <v>1652</v>
      </c>
      <c r="AV82" s="78" t="b">
        <v>0</v>
      </c>
      <c r="AW82" s="78" t="s">
        <v>1709</v>
      </c>
      <c r="AX82" s="82" t="s">
        <v>1789</v>
      </c>
      <c r="AY82" s="78" t="s">
        <v>66</v>
      </c>
      <c r="AZ82" s="78" t="str">
        <f>REPLACE(INDEX(GroupVertices[Group],MATCH(Vertices[[#This Row],[Vertex]],GroupVertices[Vertex],0)),1,1,"")</f>
        <v>3</v>
      </c>
      <c r="BA82" s="48"/>
      <c r="BB82" s="48"/>
      <c r="BC82" s="48"/>
      <c r="BD82" s="48"/>
      <c r="BE82" s="48" t="s">
        <v>520</v>
      </c>
      <c r="BF82" s="48" t="s">
        <v>520</v>
      </c>
      <c r="BG82" s="116" t="s">
        <v>2360</v>
      </c>
      <c r="BH82" s="116" t="s">
        <v>2360</v>
      </c>
      <c r="BI82" s="116" t="s">
        <v>2433</v>
      </c>
      <c r="BJ82" s="116" t="s">
        <v>2433</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285</v>
      </c>
      <c r="B83" s="65"/>
      <c r="C83" s="65" t="s">
        <v>64</v>
      </c>
      <c r="D83" s="66">
        <v>162.2018516642229</v>
      </c>
      <c r="E83" s="68"/>
      <c r="F83" s="100" t="s">
        <v>650</v>
      </c>
      <c r="G83" s="65"/>
      <c r="H83" s="69" t="s">
        <v>285</v>
      </c>
      <c r="I83" s="70"/>
      <c r="J83" s="70"/>
      <c r="K83" s="69" t="s">
        <v>1921</v>
      </c>
      <c r="L83" s="73">
        <v>1</v>
      </c>
      <c r="M83" s="74">
        <v>7634.064453125</v>
      </c>
      <c r="N83" s="74">
        <v>2037.00048828125</v>
      </c>
      <c r="O83" s="75"/>
      <c r="P83" s="76"/>
      <c r="Q83" s="76"/>
      <c r="R83" s="86"/>
      <c r="S83" s="48">
        <v>0</v>
      </c>
      <c r="T83" s="48">
        <v>2</v>
      </c>
      <c r="U83" s="49">
        <v>0</v>
      </c>
      <c r="V83" s="49">
        <v>0.008197</v>
      </c>
      <c r="W83" s="49">
        <v>0.023687</v>
      </c>
      <c r="X83" s="49">
        <v>0.715104</v>
      </c>
      <c r="Y83" s="49">
        <v>0.5</v>
      </c>
      <c r="Z83" s="49">
        <v>0</v>
      </c>
      <c r="AA83" s="71">
        <v>83</v>
      </c>
      <c r="AB83" s="71"/>
      <c r="AC83" s="72"/>
      <c r="AD83" s="78" t="s">
        <v>1153</v>
      </c>
      <c r="AE83" s="78">
        <v>403</v>
      </c>
      <c r="AF83" s="78">
        <v>127</v>
      </c>
      <c r="AG83" s="78">
        <v>654</v>
      </c>
      <c r="AH83" s="78">
        <v>4524</v>
      </c>
      <c r="AI83" s="78"/>
      <c r="AJ83" s="78" t="s">
        <v>1282</v>
      </c>
      <c r="AK83" s="78" t="s">
        <v>1390</v>
      </c>
      <c r="AL83" s="78"/>
      <c r="AM83" s="78"/>
      <c r="AN83" s="80">
        <v>40973.37636574074</v>
      </c>
      <c r="AO83" s="82" t="s">
        <v>1605</v>
      </c>
      <c r="AP83" s="78" t="b">
        <v>1</v>
      </c>
      <c r="AQ83" s="78" t="b">
        <v>0</v>
      </c>
      <c r="AR83" s="78" t="b">
        <v>1</v>
      </c>
      <c r="AS83" s="78"/>
      <c r="AT83" s="78">
        <v>3</v>
      </c>
      <c r="AU83" s="82" t="s">
        <v>1652</v>
      </c>
      <c r="AV83" s="78" t="b">
        <v>0</v>
      </c>
      <c r="AW83" s="78" t="s">
        <v>1709</v>
      </c>
      <c r="AX83" s="82" t="s">
        <v>1790</v>
      </c>
      <c r="AY83" s="78" t="s">
        <v>66</v>
      </c>
      <c r="AZ83" s="78" t="str">
        <f>REPLACE(INDEX(GroupVertices[Group],MATCH(Vertices[[#This Row],[Vertex]],GroupVertices[Vertex],0)),1,1,"")</f>
        <v>3</v>
      </c>
      <c r="BA83" s="48"/>
      <c r="BB83" s="48"/>
      <c r="BC83" s="48"/>
      <c r="BD83" s="48"/>
      <c r="BE83" s="48" t="s">
        <v>520</v>
      </c>
      <c r="BF83" s="48" t="s">
        <v>520</v>
      </c>
      <c r="BG83" s="116" t="s">
        <v>2360</v>
      </c>
      <c r="BH83" s="116" t="s">
        <v>2360</v>
      </c>
      <c r="BI83" s="116" t="s">
        <v>2433</v>
      </c>
      <c r="BJ83" s="116" t="s">
        <v>2433</v>
      </c>
      <c r="BK83" s="116">
        <v>1</v>
      </c>
      <c r="BL83" s="120">
        <v>4.3478260869565215</v>
      </c>
      <c r="BM83" s="116">
        <v>0</v>
      </c>
      <c r="BN83" s="120">
        <v>0</v>
      </c>
      <c r="BO83" s="116">
        <v>0</v>
      </c>
      <c r="BP83" s="120">
        <v>0</v>
      </c>
      <c r="BQ83" s="116">
        <v>22</v>
      </c>
      <c r="BR83" s="120">
        <v>95.65217391304348</v>
      </c>
      <c r="BS83" s="116">
        <v>23</v>
      </c>
      <c r="BT83" s="2"/>
      <c r="BU83" s="3"/>
      <c r="BV83" s="3"/>
      <c r="BW83" s="3"/>
      <c r="BX83" s="3"/>
    </row>
    <row r="84" spans="1:76" ht="15">
      <c r="A84" s="64" t="s">
        <v>286</v>
      </c>
      <c r="B84" s="65"/>
      <c r="C84" s="65" t="s">
        <v>64</v>
      </c>
      <c r="D84" s="66">
        <v>162.32360346169065</v>
      </c>
      <c r="E84" s="68"/>
      <c r="F84" s="100" t="s">
        <v>651</v>
      </c>
      <c r="G84" s="65"/>
      <c r="H84" s="69" t="s">
        <v>286</v>
      </c>
      <c r="I84" s="70"/>
      <c r="J84" s="70"/>
      <c r="K84" s="69" t="s">
        <v>1922</v>
      </c>
      <c r="L84" s="73">
        <v>1</v>
      </c>
      <c r="M84" s="74">
        <v>6168.4130859375</v>
      </c>
      <c r="N84" s="74">
        <v>4081.71142578125</v>
      </c>
      <c r="O84" s="75"/>
      <c r="P84" s="76"/>
      <c r="Q84" s="76"/>
      <c r="R84" s="86"/>
      <c r="S84" s="48">
        <v>0</v>
      </c>
      <c r="T84" s="48">
        <v>2</v>
      </c>
      <c r="U84" s="49">
        <v>0</v>
      </c>
      <c r="V84" s="49">
        <v>0.008197</v>
      </c>
      <c r="W84" s="49">
        <v>0.023687</v>
      </c>
      <c r="X84" s="49">
        <v>0.715104</v>
      </c>
      <c r="Y84" s="49">
        <v>0.5</v>
      </c>
      <c r="Z84" s="49">
        <v>0</v>
      </c>
      <c r="AA84" s="71">
        <v>84</v>
      </c>
      <c r="AB84" s="71"/>
      <c r="AC84" s="72"/>
      <c r="AD84" s="78" t="s">
        <v>1154</v>
      </c>
      <c r="AE84" s="78">
        <v>276</v>
      </c>
      <c r="AF84" s="78">
        <v>203</v>
      </c>
      <c r="AG84" s="78">
        <v>4689</v>
      </c>
      <c r="AH84" s="78">
        <v>3375</v>
      </c>
      <c r="AI84" s="78"/>
      <c r="AJ84" s="78" t="s">
        <v>1283</v>
      </c>
      <c r="AK84" s="78" t="s">
        <v>1391</v>
      </c>
      <c r="AL84" s="78"/>
      <c r="AM84" s="78"/>
      <c r="AN84" s="80">
        <v>39885.949016203704</v>
      </c>
      <c r="AO84" s="82" t="s">
        <v>1606</v>
      </c>
      <c r="AP84" s="78" t="b">
        <v>0</v>
      </c>
      <c r="AQ84" s="78" t="b">
        <v>0</v>
      </c>
      <c r="AR84" s="78" t="b">
        <v>0</v>
      </c>
      <c r="AS84" s="78"/>
      <c r="AT84" s="78">
        <v>9</v>
      </c>
      <c r="AU84" s="82" t="s">
        <v>1663</v>
      </c>
      <c r="AV84" s="78" t="b">
        <v>0</v>
      </c>
      <c r="AW84" s="78" t="s">
        <v>1709</v>
      </c>
      <c r="AX84" s="82" t="s">
        <v>1791</v>
      </c>
      <c r="AY84" s="78" t="s">
        <v>66</v>
      </c>
      <c r="AZ84" s="78" t="str">
        <f>REPLACE(INDEX(GroupVertices[Group],MATCH(Vertices[[#This Row],[Vertex]],GroupVertices[Vertex],0)),1,1,"")</f>
        <v>3</v>
      </c>
      <c r="BA84" s="48"/>
      <c r="BB84" s="48"/>
      <c r="BC84" s="48"/>
      <c r="BD84" s="48"/>
      <c r="BE84" s="48" t="s">
        <v>520</v>
      </c>
      <c r="BF84" s="48" t="s">
        <v>520</v>
      </c>
      <c r="BG84" s="116" t="s">
        <v>2360</v>
      </c>
      <c r="BH84" s="116" t="s">
        <v>2360</v>
      </c>
      <c r="BI84" s="116" t="s">
        <v>2433</v>
      </c>
      <c r="BJ84" s="116" t="s">
        <v>2433</v>
      </c>
      <c r="BK84" s="116">
        <v>1</v>
      </c>
      <c r="BL84" s="120">
        <v>4.3478260869565215</v>
      </c>
      <c r="BM84" s="116">
        <v>0</v>
      </c>
      <c r="BN84" s="120">
        <v>0</v>
      </c>
      <c r="BO84" s="116">
        <v>0</v>
      </c>
      <c r="BP84" s="120">
        <v>0</v>
      </c>
      <c r="BQ84" s="116">
        <v>22</v>
      </c>
      <c r="BR84" s="120">
        <v>95.65217391304348</v>
      </c>
      <c r="BS84" s="116">
        <v>23</v>
      </c>
      <c r="BT84" s="2"/>
      <c r="BU84" s="3"/>
      <c r="BV84" s="3"/>
      <c r="BW84" s="3"/>
      <c r="BX84" s="3"/>
    </row>
    <row r="85" spans="1:76" ht="15">
      <c r="A85" s="64" t="s">
        <v>287</v>
      </c>
      <c r="B85" s="65"/>
      <c r="C85" s="65" t="s">
        <v>64</v>
      </c>
      <c r="D85" s="66">
        <v>166.86846990137585</v>
      </c>
      <c r="E85" s="68"/>
      <c r="F85" s="100" t="s">
        <v>652</v>
      </c>
      <c r="G85" s="65"/>
      <c r="H85" s="69" t="s">
        <v>287</v>
      </c>
      <c r="I85" s="70"/>
      <c r="J85" s="70"/>
      <c r="K85" s="69" t="s">
        <v>1923</v>
      </c>
      <c r="L85" s="73">
        <v>1</v>
      </c>
      <c r="M85" s="74">
        <v>7421.07470703125</v>
      </c>
      <c r="N85" s="74">
        <v>1260.8214111328125</v>
      </c>
      <c r="O85" s="75"/>
      <c r="P85" s="76"/>
      <c r="Q85" s="76"/>
      <c r="R85" s="86"/>
      <c r="S85" s="48">
        <v>0</v>
      </c>
      <c r="T85" s="48">
        <v>2</v>
      </c>
      <c r="U85" s="49">
        <v>0</v>
      </c>
      <c r="V85" s="49">
        <v>0.008197</v>
      </c>
      <c r="W85" s="49">
        <v>0.023687</v>
      </c>
      <c r="X85" s="49">
        <v>0.715104</v>
      </c>
      <c r="Y85" s="49">
        <v>0.5</v>
      </c>
      <c r="Z85" s="49">
        <v>0</v>
      </c>
      <c r="AA85" s="71">
        <v>85</v>
      </c>
      <c r="AB85" s="71"/>
      <c r="AC85" s="72"/>
      <c r="AD85" s="78" t="s">
        <v>1155</v>
      </c>
      <c r="AE85" s="78">
        <v>2812</v>
      </c>
      <c r="AF85" s="78">
        <v>3040</v>
      </c>
      <c r="AG85" s="78">
        <v>14470</v>
      </c>
      <c r="AH85" s="78">
        <v>967</v>
      </c>
      <c r="AI85" s="78"/>
      <c r="AJ85" s="78" t="s">
        <v>1284</v>
      </c>
      <c r="AK85" s="78" t="s">
        <v>1392</v>
      </c>
      <c r="AL85" s="82" t="s">
        <v>1490</v>
      </c>
      <c r="AM85" s="78"/>
      <c r="AN85" s="80">
        <v>39996.37886574074</v>
      </c>
      <c r="AO85" s="82" t="s">
        <v>1607</v>
      </c>
      <c r="AP85" s="78" t="b">
        <v>0</v>
      </c>
      <c r="AQ85" s="78" t="b">
        <v>0</v>
      </c>
      <c r="AR85" s="78" t="b">
        <v>0</v>
      </c>
      <c r="AS85" s="78"/>
      <c r="AT85" s="78">
        <v>717</v>
      </c>
      <c r="AU85" s="82" t="s">
        <v>1666</v>
      </c>
      <c r="AV85" s="78" t="b">
        <v>0</v>
      </c>
      <c r="AW85" s="78" t="s">
        <v>1709</v>
      </c>
      <c r="AX85" s="82" t="s">
        <v>1792</v>
      </c>
      <c r="AY85" s="78" t="s">
        <v>66</v>
      </c>
      <c r="AZ85" s="78" t="str">
        <f>REPLACE(INDEX(GroupVertices[Group],MATCH(Vertices[[#This Row],[Vertex]],GroupVertices[Vertex],0)),1,1,"")</f>
        <v>3</v>
      </c>
      <c r="BA85" s="48"/>
      <c r="BB85" s="48"/>
      <c r="BC85" s="48"/>
      <c r="BD85" s="48"/>
      <c r="BE85" s="48" t="s">
        <v>520</v>
      </c>
      <c r="BF85" s="48" t="s">
        <v>520</v>
      </c>
      <c r="BG85" s="116" t="s">
        <v>2360</v>
      </c>
      <c r="BH85" s="116" t="s">
        <v>2360</v>
      </c>
      <c r="BI85" s="116" t="s">
        <v>2433</v>
      </c>
      <c r="BJ85" s="116" t="s">
        <v>2433</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288</v>
      </c>
      <c r="B86" s="65"/>
      <c r="C86" s="65" t="s">
        <v>64</v>
      </c>
      <c r="D86" s="66">
        <v>163.1085821558908</v>
      </c>
      <c r="E86" s="68"/>
      <c r="F86" s="100" t="s">
        <v>653</v>
      </c>
      <c r="G86" s="65"/>
      <c r="H86" s="69" t="s">
        <v>288</v>
      </c>
      <c r="I86" s="70"/>
      <c r="J86" s="70"/>
      <c r="K86" s="69" t="s">
        <v>1924</v>
      </c>
      <c r="L86" s="73">
        <v>1</v>
      </c>
      <c r="M86" s="74">
        <v>5973.9326171875</v>
      </c>
      <c r="N86" s="74">
        <v>1995.65869140625</v>
      </c>
      <c r="O86" s="75"/>
      <c r="P86" s="76"/>
      <c r="Q86" s="76"/>
      <c r="R86" s="86"/>
      <c r="S86" s="48">
        <v>0</v>
      </c>
      <c r="T86" s="48">
        <v>2</v>
      </c>
      <c r="U86" s="49">
        <v>0</v>
      </c>
      <c r="V86" s="49">
        <v>0.008197</v>
      </c>
      <c r="W86" s="49">
        <v>0.023687</v>
      </c>
      <c r="X86" s="49">
        <v>0.715104</v>
      </c>
      <c r="Y86" s="49">
        <v>0.5</v>
      </c>
      <c r="Z86" s="49">
        <v>0</v>
      </c>
      <c r="AA86" s="71">
        <v>86</v>
      </c>
      <c r="AB86" s="71"/>
      <c r="AC86" s="72"/>
      <c r="AD86" s="78" t="s">
        <v>1156</v>
      </c>
      <c r="AE86" s="78">
        <v>1962</v>
      </c>
      <c r="AF86" s="78">
        <v>693</v>
      </c>
      <c r="AG86" s="78">
        <v>10519</v>
      </c>
      <c r="AH86" s="78">
        <v>18912</v>
      </c>
      <c r="AI86" s="78"/>
      <c r="AJ86" s="78" t="s">
        <v>1285</v>
      </c>
      <c r="AK86" s="78" t="s">
        <v>1393</v>
      </c>
      <c r="AL86" s="82" t="s">
        <v>1491</v>
      </c>
      <c r="AM86" s="78"/>
      <c r="AN86" s="80">
        <v>43084.60309027778</v>
      </c>
      <c r="AO86" s="82" t="s">
        <v>1608</v>
      </c>
      <c r="AP86" s="78" t="b">
        <v>0</v>
      </c>
      <c r="AQ86" s="78" t="b">
        <v>0</v>
      </c>
      <c r="AR86" s="78" t="b">
        <v>0</v>
      </c>
      <c r="AS86" s="78"/>
      <c r="AT86" s="78">
        <v>19</v>
      </c>
      <c r="AU86" s="82" t="s">
        <v>1652</v>
      </c>
      <c r="AV86" s="78" t="b">
        <v>0</v>
      </c>
      <c r="AW86" s="78" t="s">
        <v>1709</v>
      </c>
      <c r="AX86" s="82" t="s">
        <v>1793</v>
      </c>
      <c r="AY86" s="78" t="s">
        <v>66</v>
      </c>
      <c r="AZ86" s="78" t="str">
        <f>REPLACE(INDEX(GroupVertices[Group],MATCH(Vertices[[#This Row],[Vertex]],GroupVertices[Vertex],0)),1,1,"")</f>
        <v>3</v>
      </c>
      <c r="BA86" s="48"/>
      <c r="BB86" s="48"/>
      <c r="BC86" s="48"/>
      <c r="BD86" s="48"/>
      <c r="BE86" s="48" t="s">
        <v>520</v>
      </c>
      <c r="BF86" s="48" t="s">
        <v>520</v>
      </c>
      <c r="BG86" s="116" t="s">
        <v>2360</v>
      </c>
      <c r="BH86" s="116" t="s">
        <v>2360</v>
      </c>
      <c r="BI86" s="116" t="s">
        <v>2433</v>
      </c>
      <c r="BJ86" s="116" t="s">
        <v>2433</v>
      </c>
      <c r="BK86" s="116">
        <v>1</v>
      </c>
      <c r="BL86" s="120">
        <v>4.3478260869565215</v>
      </c>
      <c r="BM86" s="116">
        <v>0</v>
      </c>
      <c r="BN86" s="120">
        <v>0</v>
      </c>
      <c r="BO86" s="116">
        <v>0</v>
      </c>
      <c r="BP86" s="120">
        <v>0</v>
      </c>
      <c r="BQ86" s="116">
        <v>22</v>
      </c>
      <c r="BR86" s="120">
        <v>95.65217391304348</v>
      </c>
      <c r="BS86" s="116">
        <v>23</v>
      </c>
      <c r="BT86" s="2"/>
      <c r="BU86" s="3"/>
      <c r="BV86" s="3"/>
      <c r="BW86" s="3"/>
      <c r="BX86" s="3"/>
    </row>
    <row r="87" spans="1:76" ht="15">
      <c r="A87" s="64" t="s">
        <v>289</v>
      </c>
      <c r="B87" s="65"/>
      <c r="C87" s="65" t="s">
        <v>64</v>
      </c>
      <c r="D87" s="66">
        <v>162.2226776295792</v>
      </c>
      <c r="E87" s="68"/>
      <c r="F87" s="100" t="s">
        <v>654</v>
      </c>
      <c r="G87" s="65"/>
      <c r="H87" s="69" t="s">
        <v>289</v>
      </c>
      <c r="I87" s="70"/>
      <c r="J87" s="70"/>
      <c r="K87" s="69" t="s">
        <v>1925</v>
      </c>
      <c r="L87" s="73">
        <v>1</v>
      </c>
      <c r="M87" s="74">
        <v>3513.061767578125</v>
      </c>
      <c r="N87" s="74">
        <v>6032.07666015625</v>
      </c>
      <c r="O87" s="75"/>
      <c r="P87" s="76"/>
      <c r="Q87" s="76"/>
      <c r="R87" s="86"/>
      <c r="S87" s="48">
        <v>1</v>
      </c>
      <c r="T87" s="48">
        <v>1</v>
      </c>
      <c r="U87" s="49">
        <v>0</v>
      </c>
      <c r="V87" s="49">
        <v>0</v>
      </c>
      <c r="W87" s="49">
        <v>0</v>
      </c>
      <c r="X87" s="49">
        <v>0.999996</v>
      </c>
      <c r="Y87" s="49">
        <v>0</v>
      </c>
      <c r="Z87" s="49" t="s">
        <v>2036</v>
      </c>
      <c r="AA87" s="71">
        <v>87</v>
      </c>
      <c r="AB87" s="71"/>
      <c r="AC87" s="72"/>
      <c r="AD87" s="78" t="s">
        <v>1157</v>
      </c>
      <c r="AE87" s="78">
        <v>418</v>
      </c>
      <c r="AF87" s="78">
        <v>140</v>
      </c>
      <c r="AG87" s="78">
        <v>2540</v>
      </c>
      <c r="AH87" s="78">
        <v>119</v>
      </c>
      <c r="AI87" s="78"/>
      <c r="AJ87" s="78" t="s">
        <v>1286</v>
      </c>
      <c r="AK87" s="78" t="s">
        <v>1394</v>
      </c>
      <c r="AL87" s="82" t="s">
        <v>1492</v>
      </c>
      <c r="AM87" s="78"/>
      <c r="AN87" s="80">
        <v>43328.82587962963</v>
      </c>
      <c r="AO87" s="82" t="s">
        <v>1609</v>
      </c>
      <c r="AP87" s="78" t="b">
        <v>0</v>
      </c>
      <c r="AQ87" s="78" t="b">
        <v>0</v>
      </c>
      <c r="AR87" s="78" t="b">
        <v>0</v>
      </c>
      <c r="AS87" s="78"/>
      <c r="AT87" s="78">
        <v>0</v>
      </c>
      <c r="AU87" s="82" t="s">
        <v>1652</v>
      </c>
      <c r="AV87" s="78" t="b">
        <v>0</v>
      </c>
      <c r="AW87" s="78" t="s">
        <v>1709</v>
      </c>
      <c r="AX87" s="82" t="s">
        <v>1794</v>
      </c>
      <c r="AY87" s="78" t="s">
        <v>66</v>
      </c>
      <c r="AZ87" s="78" t="str">
        <f>REPLACE(INDEX(GroupVertices[Group],MATCH(Vertices[[#This Row],[Vertex]],GroupVertices[Vertex],0)),1,1,"")</f>
        <v>1</v>
      </c>
      <c r="BA87" s="48" t="s">
        <v>2321</v>
      </c>
      <c r="BB87" s="48" t="s">
        <v>2321</v>
      </c>
      <c r="BC87" s="48" t="s">
        <v>506</v>
      </c>
      <c r="BD87" s="48" t="s">
        <v>506</v>
      </c>
      <c r="BE87" s="48" t="s">
        <v>520</v>
      </c>
      <c r="BF87" s="48" t="s">
        <v>520</v>
      </c>
      <c r="BG87" s="116" t="s">
        <v>2386</v>
      </c>
      <c r="BH87" s="116" t="s">
        <v>2414</v>
      </c>
      <c r="BI87" s="116" t="s">
        <v>2458</v>
      </c>
      <c r="BJ87" s="116" t="s">
        <v>2487</v>
      </c>
      <c r="BK87" s="116">
        <v>3</v>
      </c>
      <c r="BL87" s="120">
        <v>5.172413793103448</v>
      </c>
      <c r="BM87" s="116">
        <v>2</v>
      </c>
      <c r="BN87" s="120">
        <v>3.4482758620689653</v>
      </c>
      <c r="BO87" s="116">
        <v>0</v>
      </c>
      <c r="BP87" s="120">
        <v>0</v>
      </c>
      <c r="BQ87" s="116">
        <v>53</v>
      </c>
      <c r="BR87" s="120">
        <v>91.37931034482759</v>
      </c>
      <c r="BS87" s="116">
        <v>58</v>
      </c>
      <c r="BT87" s="2"/>
      <c r="BU87" s="3"/>
      <c r="BV87" s="3"/>
      <c r="BW87" s="3"/>
      <c r="BX87" s="3"/>
    </row>
    <row r="88" spans="1:76" ht="15">
      <c r="A88" s="64" t="s">
        <v>290</v>
      </c>
      <c r="B88" s="65"/>
      <c r="C88" s="65" t="s">
        <v>64</v>
      </c>
      <c r="D88" s="66">
        <v>162.1537917441698</v>
      </c>
      <c r="E88" s="68"/>
      <c r="F88" s="100" t="s">
        <v>655</v>
      </c>
      <c r="G88" s="65"/>
      <c r="H88" s="69" t="s">
        <v>290</v>
      </c>
      <c r="I88" s="70"/>
      <c r="J88" s="70"/>
      <c r="K88" s="69" t="s">
        <v>1926</v>
      </c>
      <c r="L88" s="73">
        <v>1</v>
      </c>
      <c r="M88" s="74">
        <v>8142.46044921875</v>
      </c>
      <c r="N88" s="74">
        <v>4246.63427734375</v>
      </c>
      <c r="O88" s="75"/>
      <c r="P88" s="76"/>
      <c r="Q88" s="76"/>
      <c r="R88" s="86"/>
      <c r="S88" s="48">
        <v>0</v>
      </c>
      <c r="T88" s="48">
        <v>1</v>
      </c>
      <c r="U88" s="49">
        <v>0</v>
      </c>
      <c r="V88" s="49">
        <v>0.2</v>
      </c>
      <c r="W88" s="49">
        <v>0</v>
      </c>
      <c r="X88" s="49">
        <v>0.610685</v>
      </c>
      <c r="Y88" s="49">
        <v>0</v>
      </c>
      <c r="Z88" s="49">
        <v>0</v>
      </c>
      <c r="AA88" s="71">
        <v>88</v>
      </c>
      <c r="AB88" s="71"/>
      <c r="AC88" s="72"/>
      <c r="AD88" s="78" t="s">
        <v>1158</v>
      </c>
      <c r="AE88" s="78">
        <v>39</v>
      </c>
      <c r="AF88" s="78">
        <v>97</v>
      </c>
      <c r="AG88" s="78">
        <v>19505</v>
      </c>
      <c r="AH88" s="78">
        <v>452</v>
      </c>
      <c r="AI88" s="78"/>
      <c r="AJ88" s="78"/>
      <c r="AK88" s="78"/>
      <c r="AL88" s="78"/>
      <c r="AM88" s="78"/>
      <c r="AN88" s="80">
        <v>41167.65802083333</v>
      </c>
      <c r="AO88" s="78"/>
      <c r="AP88" s="78" t="b">
        <v>1</v>
      </c>
      <c r="AQ88" s="78" t="b">
        <v>0</v>
      </c>
      <c r="AR88" s="78" t="b">
        <v>1</v>
      </c>
      <c r="AS88" s="78"/>
      <c r="AT88" s="78">
        <v>0</v>
      </c>
      <c r="AU88" s="82" t="s">
        <v>1652</v>
      </c>
      <c r="AV88" s="78" t="b">
        <v>0</v>
      </c>
      <c r="AW88" s="78" t="s">
        <v>1709</v>
      </c>
      <c r="AX88" s="82" t="s">
        <v>1795</v>
      </c>
      <c r="AY88" s="78" t="s">
        <v>66</v>
      </c>
      <c r="AZ88" s="78" t="str">
        <f>REPLACE(INDEX(GroupVertices[Group],MATCH(Vertices[[#This Row],[Vertex]],GroupVertices[Vertex],0)),1,1,"")</f>
        <v>6</v>
      </c>
      <c r="BA88" s="48"/>
      <c r="BB88" s="48"/>
      <c r="BC88" s="48"/>
      <c r="BD88" s="48"/>
      <c r="BE88" s="48" t="s">
        <v>520</v>
      </c>
      <c r="BF88" s="48" t="s">
        <v>520</v>
      </c>
      <c r="BG88" s="116" t="s">
        <v>2384</v>
      </c>
      <c r="BH88" s="116" t="s">
        <v>2384</v>
      </c>
      <c r="BI88" s="116" t="s">
        <v>2456</v>
      </c>
      <c r="BJ88" s="116" t="s">
        <v>2456</v>
      </c>
      <c r="BK88" s="116">
        <v>0</v>
      </c>
      <c r="BL88" s="120">
        <v>0</v>
      </c>
      <c r="BM88" s="116">
        <v>0</v>
      </c>
      <c r="BN88" s="120">
        <v>0</v>
      </c>
      <c r="BO88" s="116">
        <v>0</v>
      </c>
      <c r="BP88" s="120">
        <v>0</v>
      </c>
      <c r="BQ88" s="116">
        <v>22</v>
      </c>
      <c r="BR88" s="120">
        <v>100</v>
      </c>
      <c r="BS88" s="116">
        <v>22</v>
      </c>
      <c r="BT88" s="2"/>
      <c r="BU88" s="3"/>
      <c r="BV88" s="3"/>
      <c r="BW88" s="3"/>
      <c r="BX88" s="3"/>
    </row>
    <row r="89" spans="1:76" ht="15">
      <c r="A89" s="64" t="s">
        <v>291</v>
      </c>
      <c r="B89" s="65"/>
      <c r="C89" s="65" t="s">
        <v>64</v>
      </c>
      <c r="D89" s="66">
        <v>162.11854780279756</v>
      </c>
      <c r="E89" s="68"/>
      <c r="F89" s="100" t="s">
        <v>656</v>
      </c>
      <c r="G89" s="65"/>
      <c r="H89" s="69" t="s">
        <v>291</v>
      </c>
      <c r="I89" s="70"/>
      <c r="J89" s="70"/>
      <c r="K89" s="69" t="s">
        <v>1927</v>
      </c>
      <c r="L89" s="73">
        <v>1</v>
      </c>
      <c r="M89" s="74">
        <v>6615.59130859375</v>
      </c>
      <c r="N89" s="74">
        <v>1235.262451171875</v>
      </c>
      <c r="O89" s="75"/>
      <c r="P89" s="76"/>
      <c r="Q89" s="76"/>
      <c r="R89" s="86"/>
      <c r="S89" s="48">
        <v>0</v>
      </c>
      <c r="T89" s="48">
        <v>2</v>
      </c>
      <c r="U89" s="49">
        <v>0</v>
      </c>
      <c r="V89" s="49">
        <v>0.008197</v>
      </c>
      <c r="W89" s="49">
        <v>0.023687</v>
      </c>
      <c r="X89" s="49">
        <v>0.715104</v>
      </c>
      <c r="Y89" s="49">
        <v>0.5</v>
      </c>
      <c r="Z89" s="49">
        <v>0</v>
      </c>
      <c r="AA89" s="71">
        <v>89</v>
      </c>
      <c r="AB89" s="71"/>
      <c r="AC89" s="72"/>
      <c r="AD89" s="78" t="s">
        <v>1159</v>
      </c>
      <c r="AE89" s="78">
        <v>159</v>
      </c>
      <c r="AF89" s="78">
        <v>75</v>
      </c>
      <c r="AG89" s="78">
        <v>868</v>
      </c>
      <c r="AH89" s="78">
        <v>76</v>
      </c>
      <c r="AI89" s="78"/>
      <c r="AJ89" s="78" t="s">
        <v>1287</v>
      </c>
      <c r="AK89" s="78"/>
      <c r="AL89" s="82" t="s">
        <v>1493</v>
      </c>
      <c r="AM89" s="78"/>
      <c r="AN89" s="80">
        <v>41492.728680555556</v>
      </c>
      <c r="AO89" s="82" t="s">
        <v>1610</v>
      </c>
      <c r="AP89" s="78" t="b">
        <v>0</v>
      </c>
      <c r="AQ89" s="78" t="b">
        <v>0</v>
      </c>
      <c r="AR89" s="78" t="b">
        <v>0</v>
      </c>
      <c r="AS89" s="78"/>
      <c r="AT89" s="78">
        <v>7</v>
      </c>
      <c r="AU89" s="82" t="s">
        <v>1652</v>
      </c>
      <c r="AV89" s="78" t="b">
        <v>0</v>
      </c>
      <c r="AW89" s="78" t="s">
        <v>1709</v>
      </c>
      <c r="AX89" s="82" t="s">
        <v>1796</v>
      </c>
      <c r="AY89" s="78" t="s">
        <v>66</v>
      </c>
      <c r="AZ89" s="78" t="str">
        <f>REPLACE(INDEX(GroupVertices[Group],MATCH(Vertices[[#This Row],[Vertex]],GroupVertices[Vertex],0)),1,1,"")</f>
        <v>3</v>
      </c>
      <c r="BA89" s="48"/>
      <c r="BB89" s="48"/>
      <c r="BC89" s="48"/>
      <c r="BD89" s="48"/>
      <c r="BE89" s="48" t="s">
        <v>520</v>
      </c>
      <c r="BF89" s="48" t="s">
        <v>520</v>
      </c>
      <c r="BG89" s="116" t="s">
        <v>2360</v>
      </c>
      <c r="BH89" s="116" t="s">
        <v>2360</v>
      </c>
      <c r="BI89" s="116" t="s">
        <v>2433</v>
      </c>
      <c r="BJ89" s="116" t="s">
        <v>2433</v>
      </c>
      <c r="BK89" s="116">
        <v>1</v>
      </c>
      <c r="BL89" s="120">
        <v>4.3478260869565215</v>
      </c>
      <c r="BM89" s="116">
        <v>0</v>
      </c>
      <c r="BN89" s="120">
        <v>0</v>
      </c>
      <c r="BO89" s="116">
        <v>0</v>
      </c>
      <c r="BP89" s="120">
        <v>0</v>
      </c>
      <c r="BQ89" s="116">
        <v>22</v>
      </c>
      <c r="BR89" s="120">
        <v>95.65217391304348</v>
      </c>
      <c r="BS89" s="116">
        <v>23</v>
      </c>
      <c r="BT89" s="2"/>
      <c r="BU89" s="3"/>
      <c r="BV89" s="3"/>
      <c r="BW89" s="3"/>
      <c r="BX89" s="3"/>
    </row>
    <row r="90" spans="1:76" ht="15">
      <c r="A90" s="64" t="s">
        <v>293</v>
      </c>
      <c r="B90" s="65"/>
      <c r="C90" s="65" t="s">
        <v>64</v>
      </c>
      <c r="D90" s="66">
        <v>162.01121398134572</v>
      </c>
      <c r="E90" s="68"/>
      <c r="F90" s="100" t="s">
        <v>657</v>
      </c>
      <c r="G90" s="65"/>
      <c r="H90" s="69" t="s">
        <v>293</v>
      </c>
      <c r="I90" s="70"/>
      <c r="J90" s="70"/>
      <c r="K90" s="69" t="s">
        <v>1928</v>
      </c>
      <c r="L90" s="73">
        <v>1</v>
      </c>
      <c r="M90" s="74">
        <v>8142.46044921875</v>
      </c>
      <c r="N90" s="74">
        <v>3423.18701171875</v>
      </c>
      <c r="O90" s="75"/>
      <c r="P90" s="76"/>
      <c r="Q90" s="76"/>
      <c r="R90" s="86"/>
      <c r="S90" s="48">
        <v>0</v>
      </c>
      <c r="T90" s="48">
        <v>1</v>
      </c>
      <c r="U90" s="49">
        <v>0</v>
      </c>
      <c r="V90" s="49">
        <v>0.2</v>
      </c>
      <c r="W90" s="49">
        <v>0</v>
      </c>
      <c r="X90" s="49">
        <v>0.610685</v>
      </c>
      <c r="Y90" s="49">
        <v>0</v>
      </c>
      <c r="Z90" s="49">
        <v>0</v>
      </c>
      <c r="AA90" s="71">
        <v>90</v>
      </c>
      <c r="AB90" s="71"/>
      <c r="AC90" s="72"/>
      <c r="AD90" s="78" t="s">
        <v>1160</v>
      </c>
      <c r="AE90" s="78">
        <v>16</v>
      </c>
      <c r="AF90" s="78">
        <v>8</v>
      </c>
      <c r="AG90" s="78">
        <v>4448</v>
      </c>
      <c r="AH90" s="78">
        <v>5</v>
      </c>
      <c r="AI90" s="78"/>
      <c r="AJ90" s="78"/>
      <c r="AK90" s="78"/>
      <c r="AL90" s="78"/>
      <c r="AM90" s="78"/>
      <c r="AN90" s="80">
        <v>43508.62855324074</v>
      </c>
      <c r="AO90" s="82" t="s">
        <v>1611</v>
      </c>
      <c r="AP90" s="78" t="b">
        <v>1</v>
      </c>
      <c r="AQ90" s="78" t="b">
        <v>0</v>
      </c>
      <c r="AR90" s="78" t="b">
        <v>0</v>
      </c>
      <c r="AS90" s="78"/>
      <c r="AT90" s="78">
        <v>0</v>
      </c>
      <c r="AU90" s="78"/>
      <c r="AV90" s="78" t="b">
        <v>0</v>
      </c>
      <c r="AW90" s="78" t="s">
        <v>1709</v>
      </c>
      <c r="AX90" s="82" t="s">
        <v>1797</v>
      </c>
      <c r="AY90" s="78" t="s">
        <v>66</v>
      </c>
      <c r="AZ90" s="78" t="str">
        <f>REPLACE(INDEX(GroupVertices[Group],MATCH(Vertices[[#This Row],[Vertex]],GroupVertices[Vertex],0)),1,1,"")</f>
        <v>6</v>
      </c>
      <c r="BA90" s="48"/>
      <c r="BB90" s="48"/>
      <c r="BC90" s="48"/>
      <c r="BD90" s="48"/>
      <c r="BE90" s="48" t="s">
        <v>520</v>
      </c>
      <c r="BF90" s="48" t="s">
        <v>520</v>
      </c>
      <c r="BG90" s="116" t="s">
        <v>2384</v>
      </c>
      <c r="BH90" s="116" t="s">
        <v>2384</v>
      </c>
      <c r="BI90" s="116" t="s">
        <v>2456</v>
      </c>
      <c r="BJ90" s="116" t="s">
        <v>2456</v>
      </c>
      <c r="BK90" s="116">
        <v>0</v>
      </c>
      <c r="BL90" s="120">
        <v>0</v>
      </c>
      <c r="BM90" s="116">
        <v>0</v>
      </c>
      <c r="BN90" s="120">
        <v>0</v>
      </c>
      <c r="BO90" s="116">
        <v>0</v>
      </c>
      <c r="BP90" s="120">
        <v>0</v>
      </c>
      <c r="BQ90" s="116">
        <v>22</v>
      </c>
      <c r="BR90" s="120">
        <v>100</v>
      </c>
      <c r="BS90" s="116">
        <v>22</v>
      </c>
      <c r="BT90" s="2"/>
      <c r="BU90" s="3"/>
      <c r="BV90" s="3"/>
      <c r="BW90" s="3"/>
      <c r="BX90" s="3"/>
    </row>
    <row r="91" spans="1:76" ht="15">
      <c r="A91" s="64" t="s">
        <v>294</v>
      </c>
      <c r="B91" s="65"/>
      <c r="C91" s="65" t="s">
        <v>64</v>
      </c>
      <c r="D91" s="66">
        <v>165.05340692070496</v>
      </c>
      <c r="E91" s="68"/>
      <c r="F91" s="100" t="s">
        <v>658</v>
      </c>
      <c r="G91" s="65"/>
      <c r="H91" s="69" t="s">
        <v>294</v>
      </c>
      <c r="I91" s="70"/>
      <c r="J91" s="70"/>
      <c r="K91" s="69" t="s">
        <v>1929</v>
      </c>
      <c r="L91" s="73">
        <v>1</v>
      </c>
      <c r="M91" s="74">
        <v>9359.0380859375</v>
      </c>
      <c r="N91" s="74">
        <v>1085.185546875</v>
      </c>
      <c r="O91" s="75"/>
      <c r="P91" s="76"/>
      <c r="Q91" s="76"/>
      <c r="R91" s="86"/>
      <c r="S91" s="48">
        <v>2</v>
      </c>
      <c r="T91" s="48">
        <v>1</v>
      </c>
      <c r="U91" s="49">
        <v>0</v>
      </c>
      <c r="V91" s="49">
        <v>1</v>
      </c>
      <c r="W91" s="49">
        <v>0</v>
      </c>
      <c r="X91" s="49">
        <v>1.29824</v>
      </c>
      <c r="Y91" s="49">
        <v>0</v>
      </c>
      <c r="Z91" s="49">
        <v>0</v>
      </c>
      <c r="AA91" s="71">
        <v>91</v>
      </c>
      <c r="AB91" s="71"/>
      <c r="AC91" s="72"/>
      <c r="AD91" s="78" t="s">
        <v>1161</v>
      </c>
      <c r="AE91" s="78">
        <v>1915</v>
      </c>
      <c r="AF91" s="78">
        <v>1907</v>
      </c>
      <c r="AG91" s="78">
        <v>2095</v>
      </c>
      <c r="AH91" s="78">
        <v>952</v>
      </c>
      <c r="AI91" s="78"/>
      <c r="AJ91" s="78" t="s">
        <v>1288</v>
      </c>
      <c r="AK91" s="78" t="s">
        <v>1395</v>
      </c>
      <c r="AL91" s="78"/>
      <c r="AM91" s="78"/>
      <c r="AN91" s="80">
        <v>41675.79902777778</v>
      </c>
      <c r="AO91" s="82" t="s">
        <v>1612</v>
      </c>
      <c r="AP91" s="78" t="b">
        <v>0</v>
      </c>
      <c r="AQ91" s="78" t="b">
        <v>0</v>
      </c>
      <c r="AR91" s="78" t="b">
        <v>0</v>
      </c>
      <c r="AS91" s="78"/>
      <c r="AT91" s="78">
        <v>65</v>
      </c>
      <c r="AU91" s="82" t="s">
        <v>1652</v>
      </c>
      <c r="AV91" s="78" t="b">
        <v>0</v>
      </c>
      <c r="AW91" s="78" t="s">
        <v>1709</v>
      </c>
      <c r="AX91" s="82" t="s">
        <v>1798</v>
      </c>
      <c r="AY91" s="78" t="s">
        <v>66</v>
      </c>
      <c r="AZ91" s="78" t="str">
        <f>REPLACE(INDEX(GroupVertices[Group],MATCH(Vertices[[#This Row],[Vertex]],GroupVertices[Vertex],0)),1,1,"")</f>
        <v>8</v>
      </c>
      <c r="BA91" s="48" t="s">
        <v>475</v>
      </c>
      <c r="BB91" s="48" t="s">
        <v>475</v>
      </c>
      <c r="BC91" s="48" t="s">
        <v>506</v>
      </c>
      <c r="BD91" s="48" t="s">
        <v>506</v>
      </c>
      <c r="BE91" s="48" t="s">
        <v>543</v>
      </c>
      <c r="BF91" s="48" t="s">
        <v>543</v>
      </c>
      <c r="BG91" s="116" t="s">
        <v>2387</v>
      </c>
      <c r="BH91" s="116" t="s">
        <v>2387</v>
      </c>
      <c r="BI91" s="116" t="s">
        <v>2459</v>
      </c>
      <c r="BJ91" s="116" t="s">
        <v>2459</v>
      </c>
      <c r="BK91" s="116">
        <v>1</v>
      </c>
      <c r="BL91" s="120">
        <v>6.666666666666667</v>
      </c>
      <c r="BM91" s="116">
        <v>0</v>
      </c>
      <c r="BN91" s="120">
        <v>0</v>
      </c>
      <c r="BO91" s="116">
        <v>0</v>
      </c>
      <c r="BP91" s="120">
        <v>0</v>
      </c>
      <c r="BQ91" s="116">
        <v>14</v>
      </c>
      <c r="BR91" s="120">
        <v>93.33333333333333</v>
      </c>
      <c r="BS91" s="116">
        <v>15</v>
      </c>
      <c r="BT91" s="2"/>
      <c r="BU91" s="3"/>
      <c r="BV91" s="3"/>
      <c r="BW91" s="3"/>
      <c r="BX91" s="3"/>
    </row>
    <row r="92" spans="1:76" ht="15">
      <c r="A92" s="64" t="s">
        <v>295</v>
      </c>
      <c r="B92" s="65"/>
      <c r="C92" s="65" t="s">
        <v>64</v>
      </c>
      <c r="D92" s="66">
        <v>165.91848548166018</v>
      </c>
      <c r="E92" s="68"/>
      <c r="F92" s="100" t="s">
        <v>659</v>
      </c>
      <c r="G92" s="65"/>
      <c r="H92" s="69" t="s">
        <v>295</v>
      </c>
      <c r="I92" s="70"/>
      <c r="J92" s="70"/>
      <c r="K92" s="69" t="s">
        <v>1930</v>
      </c>
      <c r="L92" s="73">
        <v>1</v>
      </c>
      <c r="M92" s="74">
        <v>9359.0380859375</v>
      </c>
      <c r="N92" s="74">
        <v>596.9991455078125</v>
      </c>
      <c r="O92" s="75"/>
      <c r="P92" s="76"/>
      <c r="Q92" s="76"/>
      <c r="R92" s="86"/>
      <c r="S92" s="48">
        <v>0</v>
      </c>
      <c r="T92" s="48">
        <v>1</v>
      </c>
      <c r="U92" s="49">
        <v>0</v>
      </c>
      <c r="V92" s="49">
        <v>1</v>
      </c>
      <c r="W92" s="49">
        <v>0</v>
      </c>
      <c r="X92" s="49">
        <v>0.701752</v>
      </c>
      <c r="Y92" s="49">
        <v>0</v>
      </c>
      <c r="Z92" s="49">
        <v>0</v>
      </c>
      <c r="AA92" s="71">
        <v>92</v>
      </c>
      <c r="AB92" s="71"/>
      <c r="AC92" s="72"/>
      <c r="AD92" s="78" t="s">
        <v>1045</v>
      </c>
      <c r="AE92" s="78">
        <v>1834</v>
      </c>
      <c r="AF92" s="78">
        <v>2447</v>
      </c>
      <c r="AG92" s="78">
        <v>42000</v>
      </c>
      <c r="AH92" s="78">
        <v>2</v>
      </c>
      <c r="AI92" s="78"/>
      <c r="AJ92" s="78" t="s">
        <v>1289</v>
      </c>
      <c r="AK92" s="78" t="s">
        <v>1396</v>
      </c>
      <c r="AL92" s="82" t="s">
        <v>1494</v>
      </c>
      <c r="AM92" s="78"/>
      <c r="AN92" s="80">
        <v>39723.17789351852</v>
      </c>
      <c r="AO92" s="78"/>
      <c r="AP92" s="78" t="b">
        <v>1</v>
      </c>
      <c r="AQ92" s="78" t="b">
        <v>0</v>
      </c>
      <c r="AR92" s="78" t="b">
        <v>0</v>
      </c>
      <c r="AS92" s="78"/>
      <c r="AT92" s="78">
        <v>75</v>
      </c>
      <c r="AU92" s="82" t="s">
        <v>1652</v>
      </c>
      <c r="AV92" s="78" t="b">
        <v>0</v>
      </c>
      <c r="AW92" s="78" t="s">
        <v>1709</v>
      </c>
      <c r="AX92" s="82" t="s">
        <v>1799</v>
      </c>
      <c r="AY92" s="78" t="s">
        <v>66</v>
      </c>
      <c r="AZ92" s="78" t="str">
        <f>REPLACE(INDEX(GroupVertices[Group],MATCH(Vertices[[#This Row],[Vertex]],GroupVertices[Vertex],0)),1,1,"")</f>
        <v>8</v>
      </c>
      <c r="BA92" s="48" t="s">
        <v>475</v>
      </c>
      <c r="BB92" s="48" t="s">
        <v>475</v>
      </c>
      <c r="BC92" s="48" t="s">
        <v>506</v>
      </c>
      <c r="BD92" s="48" t="s">
        <v>506</v>
      </c>
      <c r="BE92" s="48" t="s">
        <v>544</v>
      </c>
      <c r="BF92" s="48" t="s">
        <v>544</v>
      </c>
      <c r="BG92" s="116" t="s">
        <v>2388</v>
      </c>
      <c r="BH92" s="116" t="s">
        <v>2388</v>
      </c>
      <c r="BI92" s="116" t="s">
        <v>2460</v>
      </c>
      <c r="BJ92" s="116" t="s">
        <v>2460</v>
      </c>
      <c r="BK92" s="116">
        <v>1</v>
      </c>
      <c r="BL92" s="120">
        <v>7.142857142857143</v>
      </c>
      <c r="BM92" s="116">
        <v>0</v>
      </c>
      <c r="BN92" s="120">
        <v>0</v>
      </c>
      <c r="BO92" s="116">
        <v>0</v>
      </c>
      <c r="BP92" s="120">
        <v>0</v>
      </c>
      <c r="BQ92" s="116">
        <v>13</v>
      </c>
      <c r="BR92" s="120">
        <v>92.85714285714286</v>
      </c>
      <c r="BS92" s="116">
        <v>14</v>
      </c>
      <c r="BT92" s="2"/>
      <c r="BU92" s="3"/>
      <c r="BV92" s="3"/>
      <c r="BW92" s="3"/>
      <c r="BX92" s="3"/>
    </row>
    <row r="93" spans="1:76" ht="15">
      <c r="A93" s="64" t="s">
        <v>296</v>
      </c>
      <c r="B93" s="65"/>
      <c r="C93" s="65" t="s">
        <v>64</v>
      </c>
      <c r="D93" s="66">
        <v>163.8919588527558</v>
      </c>
      <c r="E93" s="68"/>
      <c r="F93" s="100" t="s">
        <v>660</v>
      </c>
      <c r="G93" s="65"/>
      <c r="H93" s="69" t="s">
        <v>296</v>
      </c>
      <c r="I93" s="70"/>
      <c r="J93" s="70"/>
      <c r="K93" s="69" t="s">
        <v>1931</v>
      </c>
      <c r="L93" s="73">
        <v>1</v>
      </c>
      <c r="M93" s="74">
        <v>4700.49072265625</v>
      </c>
      <c r="N93" s="74">
        <v>8005.048828125</v>
      </c>
      <c r="O93" s="75"/>
      <c r="P93" s="76"/>
      <c r="Q93" s="76"/>
      <c r="R93" s="86"/>
      <c r="S93" s="48">
        <v>0</v>
      </c>
      <c r="T93" s="48">
        <v>1</v>
      </c>
      <c r="U93" s="49">
        <v>0</v>
      </c>
      <c r="V93" s="49">
        <v>0.007634</v>
      </c>
      <c r="W93" s="49">
        <v>0.014805</v>
      </c>
      <c r="X93" s="49">
        <v>0.437416</v>
      </c>
      <c r="Y93" s="49">
        <v>0</v>
      </c>
      <c r="Z93" s="49">
        <v>0</v>
      </c>
      <c r="AA93" s="71">
        <v>93</v>
      </c>
      <c r="AB93" s="71"/>
      <c r="AC93" s="72"/>
      <c r="AD93" s="78" t="s">
        <v>1162</v>
      </c>
      <c r="AE93" s="78">
        <v>24</v>
      </c>
      <c r="AF93" s="78">
        <v>1182</v>
      </c>
      <c r="AG93" s="78">
        <v>65355</v>
      </c>
      <c r="AH93" s="78">
        <v>311</v>
      </c>
      <c r="AI93" s="78"/>
      <c r="AJ93" s="78" t="s">
        <v>1290</v>
      </c>
      <c r="AK93" s="78" t="s">
        <v>1397</v>
      </c>
      <c r="AL93" s="82" t="s">
        <v>1495</v>
      </c>
      <c r="AM93" s="78"/>
      <c r="AN93" s="80">
        <v>42737.292766203704</v>
      </c>
      <c r="AO93" s="82" t="s">
        <v>1613</v>
      </c>
      <c r="AP93" s="78" t="b">
        <v>1</v>
      </c>
      <c r="AQ93" s="78" t="b">
        <v>0</v>
      </c>
      <c r="AR93" s="78" t="b">
        <v>0</v>
      </c>
      <c r="AS93" s="78"/>
      <c r="AT93" s="78">
        <v>97</v>
      </c>
      <c r="AU93" s="78"/>
      <c r="AV93" s="78" t="b">
        <v>0</v>
      </c>
      <c r="AW93" s="78" t="s">
        <v>1709</v>
      </c>
      <c r="AX93" s="82" t="s">
        <v>1800</v>
      </c>
      <c r="AY93" s="78" t="s">
        <v>66</v>
      </c>
      <c r="AZ93" s="78" t="str">
        <f>REPLACE(INDEX(GroupVertices[Group],MATCH(Vertices[[#This Row],[Vertex]],GroupVertices[Vertex],0)),1,1,"")</f>
        <v>2</v>
      </c>
      <c r="BA93" s="48"/>
      <c r="BB93" s="48"/>
      <c r="BC93" s="48"/>
      <c r="BD93" s="48"/>
      <c r="BE93" s="48" t="s">
        <v>530</v>
      </c>
      <c r="BF93" s="48" t="s">
        <v>530</v>
      </c>
      <c r="BG93" s="116" t="s">
        <v>2369</v>
      </c>
      <c r="BH93" s="116" t="s">
        <v>2369</v>
      </c>
      <c r="BI93" s="116" t="s">
        <v>2442</v>
      </c>
      <c r="BJ93" s="116" t="s">
        <v>2442</v>
      </c>
      <c r="BK93" s="116">
        <v>0</v>
      </c>
      <c r="BL93" s="120">
        <v>0</v>
      </c>
      <c r="BM93" s="116">
        <v>0</v>
      </c>
      <c r="BN93" s="120">
        <v>0</v>
      </c>
      <c r="BO93" s="116">
        <v>0</v>
      </c>
      <c r="BP93" s="120">
        <v>0</v>
      </c>
      <c r="BQ93" s="116">
        <v>23</v>
      </c>
      <c r="BR93" s="120">
        <v>100</v>
      </c>
      <c r="BS93" s="116">
        <v>23</v>
      </c>
      <c r="BT93" s="2"/>
      <c r="BU93" s="3"/>
      <c r="BV93" s="3"/>
      <c r="BW93" s="3"/>
      <c r="BX93" s="3"/>
    </row>
    <row r="94" spans="1:76" ht="15">
      <c r="A94" s="64" t="s">
        <v>297</v>
      </c>
      <c r="B94" s="65"/>
      <c r="C94" s="65" t="s">
        <v>64</v>
      </c>
      <c r="D94" s="66">
        <v>164.3821700372971</v>
      </c>
      <c r="E94" s="68"/>
      <c r="F94" s="100" t="s">
        <v>661</v>
      </c>
      <c r="G94" s="65"/>
      <c r="H94" s="69" t="s">
        <v>297</v>
      </c>
      <c r="I94" s="70"/>
      <c r="J94" s="70"/>
      <c r="K94" s="69" t="s">
        <v>1932</v>
      </c>
      <c r="L94" s="73">
        <v>1</v>
      </c>
      <c r="M94" s="74">
        <v>7229.47412109375</v>
      </c>
      <c r="N94" s="74">
        <v>8766.1796875</v>
      </c>
      <c r="O94" s="75"/>
      <c r="P94" s="76"/>
      <c r="Q94" s="76"/>
      <c r="R94" s="86"/>
      <c r="S94" s="48">
        <v>0</v>
      </c>
      <c r="T94" s="48">
        <v>1</v>
      </c>
      <c r="U94" s="49">
        <v>0</v>
      </c>
      <c r="V94" s="49">
        <v>0.007634</v>
      </c>
      <c r="W94" s="49">
        <v>0.014805</v>
      </c>
      <c r="X94" s="49">
        <v>0.437416</v>
      </c>
      <c r="Y94" s="49">
        <v>0</v>
      </c>
      <c r="Z94" s="49">
        <v>0</v>
      </c>
      <c r="AA94" s="71">
        <v>94</v>
      </c>
      <c r="AB94" s="71"/>
      <c r="AC94" s="72"/>
      <c r="AD94" s="78" t="s">
        <v>1163</v>
      </c>
      <c r="AE94" s="78">
        <v>1259</v>
      </c>
      <c r="AF94" s="78">
        <v>1488</v>
      </c>
      <c r="AG94" s="78">
        <v>8101</v>
      </c>
      <c r="AH94" s="78">
        <v>25395</v>
      </c>
      <c r="AI94" s="78"/>
      <c r="AJ94" s="78" t="s">
        <v>1291</v>
      </c>
      <c r="AK94" s="78" t="s">
        <v>1329</v>
      </c>
      <c r="AL94" s="82" t="s">
        <v>1496</v>
      </c>
      <c r="AM94" s="78"/>
      <c r="AN94" s="80">
        <v>39778.191099537034</v>
      </c>
      <c r="AO94" s="82" t="s">
        <v>1614</v>
      </c>
      <c r="AP94" s="78" t="b">
        <v>0</v>
      </c>
      <c r="AQ94" s="78" t="b">
        <v>0</v>
      </c>
      <c r="AR94" s="78" t="b">
        <v>1</v>
      </c>
      <c r="AS94" s="78"/>
      <c r="AT94" s="78">
        <v>375</v>
      </c>
      <c r="AU94" s="82" t="s">
        <v>1662</v>
      </c>
      <c r="AV94" s="78" t="b">
        <v>0</v>
      </c>
      <c r="AW94" s="78" t="s">
        <v>1709</v>
      </c>
      <c r="AX94" s="82" t="s">
        <v>1801</v>
      </c>
      <c r="AY94" s="78" t="s">
        <v>66</v>
      </c>
      <c r="AZ94" s="78" t="str">
        <f>REPLACE(INDEX(GroupVertices[Group],MATCH(Vertices[[#This Row],[Vertex]],GroupVertices[Vertex],0)),1,1,"")</f>
        <v>2</v>
      </c>
      <c r="BA94" s="48"/>
      <c r="BB94" s="48"/>
      <c r="BC94" s="48"/>
      <c r="BD94" s="48"/>
      <c r="BE94" s="48" t="s">
        <v>530</v>
      </c>
      <c r="BF94" s="48" t="s">
        <v>530</v>
      </c>
      <c r="BG94" s="116" t="s">
        <v>2369</v>
      </c>
      <c r="BH94" s="116" t="s">
        <v>2369</v>
      </c>
      <c r="BI94" s="116" t="s">
        <v>2442</v>
      </c>
      <c r="BJ94" s="116" t="s">
        <v>2442</v>
      </c>
      <c r="BK94" s="116">
        <v>0</v>
      </c>
      <c r="BL94" s="120">
        <v>0</v>
      </c>
      <c r="BM94" s="116">
        <v>0</v>
      </c>
      <c r="BN94" s="120">
        <v>0</v>
      </c>
      <c r="BO94" s="116">
        <v>0</v>
      </c>
      <c r="BP94" s="120">
        <v>0</v>
      </c>
      <c r="BQ94" s="116">
        <v>23</v>
      </c>
      <c r="BR94" s="120">
        <v>100</v>
      </c>
      <c r="BS94" s="116">
        <v>23</v>
      </c>
      <c r="BT94" s="2"/>
      <c r="BU94" s="3"/>
      <c r="BV94" s="3"/>
      <c r="BW94" s="3"/>
      <c r="BX94" s="3"/>
    </row>
    <row r="95" spans="1:76" ht="15">
      <c r="A95" s="64" t="s">
        <v>298</v>
      </c>
      <c r="B95" s="65"/>
      <c r="C95" s="65" t="s">
        <v>64</v>
      </c>
      <c r="D95" s="66">
        <v>163.10698015855567</v>
      </c>
      <c r="E95" s="68"/>
      <c r="F95" s="100" t="s">
        <v>662</v>
      </c>
      <c r="G95" s="65"/>
      <c r="H95" s="69" t="s">
        <v>298</v>
      </c>
      <c r="I95" s="70"/>
      <c r="J95" s="70"/>
      <c r="K95" s="69" t="s">
        <v>1933</v>
      </c>
      <c r="L95" s="73">
        <v>1</v>
      </c>
      <c r="M95" s="74">
        <v>6281.083984375</v>
      </c>
      <c r="N95" s="74">
        <v>9646.09375</v>
      </c>
      <c r="O95" s="75"/>
      <c r="P95" s="76"/>
      <c r="Q95" s="76"/>
      <c r="R95" s="86"/>
      <c r="S95" s="48">
        <v>0</v>
      </c>
      <c r="T95" s="48">
        <v>1</v>
      </c>
      <c r="U95" s="49">
        <v>0</v>
      </c>
      <c r="V95" s="49">
        <v>0.007634</v>
      </c>
      <c r="W95" s="49">
        <v>0.014805</v>
      </c>
      <c r="X95" s="49">
        <v>0.437416</v>
      </c>
      <c r="Y95" s="49">
        <v>0</v>
      </c>
      <c r="Z95" s="49">
        <v>0</v>
      </c>
      <c r="AA95" s="71">
        <v>95</v>
      </c>
      <c r="AB95" s="71"/>
      <c r="AC95" s="72"/>
      <c r="AD95" s="78" t="s">
        <v>1164</v>
      </c>
      <c r="AE95" s="78">
        <v>968</v>
      </c>
      <c r="AF95" s="78">
        <v>692</v>
      </c>
      <c r="AG95" s="78">
        <v>717</v>
      </c>
      <c r="AH95" s="78">
        <v>15</v>
      </c>
      <c r="AI95" s="78"/>
      <c r="AJ95" s="78" t="s">
        <v>1292</v>
      </c>
      <c r="AK95" s="78" t="s">
        <v>1398</v>
      </c>
      <c r="AL95" s="78"/>
      <c r="AM95" s="78"/>
      <c r="AN95" s="80">
        <v>43474.34525462963</v>
      </c>
      <c r="AO95" s="82" t="s">
        <v>1615</v>
      </c>
      <c r="AP95" s="78" t="b">
        <v>0</v>
      </c>
      <c r="AQ95" s="78" t="b">
        <v>0</v>
      </c>
      <c r="AR95" s="78" t="b">
        <v>0</v>
      </c>
      <c r="AS95" s="78"/>
      <c r="AT95" s="78">
        <v>5</v>
      </c>
      <c r="AU95" s="82" t="s">
        <v>1652</v>
      </c>
      <c r="AV95" s="78" t="b">
        <v>0</v>
      </c>
      <c r="AW95" s="78" t="s">
        <v>1709</v>
      </c>
      <c r="AX95" s="82" t="s">
        <v>1802</v>
      </c>
      <c r="AY95" s="78" t="s">
        <v>66</v>
      </c>
      <c r="AZ95" s="78" t="str">
        <f>REPLACE(INDEX(GroupVertices[Group],MATCH(Vertices[[#This Row],[Vertex]],GroupVertices[Vertex],0)),1,1,"")</f>
        <v>2</v>
      </c>
      <c r="BA95" s="48"/>
      <c r="BB95" s="48"/>
      <c r="BC95" s="48"/>
      <c r="BD95" s="48"/>
      <c r="BE95" s="48" t="s">
        <v>530</v>
      </c>
      <c r="BF95" s="48" t="s">
        <v>530</v>
      </c>
      <c r="BG95" s="116" t="s">
        <v>2369</v>
      </c>
      <c r="BH95" s="116" t="s">
        <v>2369</v>
      </c>
      <c r="BI95" s="116" t="s">
        <v>2442</v>
      </c>
      <c r="BJ95" s="116" t="s">
        <v>2442</v>
      </c>
      <c r="BK95" s="116">
        <v>0</v>
      </c>
      <c r="BL95" s="120">
        <v>0</v>
      </c>
      <c r="BM95" s="116">
        <v>0</v>
      </c>
      <c r="BN95" s="120">
        <v>0</v>
      </c>
      <c r="BO95" s="116">
        <v>0</v>
      </c>
      <c r="BP95" s="120">
        <v>0</v>
      </c>
      <c r="BQ95" s="116">
        <v>23</v>
      </c>
      <c r="BR95" s="120">
        <v>100</v>
      </c>
      <c r="BS95" s="116">
        <v>23</v>
      </c>
      <c r="BT95" s="2"/>
      <c r="BU95" s="3"/>
      <c r="BV95" s="3"/>
      <c r="BW95" s="3"/>
      <c r="BX95" s="3"/>
    </row>
    <row r="96" spans="1:76" ht="15">
      <c r="A96" s="64" t="s">
        <v>299</v>
      </c>
      <c r="B96" s="65"/>
      <c r="C96" s="65" t="s">
        <v>64</v>
      </c>
      <c r="D96" s="66">
        <v>162.03684593870736</v>
      </c>
      <c r="E96" s="68"/>
      <c r="F96" s="100" t="s">
        <v>663</v>
      </c>
      <c r="G96" s="65"/>
      <c r="H96" s="69" t="s">
        <v>299</v>
      </c>
      <c r="I96" s="70"/>
      <c r="J96" s="70"/>
      <c r="K96" s="69" t="s">
        <v>1934</v>
      </c>
      <c r="L96" s="73">
        <v>1</v>
      </c>
      <c r="M96" s="74">
        <v>6806.99658203125</v>
      </c>
      <c r="N96" s="74">
        <v>9321.6708984375</v>
      </c>
      <c r="O96" s="75"/>
      <c r="P96" s="76"/>
      <c r="Q96" s="76"/>
      <c r="R96" s="86"/>
      <c r="S96" s="48">
        <v>0</v>
      </c>
      <c r="T96" s="48">
        <v>1</v>
      </c>
      <c r="U96" s="49">
        <v>0</v>
      </c>
      <c r="V96" s="49">
        <v>0.007634</v>
      </c>
      <c r="W96" s="49">
        <v>0.014805</v>
      </c>
      <c r="X96" s="49">
        <v>0.437416</v>
      </c>
      <c r="Y96" s="49">
        <v>0</v>
      </c>
      <c r="Z96" s="49">
        <v>0</v>
      </c>
      <c r="AA96" s="71">
        <v>96</v>
      </c>
      <c r="AB96" s="71"/>
      <c r="AC96" s="72"/>
      <c r="AD96" s="78" t="s">
        <v>1165</v>
      </c>
      <c r="AE96" s="78">
        <v>25</v>
      </c>
      <c r="AF96" s="78">
        <v>24</v>
      </c>
      <c r="AG96" s="78">
        <v>272</v>
      </c>
      <c r="AH96" s="78">
        <v>28</v>
      </c>
      <c r="AI96" s="78"/>
      <c r="AJ96" s="78" t="s">
        <v>1293</v>
      </c>
      <c r="AK96" s="78" t="s">
        <v>1399</v>
      </c>
      <c r="AL96" s="82" t="s">
        <v>1497</v>
      </c>
      <c r="AM96" s="78"/>
      <c r="AN96" s="80">
        <v>41820.921481481484</v>
      </c>
      <c r="AO96" s="82" t="s">
        <v>1616</v>
      </c>
      <c r="AP96" s="78" t="b">
        <v>1</v>
      </c>
      <c r="AQ96" s="78" t="b">
        <v>0</v>
      </c>
      <c r="AR96" s="78" t="b">
        <v>0</v>
      </c>
      <c r="AS96" s="78"/>
      <c r="AT96" s="78">
        <v>1</v>
      </c>
      <c r="AU96" s="82" t="s">
        <v>1652</v>
      </c>
      <c r="AV96" s="78" t="b">
        <v>0</v>
      </c>
      <c r="AW96" s="78" t="s">
        <v>1709</v>
      </c>
      <c r="AX96" s="82" t="s">
        <v>1803</v>
      </c>
      <c r="AY96" s="78" t="s">
        <v>66</v>
      </c>
      <c r="AZ96" s="78" t="str">
        <f>REPLACE(INDEX(GroupVertices[Group],MATCH(Vertices[[#This Row],[Vertex]],GroupVertices[Vertex],0)),1,1,"")</f>
        <v>2</v>
      </c>
      <c r="BA96" s="48"/>
      <c r="BB96" s="48"/>
      <c r="BC96" s="48"/>
      <c r="BD96" s="48"/>
      <c r="BE96" s="48" t="s">
        <v>530</v>
      </c>
      <c r="BF96" s="48" t="s">
        <v>530</v>
      </c>
      <c r="BG96" s="116" t="s">
        <v>2369</v>
      </c>
      <c r="BH96" s="116" t="s">
        <v>2369</v>
      </c>
      <c r="BI96" s="116" t="s">
        <v>2442</v>
      </c>
      <c r="BJ96" s="116" t="s">
        <v>2442</v>
      </c>
      <c r="BK96" s="116">
        <v>0</v>
      </c>
      <c r="BL96" s="120">
        <v>0</v>
      </c>
      <c r="BM96" s="116">
        <v>0</v>
      </c>
      <c r="BN96" s="120">
        <v>0</v>
      </c>
      <c r="BO96" s="116">
        <v>0</v>
      </c>
      <c r="BP96" s="120">
        <v>0</v>
      </c>
      <c r="BQ96" s="116">
        <v>23</v>
      </c>
      <c r="BR96" s="120">
        <v>100</v>
      </c>
      <c r="BS96" s="116">
        <v>23</v>
      </c>
      <c r="BT96" s="2"/>
      <c r="BU96" s="3"/>
      <c r="BV96" s="3"/>
      <c r="BW96" s="3"/>
      <c r="BX96" s="3"/>
    </row>
    <row r="97" spans="1:76" ht="15">
      <c r="A97" s="64" t="s">
        <v>300</v>
      </c>
      <c r="B97" s="65"/>
      <c r="C97" s="65" t="s">
        <v>64</v>
      </c>
      <c r="D97" s="66">
        <v>163.02688029180055</v>
      </c>
      <c r="E97" s="68"/>
      <c r="F97" s="100" t="s">
        <v>664</v>
      </c>
      <c r="G97" s="65"/>
      <c r="H97" s="69" t="s">
        <v>300</v>
      </c>
      <c r="I97" s="70"/>
      <c r="J97" s="70"/>
      <c r="K97" s="69" t="s">
        <v>1935</v>
      </c>
      <c r="L97" s="73">
        <v>1</v>
      </c>
      <c r="M97" s="74">
        <v>5795.623046875</v>
      </c>
      <c r="N97" s="74">
        <v>8504.6181640625</v>
      </c>
      <c r="O97" s="75"/>
      <c r="P97" s="76"/>
      <c r="Q97" s="76"/>
      <c r="R97" s="86"/>
      <c r="S97" s="48">
        <v>0</v>
      </c>
      <c r="T97" s="48">
        <v>1</v>
      </c>
      <c r="U97" s="49">
        <v>0</v>
      </c>
      <c r="V97" s="49">
        <v>0.007634</v>
      </c>
      <c r="W97" s="49">
        <v>0.014805</v>
      </c>
      <c r="X97" s="49">
        <v>0.437416</v>
      </c>
      <c r="Y97" s="49">
        <v>0</v>
      </c>
      <c r="Z97" s="49">
        <v>0</v>
      </c>
      <c r="AA97" s="71">
        <v>97</v>
      </c>
      <c r="AB97" s="71"/>
      <c r="AC97" s="72"/>
      <c r="AD97" s="78" t="s">
        <v>1166</v>
      </c>
      <c r="AE97" s="78">
        <v>369</v>
      </c>
      <c r="AF97" s="78">
        <v>642</v>
      </c>
      <c r="AG97" s="78">
        <v>3736</v>
      </c>
      <c r="AH97" s="78">
        <v>2456</v>
      </c>
      <c r="AI97" s="78"/>
      <c r="AJ97" s="78" t="s">
        <v>1294</v>
      </c>
      <c r="AK97" s="78" t="s">
        <v>1400</v>
      </c>
      <c r="AL97" s="82" t="s">
        <v>1498</v>
      </c>
      <c r="AM97" s="78"/>
      <c r="AN97" s="80">
        <v>40884.51425925926</v>
      </c>
      <c r="AO97" s="82" t="s">
        <v>1617</v>
      </c>
      <c r="AP97" s="78" t="b">
        <v>0</v>
      </c>
      <c r="AQ97" s="78" t="b">
        <v>0</v>
      </c>
      <c r="AR97" s="78" t="b">
        <v>0</v>
      </c>
      <c r="AS97" s="78"/>
      <c r="AT97" s="78">
        <v>59</v>
      </c>
      <c r="AU97" s="82" t="s">
        <v>1667</v>
      </c>
      <c r="AV97" s="78" t="b">
        <v>0</v>
      </c>
      <c r="AW97" s="78" t="s">
        <v>1709</v>
      </c>
      <c r="AX97" s="82" t="s">
        <v>1804</v>
      </c>
      <c r="AY97" s="78" t="s">
        <v>66</v>
      </c>
      <c r="AZ97" s="78" t="str">
        <f>REPLACE(INDEX(GroupVertices[Group],MATCH(Vertices[[#This Row],[Vertex]],GroupVertices[Vertex],0)),1,1,"")</f>
        <v>2</v>
      </c>
      <c r="BA97" s="48"/>
      <c r="BB97" s="48"/>
      <c r="BC97" s="48"/>
      <c r="BD97" s="48"/>
      <c r="BE97" s="48" t="s">
        <v>530</v>
      </c>
      <c r="BF97" s="48" t="s">
        <v>530</v>
      </c>
      <c r="BG97" s="116" t="s">
        <v>2369</v>
      </c>
      <c r="BH97" s="116" t="s">
        <v>2369</v>
      </c>
      <c r="BI97" s="116" t="s">
        <v>2442</v>
      </c>
      <c r="BJ97" s="116" t="s">
        <v>2442</v>
      </c>
      <c r="BK97" s="116">
        <v>0</v>
      </c>
      <c r="BL97" s="120">
        <v>0</v>
      </c>
      <c r="BM97" s="116">
        <v>0</v>
      </c>
      <c r="BN97" s="120">
        <v>0</v>
      </c>
      <c r="BO97" s="116">
        <v>0</v>
      </c>
      <c r="BP97" s="120">
        <v>0</v>
      </c>
      <c r="BQ97" s="116">
        <v>23</v>
      </c>
      <c r="BR97" s="120">
        <v>100</v>
      </c>
      <c r="BS97" s="116">
        <v>23</v>
      </c>
      <c r="BT97" s="2"/>
      <c r="BU97" s="3"/>
      <c r="BV97" s="3"/>
      <c r="BW97" s="3"/>
      <c r="BX97" s="3"/>
    </row>
    <row r="98" spans="1:76" ht="15">
      <c r="A98" s="64" t="s">
        <v>301</v>
      </c>
      <c r="B98" s="65"/>
      <c r="C98" s="65" t="s">
        <v>64</v>
      </c>
      <c r="D98" s="66">
        <v>163.127806123912</v>
      </c>
      <c r="E98" s="68"/>
      <c r="F98" s="100" t="s">
        <v>665</v>
      </c>
      <c r="G98" s="65"/>
      <c r="H98" s="69" t="s">
        <v>301</v>
      </c>
      <c r="I98" s="70"/>
      <c r="J98" s="70"/>
      <c r="K98" s="69" t="s">
        <v>1936</v>
      </c>
      <c r="L98" s="73">
        <v>1</v>
      </c>
      <c r="M98" s="74">
        <v>7634.064453125</v>
      </c>
      <c r="N98" s="74">
        <v>6566.0966796875</v>
      </c>
      <c r="O98" s="75"/>
      <c r="P98" s="76"/>
      <c r="Q98" s="76"/>
      <c r="R98" s="86"/>
      <c r="S98" s="48">
        <v>0</v>
      </c>
      <c r="T98" s="48">
        <v>1</v>
      </c>
      <c r="U98" s="49">
        <v>0</v>
      </c>
      <c r="V98" s="49">
        <v>0.007634</v>
      </c>
      <c r="W98" s="49">
        <v>0.014805</v>
      </c>
      <c r="X98" s="49">
        <v>0.437416</v>
      </c>
      <c r="Y98" s="49">
        <v>0</v>
      </c>
      <c r="Z98" s="49">
        <v>0</v>
      </c>
      <c r="AA98" s="71">
        <v>98</v>
      </c>
      <c r="AB98" s="71"/>
      <c r="AC98" s="72"/>
      <c r="AD98" s="78" t="s">
        <v>1167</v>
      </c>
      <c r="AE98" s="78">
        <v>642</v>
      </c>
      <c r="AF98" s="78">
        <v>705</v>
      </c>
      <c r="AG98" s="78">
        <v>5408</v>
      </c>
      <c r="AH98" s="78">
        <v>4104</v>
      </c>
      <c r="AI98" s="78"/>
      <c r="AJ98" s="78" t="s">
        <v>1295</v>
      </c>
      <c r="AK98" s="78" t="s">
        <v>1372</v>
      </c>
      <c r="AL98" s="82" t="s">
        <v>1499</v>
      </c>
      <c r="AM98" s="78"/>
      <c r="AN98" s="80">
        <v>40962.22980324074</v>
      </c>
      <c r="AO98" s="82" t="s">
        <v>1618</v>
      </c>
      <c r="AP98" s="78" t="b">
        <v>0</v>
      </c>
      <c r="AQ98" s="78" t="b">
        <v>0</v>
      </c>
      <c r="AR98" s="78" t="b">
        <v>1</v>
      </c>
      <c r="AS98" s="78"/>
      <c r="AT98" s="78">
        <v>127</v>
      </c>
      <c r="AU98" s="82" t="s">
        <v>1652</v>
      </c>
      <c r="AV98" s="78" t="b">
        <v>0</v>
      </c>
      <c r="AW98" s="78" t="s">
        <v>1709</v>
      </c>
      <c r="AX98" s="82" t="s">
        <v>1805</v>
      </c>
      <c r="AY98" s="78" t="s">
        <v>66</v>
      </c>
      <c r="AZ98" s="78" t="str">
        <f>REPLACE(INDEX(GroupVertices[Group],MATCH(Vertices[[#This Row],[Vertex]],GroupVertices[Vertex],0)),1,1,"")</f>
        <v>2</v>
      </c>
      <c r="BA98" s="48"/>
      <c r="BB98" s="48"/>
      <c r="BC98" s="48"/>
      <c r="BD98" s="48"/>
      <c r="BE98" s="48" t="s">
        <v>530</v>
      </c>
      <c r="BF98" s="48" t="s">
        <v>530</v>
      </c>
      <c r="BG98" s="116" t="s">
        <v>2369</v>
      </c>
      <c r="BH98" s="116" t="s">
        <v>2369</v>
      </c>
      <c r="BI98" s="116" t="s">
        <v>2442</v>
      </c>
      <c r="BJ98" s="116" t="s">
        <v>2442</v>
      </c>
      <c r="BK98" s="116">
        <v>0</v>
      </c>
      <c r="BL98" s="120">
        <v>0</v>
      </c>
      <c r="BM98" s="116">
        <v>0</v>
      </c>
      <c r="BN98" s="120">
        <v>0</v>
      </c>
      <c r="BO98" s="116">
        <v>0</v>
      </c>
      <c r="BP98" s="120">
        <v>0</v>
      </c>
      <c r="BQ98" s="116">
        <v>23</v>
      </c>
      <c r="BR98" s="120">
        <v>100</v>
      </c>
      <c r="BS98" s="116">
        <v>23</v>
      </c>
      <c r="BT98" s="2"/>
      <c r="BU98" s="3"/>
      <c r="BV98" s="3"/>
      <c r="BW98" s="3"/>
      <c r="BX98" s="3"/>
    </row>
    <row r="99" spans="1:76" ht="15">
      <c r="A99" s="64" t="s">
        <v>302</v>
      </c>
      <c r="B99" s="65"/>
      <c r="C99" s="65" t="s">
        <v>64</v>
      </c>
      <c r="D99" s="66">
        <v>166.8300219653334</v>
      </c>
      <c r="E99" s="68"/>
      <c r="F99" s="100" t="s">
        <v>1691</v>
      </c>
      <c r="G99" s="65"/>
      <c r="H99" s="69" t="s">
        <v>302</v>
      </c>
      <c r="I99" s="70"/>
      <c r="J99" s="70"/>
      <c r="K99" s="69" t="s">
        <v>1937</v>
      </c>
      <c r="L99" s="73">
        <v>1</v>
      </c>
      <c r="M99" s="74">
        <v>2306.4619140625</v>
      </c>
      <c r="N99" s="74">
        <v>7064.65283203125</v>
      </c>
      <c r="O99" s="75"/>
      <c r="P99" s="76"/>
      <c r="Q99" s="76"/>
      <c r="R99" s="86"/>
      <c r="S99" s="48">
        <v>1</v>
      </c>
      <c r="T99" s="48">
        <v>1</v>
      </c>
      <c r="U99" s="49">
        <v>0</v>
      </c>
      <c r="V99" s="49">
        <v>0</v>
      </c>
      <c r="W99" s="49">
        <v>0</v>
      </c>
      <c r="X99" s="49">
        <v>0.999996</v>
      </c>
      <c r="Y99" s="49">
        <v>0</v>
      </c>
      <c r="Z99" s="49" t="s">
        <v>2036</v>
      </c>
      <c r="AA99" s="71">
        <v>99</v>
      </c>
      <c r="AB99" s="71"/>
      <c r="AC99" s="72"/>
      <c r="AD99" s="78" t="s">
        <v>1168</v>
      </c>
      <c r="AE99" s="78">
        <v>2679</v>
      </c>
      <c r="AF99" s="78">
        <v>3016</v>
      </c>
      <c r="AG99" s="78">
        <v>7745</v>
      </c>
      <c r="AH99" s="78">
        <v>4017</v>
      </c>
      <c r="AI99" s="78"/>
      <c r="AJ99" s="78" t="s">
        <v>1296</v>
      </c>
      <c r="AK99" s="78" t="s">
        <v>1401</v>
      </c>
      <c r="AL99" s="82" t="s">
        <v>1500</v>
      </c>
      <c r="AM99" s="78"/>
      <c r="AN99" s="80">
        <v>42686.30541666667</v>
      </c>
      <c r="AO99" s="82" t="s">
        <v>1619</v>
      </c>
      <c r="AP99" s="78" t="b">
        <v>1</v>
      </c>
      <c r="AQ99" s="78" t="b">
        <v>0</v>
      </c>
      <c r="AR99" s="78" t="b">
        <v>0</v>
      </c>
      <c r="AS99" s="78"/>
      <c r="AT99" s="78">
        <v>167</v>
      </c>
      <c r="AU99" s="78"/>
      <c r="AV99" s="78" t="b">
        <v>0</v>
      </c>
      <c r="AW99" s="78" t="s">
        <v>1709</v>
      </c>
      <c r="AX99" s="82" t="s">
        <v>1806</v>
      </c>
      <c r="AY99" s="78" t="s">
        <v>66</v>
      </c>
      <c r="AZ99" s="78" t="str">
        <f>REPLACE(INDEX(GroupVertices[Group],MATCH(Vertices[[#This Row],[Vertex]],GroupVertices[Vertex],0)),1,1,"")</f>
        <v>1</v>
      </c>
      <c r="BA99" s="48" t="s">
        <v>475</v>
      </c>
      <c r="BB99" s="48" t="s">
        <v>475</v>
      </c>
      <c r="BC99" s="48" t="s">
        <v>506</v>
      </c>
      <c r="BD99" s="48" t="s">
        <v>506</v>
      </c>
      <c r="BE99" s="48" t="s">
        <v>545</v>
      </c>
      <c r="BF99" s="48" t="s">
        <v>545</v>
      </c>
      <c r="BG99" s="116" t="s">
        <v>2389</v>
      </c>
      <c r="BH99" s="116" t="s">
        <v>2389</v>
      </c>
      <c r="BI99" s="116" t="s">
        <v>2461</v>
      </c>
      <c r="BJ99" s="116" t="s">
        <v>2461</v>
      </c>
      <c r="BK99" s="116">
        <v>0</v>
      </c>
      <c r="BL99" s="120">
        <v>0</v>
      </c>
      <c r="BM99" s="116">
        <v>0</v>
      </c>
      <c r="BN99" s="120">
        <v>0</v>
      </c>
      <c r="BO99" s="116">
        <v>0</v>
      </c>
      <c r="BP99" s="120">
        <v>0</v>
      </c>
      <c r="BQ99" s="116">
        <v>22</v>
      </c>
      <c r="BR99" s="120">
        <v>100</v>
      </c>
      <c r="BS99" s="116">
        <v>22</v>
      </c>
      <c r="BT99" s="2"/>
      <c r="BU99" s="3"/>
      <c r="BV99" s="3"/>
      <c r="BW99" s="3"/>
      <c r="BX99" s="3"/>
    </row>
    <row r="100" spans="1:76" ht="15">
      <c r="A100" s="64" t="s">
        <v>303</v>
      </c>
      <c r="B100" s="65"/>
      <c r="C100" s="65" t="s">
        <v>64</v>
      </c>
      <c r="D100" s="66">
        <v>164.12424846634562</v>
      </c>
      <c r="E100" s="68"/>
      <c r="F100" s="100" t="s">
        <v>666</v>
      </c>
      <c r="G100" s="65"/>
      <c r="H100" s="69" t="s">
        <v>303</v>
      </c>
      <c r="I100" s="70"/>
      <c r="J100" s="70"/>
      <c r="K100" s="69" t="s">
        <v>1938</v>
      </c>
      <c r="L100" s="73">
        <v>1</v>
      </c>
      <c r="M100" s="74">
        <v>4778.23828125</v>
      </c>
      <c r="N100" s="74">
        <v>5883.94189453125</v>
      </c>
      <c r="O100" s="75"/>
      <c r="P100" s="76"/>
      <c r="Q100" s="76"/>
      <c r="R100" s="86"/>
      <c r="S100" s="48">
        <v>0</v>
      </c>
      <c r="T100" s="48">
        <v>1</v>
      </c>
      <c r="U100" s="49">
        <v>0</v>
      </c>
      <c r="V100" s="49">
        <v>0.007634</v>
      </c>
      <c r="W100" s="49">
        <v>0.014805</v>
      </c>
      <c r="X100" s="49">
        <v>0.437416</v>
      </c>
      <c r="Y100" s="49">
        <v>0</v>
      </c>
      <c r="Z100" s="49">
        <v>0</v>
      </c>
      <c r="AA100" s="71">
        <v>100</v>
      </c>
      <c r="AB100" s="71"/>
      <c r="AC100" s="72"/>
      <c r="AD100" s="78" t="s">
        <v>1169</v>
      </c>
      <c r="AE100" s="78">
        <v>2237</v>
      </c>
      <c r="AF100" s="78">
        <v>1327</v>
      </c>
      <c r="AG100" s="78">
        <v>4462</v>
      </c>
      <c r="AH100" s="78">
        <v>2839</v>
      </c>
      <c r="AI100" s="78"/>
      <c r="AJ100" s="78" t="s">
        <v>1297</v>
      </c>
      <c r="AK100" s="78" t="s">
        <v>1402</v>
      </c>
      <c r="AL100" s="78"/>
      <c r="AM100" s="78"/>
      <c r="AN100" s="80">
        <v>42225.73025462963</v>
      </c>
      <c r="AO100" s="82" t="s">
        <v>1620</v>
      </c>
      <c r="AP100" s="78" t="b">
        <v>0</v>
      </c>
      <c r="AQ100" s="78" t="b">
        <v>0</v>
      </c>
      <c r="AR100" s="78" t="b">
        <v>0</v>
      </c>
      <c r="AS100" s="78"/>
      <c r="AT100" s="78">
        <v>499</v>
      </c>
      <c r="AU100" s="82" t="s">
        <v>1652</v>
      </c>
      <c r="AV100" s="78" t="b">
        <v>0</v>
      </c>
      <c r="AW100" s="78" t="s">
        <v>1709</v>
      </c>
      <c r="AX100" s="82" t="s">
        <v>1807</v>
      </c>
      <c r="AY100" s="78" t="s">
        <v>66</v>
      </c>
      <c r="AZ100" s="78" t="str">
        <f>REPLACE(INDEX(GroupVertices[Group],MATCH(Vertices[[#This Row],[Vertex]],GroupVertices[Vertex],0)),1,1,"")</f>
        <v>2</v>
      </c>
      <c r="BA100" s="48"/>
      <c r="BB100" s="48"/>
      <c r="BC100" s="48"/>
      <c r="BD100" s="48"/>
      <c r="BE100" s="48" t="s">
        <v>530</v>
      </c>
      <c r="BF100" s="48" t="s">
        <v>530</v>
      </c>
      <c r="BG100" s="116" t="s">
        <v>2369</v>
      </c>
      <c r="BH100" s="116" t="s">
        <v>2369</v>
      </c>
      <c r="BI100" s="116" t="s">
        <v>2442</v>
      </c>
      <c r="BJ100" s="116" t="s">
        <v>2442</v>
      </c>
      <c r="BK100" s="116">
        <v>0</v>
      </c>
      <c r="BL100" s="120">
        <v>0</v>
      </c>
      <c r="BM100" s="116">
        <v>0</v>
      </c>
      <c r="BN100" s="120">
        <v>0</v>
      </c>
      <c r="BO100" s="116">
        <v>0</v>
      </c>
      <c r="BP100" s="120">
        <v>0</v>
      </c>
      <c r="BQ100" s="116">
        <v>23</v>
      </c>
      <c r="BR100" s="120">
        <v>100</v>
      </c>
      <c r="BS100" s="116">
        <v>23</v>
      </c>
      <c r="BT100" s="2"/>
      <c r="BU100" s="3"/>
      <c r="BV100" s="3"/>
      <c r="BW100" s="3"/>
      <c r="BX100" s="3"/>
    </row>
    <row r="101" spans="1:76" ht="15">
      <c r="A101" s="64" t="s">
        <v>304</v>
      </c>
      <c r="B101" s="65"/>
      <c r="C101" s="65" t="s">
        <v>64</v>
      </c>
      <c r="D101" s="66">
        <v>162.19544367488248</v>
      </c>
      <c r="E101" s="68"/>
      <c r="F101" s="100" t="s">
        <v>667</v>
      </c>
      <c r="G101" s="65"/>
      <c r="H101" s="69" t="s">
        <v>304</v>
      </c>
      <c r="I101" s="70"/>
      <c r="J101" s="70"/>
      <c r="K101" s="69" t="s">
        <v>1939</v>
      </c>
      <c r="L101" s="73">
        <v>1</v>
      </c>
      <c r="M101" s="74">
        <v>6692.1181640625</v>
      </c>
      <c r="N101" s="74">
        <v>4611.3037109375</v>
      </c>
      <c r="O101" s="75"/>
      <c r="P101" s="76"/>
      <c r="Q101" s="76"/>
      <c r="R101" s="86"/>
      <c r="S101" s="48">
        <v>0</v>
      </c>
      <c r="T101" s="48">
        <v>1</v>
      </c>
      <c r="U101" s="49">
        <v>0</v>
      </c>
      <c r="V101" s="49">
        <v>0.007634</v>
      </c>
      <c r="W101" s="49">
        <v>0.014805</v>
      </c>
      <c r="X101" s="49">
        <v>0.437416</v>
      </c>
      <c r="Y101" s="49">
        <v>0</v>
      </c>
      <c r="Z101" s="49">
        <v>0</v>
      </c>
      <c r="AA101" s="71">
        <v>101</v>
      </c>
      <c r="AB101" s="71"/>
      <c r="AC101" s="72"/>
      <c r="AD101" s="78" t="s">
        <v>1170</v>
      </c>
      <c r="AE101" s="78">
        <v>178</v>
      </c>
      <c r="AF101" s="78">
        <v>123</v>
      </c>
      <c r="AG101" s="78">
        <v>213</v>
      </c>
      <c r="AH101" s="78">
        <v>63</v>
      </c>
      <c r="AI101" s="78"/>
      <c r="AJ101" s="78" t="s">
        <v>1298</v>
      </c>
      <c r="AK101" s="78" t="s">
        <v>1403</v>
      </c>
      <c r="AL101" s="82" t="s">
        <v>1501</v>
      </c>
      <c r="AM101" s="78"/>
      <c r="AN101" s="80">
        <v>43102.762025462966</v>
      </c>
      <c r="AO101" s="82" t="s">
        <v>1621</v>
      </c>
      <c r="AP101" s="78" t="b">
        <v>0</v>
      </c>
      <c r="AQ101" s="78" t="b">
        <v>0</v>
      </c>
      <c r="AR101" s="78" t="b">
        <v>0</v>
      </c>
      <c r="AS101" s="78"/>
      <c r="AT101" s="78">
        <v>1</v>
      </c>
      <c r="AU101" s="82" t="s">
        <v>1652</v>
      </c>
      <c r="AV101" s="78" t="b">
        <v>0</v>
      </c>
      <c r="AW101" s="78" t="s">
        <v>1709</v>
      </c>
      <c r="AX101" s="82" t="s">
        <v>1808</v>
      </c>
      <c r="AY101" s="78" t="s">
        <v>66</v>
      </c>
      <c r="AZ101" s="78" t="str">
        <f>REPLACE(INDEX(GroupVertices[Group],MATCH(Vertices[[#This Row],[Vertex]],GroupVertices[Vertex],0)),1,1,"")</f>
        <v>2</v>
      </c>
      <c r="BA101" s="48"/>
      <c r="BB101" s="48"/>
      <c r="BC101" s="48"/>
      <c r="BD101" s="48"/>
      <c r="BE101" s="48" t="s">
        <v>530</v>
      </c>
      <c r="BF101" s="48" t="s">
        <v>530</v>
      </c>
      <c r="BG101" s="116" t="s">
        <v>2369</v>
      </c>
      <c r="BH101" s="116" t="s">
        <v>2369</v>
      </c>
      <c r="BI101" s="116" t="s">
        <v>2442</v>
      </c>
      <c r="BJ101" s="116" t="s">
        <v>2442</v>
      </c>
      <c r="BK101" s="116">
        <v>0</v>
      </c>
      <c r="BL101" s="120">
        <v>0</v>
      </c>
      <c r="BM101" s="116">
        <v>0</v>
      </c>
      <c r="BN101" s="120">
        <v>0</v>
      </c>
      <c r="BO101" s="116">
        <v>0</v>
      </c>
      <c r="BP101" s="120">
        <v>0</v>
      </c>
      <c r="BQ101" s="116">
        <v>23</v>
      </c>
      <c r="BR101" s="120">
        <v>100</v>
      </c>
      <c r="BS101" s="116">
        <v>23</v>
      </c>
      <c r="BT101" s="2"/>
      <c r="BU101" s="3"/>
      <c r="BV101" s="3"/>
      <c r="BW101" s="3"/>
      <c r="BX101" s="3"/>
    </row>
    <row r="102" spans="1:76" ht="15">
      <c r="A102" s="64" t="s">
        <v>305</v>
      </c>
      <c r="B102" s="65"/>
      <c r="C102" s="65" t="s">
        <v>64</v>
      </c>
      <c r="D102" s="66">
        <v>163.32645379346468</v>
      </c>
      <c r="E102" s="68"/>
      <c r="F102" s="100" t="s">
        <v>668</v>
      </c>
      <c r="G102" s="65"/>
      <c r="H102" s="69" t="s">
        <v>305</v>
      </c>
      <c r="I102" s="70"/>
      <c r="J102" s="70"/>
      <c r="K102" s="69" t="s">
        <v>1940</v>
      </c>
      <c r="L102" s="73">
        <v>1</v>
      </c>
      <c r="M102" s="74">
        <v>5176.1279296875</v>
      </c>
      <c r="N102" s="74">
        <v>8009.482421875</v>
      </c>
      <c r="O102" s="75"/>
      <c r="P102" s="76"/>
      <c r="Q102" s="76"/>
      <c r="R102" s="86"/>
      <c r="S102" s="48">
        <v>0</v>
      </c>
      <c r="T102" s="48">
        <v>1</v>
      </c>
      <c r="U102" s="49">
        <v>0</v>
      </c>
      <c r="V102" s="49">
        <v>0.007634</v>
      </c>
      <c r="W102" s="49">
        <v>0.014805</v>
      </c>
      <c r="X102" s="49">
        <v>0.437416</v>
      </c>
      <c r="Y102" s="49">
        <v>0</v>
      </c>
      <c r="Z102" s="49">
        <v>0</v>
      </c>
      <c r="AA102" s="71">
        <v>102</v>
      </c>
      <c r="AB102" s="71"/>
      <c r="AC102" s="72"/>
      <c r="AD102" s="78" t="s">
        <v>1171</v>
      </c>
      <c r="AE102" s="78">
        <v>952</v>
      </c>
      <c r="AF102" s="78">
        <v>829</v>
      </c>
      <c r="AG102" s="78">
        <v>1412</v>
      </c>
      <c r="AH102" s="78">
        <v>7897</v>
      </c>
      <c r="AI102" s="78"/>
      <c r="AJ102" s="78" t="s">
        <v>1299</v>
      </c>
      <c r="AK102" s="78" t="s">
        <v>1404</v>
      </c>
      <c r="AL102" s="82" t="s">
        <v>1502</v>
      </c>
      <c r="AM102" s="78"/>
      <c r="AN102" s="80">
        <v>39882.38361111111</v>
      </c>
      <c r="AO102" s="82" t="s">
        <v>1622</v>
      </c>
      <c r="AP102" s="78" t="b">
        <v>0</v>
      </c>
      <c r="AQ102" s="78" t="b">
        <v>0</v>
      </c>
      <c r="AR102" s="78" t="b">
        <v>1</v>
      </c>
      <c r="AS102" s="78"/>
      <c r="AT102" s="78">
        <v>135</v>
      </c>
      <c r="AU102" s="82" t="s">
        <v>1666</v>
      </c>
      <c r="AV102" s="78" t="b">
        <v>0</v>
      </c>
      <c r="AW102" s="78" t="s">
        <v>1709</v>
      </c>
      <c r="AX102" s="82" t="s">
        <v>1809</v>
      </c>
      <c r="AY102" s="78" t="s">
        <v>66</v>
      </c>
      <c r="AZ102" s="78" t="str">
        <f>REPLACE(INDEX(GroupVertices[Group],MATCH(Vertices[[#This Row],[Vertex]],GroupVertices[Vertex],0)),1,1,"")</f>
        <v>2</v>
      </c>
      <c r="BA102" s="48"/>
      <c r="BB102" s="48"/>
      <c r="BC102" s="48"/>
      <c r="BD102" s="48"/>
      <c r="BE102" s="48" t="s">
        <v>530</v>
      </c>
      <c r="BF102" s="48" t="s">
        <v>530</v>
      </c>
      <c r="BG102" s="116" t="s">
        <v>2369</v>
      </c>
      <c r="BH102" s="116" t="s">
        <v>2369</v>
      </c>
      <c r="BI102" s="116" t="s">
        <v>2442</v>
      </c>
      <c r="BJ102" s="116" t="s">
        <v>2442</v>
      </c>
      <c r="BK102" s="116">
        <v>0</v>
      </c>
      <c r="BL102" s="120">
        <v>0</v>
      </c>
      <c r="BM102" s="116">
        <v>0</v>
      </c>
      <c r="BN102" s="120">
        <v>0</v>
      </c>
      <c r="BO102" s="116">
        <v>0</v>
      </c>
      <c r="BP102" s="120">
        <v>0</v>
      </c>
      <c r="BQ102" s="116">
        <v>23</v>
      </c>
      <c r="BR102" s="120">
        <v>100</v>
      </c>
      <c r="BS102" s="116">
        <v>23</v>
      </c>
      <c r="BT102" s="2"/>
      <c r="BU102" s="3"/>
      <c r="BV102" s="3"/>
      <c r="BW102" s="3"/>
      <c r="BX102" s="3"/>
    </row>
    <row r="103" spans="1:76" ht="15">
      <c r="A103" s="64" t="s">
        <v>306</v>
      </c>
      <c r="B103" s="65"/>
      <c r="C103" s="65" t="s">
        <v>64</v>
      </c>
      <c r="D103" s="66">
        <v>162.03203994670204</v>
      </c>
      <c r="E103" s="68"/>
      <c r="F103" s="100" t="s">
        <v>669</v>
      </c>
      <c r="G103" s="65"/>
      <c r="H103" s="69" t="s">
        <v>306</v>
      </c>
      <c r="I103" s="70"/>
      <c r="J103" s="70"/>
      <c r="K103" s="69" t="s">
        <v>1941</v>
      </c>
      <c r="L103" s="73">
        <v>3132.364653243848</v>
      </c>
      <c r="M103" s="74">
        <v>8816.533203125</v>
      </c>
      <c r="N103" s="74">
        <v>8328.5791015625</v>
      </c>
      <c r="O103" s="75"/>
      <c r="P103" s="76"/>
      <c r="Q103" s="76"/>
      <c r="R103" s="86"/>
      <c r="S103" s="48">
        <v>0</v>
      </c>
      <c r="T103" s="48">
        <v>9</v>
      </c>
      <c r="U103" s="49">
        <v>840</v>
      </c>
      <c r="V103" s="49">
        <v>0.008696</v>
      </c>
      <c r="W103" s="49">
        <v>0.017008</v>
      </c>
      <c r="X103" s="49">
        <v>4.073512</v>
      </c>
      <c r="Y103" s="49">
        <v>0</v>
      </c>
      <c r="Z103" s="49">
        <v>0</v>
      </c>
      <c r="AA103" s="71">
        <v>103</v>
      </c>
      <c r="AB103" s="71"/>
      <c r="AC103" s="72"/>
      <c r="AD103" s="78" t="s">
        <v>1172</v>
      </c>
      <c r="AE103" s="78">
        <v>46</v>
      </c>
      <c r="AF103" s="78">
        <v>21</v>
      </c>
      <c r="AG103" s="78">
        <v>36</v>
      </c>
      <c r="AH103" s="78">
        <v>137</v>
      </c>
      <c r="AI103" s="78"/>
      <c r="AJ103" s="78" t="s">
        <v>1300</v>
      </c>
      <c r="AK103" s="78"/>
      <c r="AL103" s="78"/>
      <c r="AM103" s="78"/>
      <c r="AN103" s="80">
        <v>43307.41755787037</v>
      </c>
      <c r="AO103" s="82" t="s">
        <v>1623</v>
      </c>
      <c r="AP103" s="78" t="b">
        <v>1</v>
      </c>
      <c r="AQ103" s="78" t="b">
        <v>0</v>
      </c>
      <c r="AR103" s="78" t="b">
        <v>0</v>
      </c>
      <c r="AS103" s="78"/>
      <c r="AT103" s="78">
        <v>0</v>
      </c>
      <c r="AU103" s="78"/>
      <c r="AV103" s="78" t="b">
        <v>0</v>
      </c>
      <c r="AW103" s="78" t="s">
        <v>1709</v>
      </c>
      <c r="AX103" s="82" t="s">
        <v>1810</v>
      </c>
      <c r="AY103" s="78" t="s">
        <v>66</v>
      </c>
      <c r="AZ103" s="78" t="str">
        <f>REPLACE(INDEX(GroupVertices[Group],MATCH(Vertices[[#This Row],[Vertex]],GroupVertices[Vertex],0)),1,1,"")</f>
        <v>4</v>
      </c>
      <c r="BA103" s="48"/>
      <c r="BB103" s="48"/>
      <c r="BC103" s="48"/>
      <c r="BD103" s="48"/>
      <c r="BE103" s="48" t="s">
        <v>546</v>
      </c>
      <c r="BF103" s="48" t="s">
        <v>546</v>
      </c>
      <c r="BG103" s="116" t="s">
        <v>2390</v>
      </c>
      <c r="BH103" s="116" t="s">
        <v>2390</v>
      </c>
      <c r="BI103" s="116" t="s">
        <v>2462</v>
      </c>
      <c r="BJ103" s="116" t="s">
        <v>2462</v>
      </c>
      <c r="BK103" s="116">
        <v>1</v>
      </c>
      <c r="BL103" s="120">
        <v>2.857142857142857</v>
      </c>
      <c r="BM103" s="116">
        <v>0</v>
      </c>
      <c r="BN103" s="120">
        <v>0</v>
      </c>
      <c r="BO103" s="116">
        <v>0</v>
      </c>
      <c r="BP103" s="120">
        <v>0</v>
      </c>
      <c r="BQ103" s="116">
        <v>34</v>
      </c>
      <c r="BR103" s="120">
        <v>97.14285714285714</v>
      </c>
      <c r="BS103" s="116">
        <v>35</v>
      </c>
      <c r="BT103" s="2"/>
      <c r="BU103" s="3"/>
      <c r="BV103" s="3"/>
      <c r="BW103" s="3"/>
      <c r="BX103" s="3"/>
    </row>
    <row r="104" spans="1:76" ht="15">
      <c r="A104" s="64" t="s">
        <v>333</v>
      </c>
      <c r="B104" s="65"/>
      <c r="C104" s="65" t="s">
        <v>64</v>
      </c>
      <c r="D104" s="66">
        <v>327.54399662012975</v>
      </c>
      <c r="E104" s="68"/>
      <c r="F104" s="100" t="s">
        <v>1692</v>
      </c>
      <c r="G104" s="65"/>
      <c r="H104" s="69" t="s">
        <v>333</v>
      </c>
      <c r="I104" s="70"/>
      <c r="J104" s="70"/>
      <c r="K104" s="69" t="s">
        <v>1942</v>
      </c>
      <c r="L104" s="73">
        <v>1</v>
      </c>
      <c r="M104" s="74">
        <v>8168.99169921875</v>
      </c>
      <c r="N104" s="74">
        <v>7329.23486328125</v>
      </c>
      <c r="O104" s="75"/>
      <c r="P104" s="76"/>
      <c r="Q104" s="76"/>
      <c r="R104" s="86"/>
      <c r="S104" s="48">
        <v>1</v>
      </c>
      <c r="T104" s="48">
        <v>0</v>
      </c>
      <c r="U104" s="49">
        <v>0</v>
      </c>
      <c r="V104" s="49">
        <v>0.005848</v>
      </c>
      <c r="W104" s="49">
        <v>0.002164</v>
      </c>
      <c r="X104" s="49">
        <v>0.53472</v>
      </c>
      <c r="Y104" s="49">
        <v>0</v>
      </c>
      <c r="Z104" s="49">
        <v>0</v>
      </c>
      <c r="AA104" s="71">
        <v>104</v>
      </c>
      <c r="AB104" s="71"/>
      <c r="AC104" s="72"/>
      <c r="AD104" s="78" t="s">
        <v>1173</v>
      </c>
      <c r="AE104" s="78">
        <v>12267</v>
      </c>
      <c r="AF104" s="78">
        <v>103337</v>
      </c>
      <c r="AG104" s="78">
        <v>125775</v>
      </c>
      <c r="AH104" s="78">
        <v>285230</v>
      </c>
      <c r="AI104" s="78"/>
      <c r="AJ104" s="78" t="s">
        <v>1301</v>
      </c>
      <c r="AK104" s="78" t="s">
        <v>1405</v>
      </c>
      <c r="AL104" s="82" t="s">
        <v>1503</v>
      </c>
      <c r="AM104" s="78"/>
      <c r="AN104" s="80">
        <v>39869.75444444444</v>
      </c>
      <c r="AO104" s="82" t="s">
        <v>1624</v>
      </c>
      <c r="AP104" s="78" t="b">
        <v>0</v>
      </c>
      <c r="AQ104" s="78" t="b">
        <v>0</v>
      </c>
      <c r="AR104" s="78" t="b">
        <v>1</v>
      </c>
      <c r="AS104" s="78"/>
      <c r="AT104" s="78">
        <v>5773</v>
      </c>
      <c r="AU104" s="82" t="s">
        <v>1652</v>
      </c>
      <c r="AV104" s="78" t="b">
        <v>1</v>
      </c>
      <c r="AW104" s="78" t="s">
        <v>1709</v>
      </c>
      <c r="AX104" s="82" t="s">
        <v>1811</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334</v>
      </c>
      <c r="B105" s="65"/>
      <c r="C105" s="65" t="s">
        <v>64</v>
      </c>
      <c r="D105" s="66">
        <v>177.74763380405545</v>
      </c>
      <c r="E105" s="68"/>
      <c r="F105" s="100" t="s">
        <v>1693</v>
      </c>
      <c r="G105" s="65"/>
      <c r="H105" s="69" t="s">
        <v>334</v>
      </c>
      <c r="I105" s="70"/>
      <c r="J105" s="70"/>
      <c r="K105" s="69" t="s">
        <v>1943</v>
      </c>
      <c r="L105" s="73">
        <v>1</v>
      </c>
      <c r="M105" s="74">
        <v>8744.7412109375</v>
      </c>
      <c r="N105" s="74">
        <v>9646.09375</v>
      </c>
      <c r="O105" s="75"/>
      <c r="P105" s="76"/>
      <c r="Q105" s="76"/>
      <c r="R105" s="86"/>
      <c r="S105" s="48">
        <v>1</v>
      </c>
      <c r="T105" s="48">
        <v>0</v>
      </c>
      <c r="U105" s="49">
        <v>0</v>
      </c>
      <c r="V105" s="49">
        <v>0.005848</v>
      </c>
      <c r="W105" s="49">
        <v>0.002164</v>
      </c>
      <c r="X105" s="49">
        <v>0.53472</v>
      </c>
      <c r="Y105" s="49">
        <v>0</v>
      </c>
      <c r="Z105" s="49">
        <v>0</v>
      </c>
      <c r="AA105" s="71">
        <v>105</v>
      </c>
      <c r="AB105" s="71"/>
      <c r="AC105" s="72"/>
      <c r="AD105" s="78" t="s">
        <v>1174</v>
      </c>
      <c r="AE105" s="78">
        <v>2577</v>
      </c>
      <c r="AF105" s="78">
        <v>9831</v>
      </c>
      <c r="AG105" s="78">
        <v>19964</v>
      </c>
      <c r="AH105" s="78">
        <v>13544</v>
      </c>
      <c r="AI105" s="78"/>
      <c r="AJ105" s="78" t="s">
        <v>1302</v>
      </c>
      <c r="AK105" s="78" t="s">
        <v>1348</v>
      </c>
      <c r="AL105" s="82" t="s">
        <v>1504</v>
      </c>
      <c r="AM105" s="78"/>
      <c r="AN105" s="80">
        <v>41758.59494212963</v>
      </c>
      <c r="AO105" s="82" t="s">
        <v>1625</v>
      </c>
      <c r="AP105" s="78" t="b">
        <v>0</v>
      </c>
      <c r="AQ105" s="78" t="b">
        <v>0</v>
      </c>
      <c r="AR105" s="78" t="b">
        <v>1</v>
      </c>
      <c r="AS105" s="78"/>
      <c r="AT105" s="78">
        <v>596</v>
      </c>
      <c r="AU105" s="82" t="s">
        <v>1652</v>
      </c>
      <c r="AV105" s="78" t="b">
        <v>1</v>
      </c>
      <c r="AW105" s="78" t="s">
        <v>1709</v>
      </c>
      <c r="AX105" s="82" t="s">
        <v>1812</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335</v>
      </c>
      <c r="B106" s="65"/>
      <c r="C106" s="65" t="s">
        <v>64</v>
      </c>
      <c r="D106" s="66">
        <v>279.19091105473746</v>
      </c>
      <c r="E106" s="68"/>
      <c r="F106" s="100" t="s">
        <v>1694</v>
      </c>
      <c r="G106" s="65"/>
      <c r="H106" s="69" t="s">
        <v>335</v>
      </c>
      <c r="I106" s="70"/>
      <c r="J106" s="70"/>
      <c r="K106" s="69" t="s">
        <v>1944</v>
      </c>
      <c r="L106" s="73">
        <v>1</v>
      </c>
      <c r="M106" s="74">
        <v>9464.072265625</v>
      </c>
      <c r="N106" s="74">
        <v>9327.923828125</v>
      </c>
      <c r="O106" s="75"/>
      <c r="P106" s="76"/>
      <c r="Q106" s="76"/>
      <c r="R106" s="86"/>
      <c r="S106" s="48">
        <v>1</v>
      </c>
      <c r="T106" s="48">
        <v>0</v>
      </c>
      <c r="U106" s="49">
        <v>0</v>
      </c>
      <c r="V106" s="49">
        <v>0.005848</v>
      </c>
      <c r="W106" s="49">
        <v>0.002164</v>
      </c>
      <c r="X106" s="49">
        <v>0.53472</v>
      </c>
      <c r="Y106" s="49">
        <v>0</v>
      </c>
      <c r="Z106" s="49">
        <v>0</v>
      </c>
      <c r="AA106" s="71">
        <v>106</v>
      </c>
      <c r="AB106" s="71"/>
      <c r="AC106" s="72"/>
      <c r="AD106" s="78" t="s">
        <v>1175</v>
      </c>
      <c r="AE106" s="78">
        <v>51608</v>
      </c>
      <c r="AF106" s="78">
        <v>73154</v>
      </c>
      <c r="AG106" s="78">
        <v>206795</v>
      </c>
      <c r="AH106" s="78">
        <v>151571</v>
      </c>
      <c r="AI106" s="78"/>
      <c r="AJ106" s="78" t="s">
        <v>1303</v>
      </c>
      <c r="AK106" s="78" t="s">
        <v>1406</v>
      </c>
      <c r="AL106" s="82" t="s">
        <v>1505</v>
      </c>
      <c r="AM106" s="78"/>
      <c r="AN106" s="80">
        <v>39524.70877314815</v>
      </c>
      <c r="AO106" s="82" t="s">
        <v>1626</v>
      </c>
      <c r="AP106" s="78" t="b">
        <v>0</v>
      </c>
      <c r="AQ106" s="78" t="b">
        <v>0</v>
      </c>
      <c r="AR106" s="78" t="b">
        <v>1</v>
      </c>
      <c r="AS106" s="78"/>
      <c r="AT106" s="78">
        <v>4761</v>
      </c>
      <c r="AU106" s="82" t="s">
        <v>1655</v>
      </c>
      <c r="AV106" s="78" t="b">
        <v>0</v>
      </c>
      <c r="AW106" s="78" t="s">
        <v>1709</v>
      </c>
      <c r="AX106" s="82" t="s">
        <v>1813</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336</v>
      </c>
      <c r="B107" s="65"/>
      <c r="C107" s="65" t="s">
        <v>64</v>
      </c>
      <c r="D107" s="66">
        <v>1000</v>
      </c>
      <c r="E107" s="68"/>
      <c r="F107" s="100" t="s">
        <v>1695</v>
      </c>
      <c r="G107" s="65"/>
      <c r="H107" s="69" t="s">
        <v>336</v>
      </c>
      <c r="I107" s="70"/>
      <c r="J107" s="70"/>
      <c r="K107" s="69" t="s">
        <v>1945</v>
      </c>
      <c r="L107" s="73">
        <v>1</v>
      </c>
      <c r="M107" s="74">
        <v>8888.3232421875</v>
      </c>
      <c r="N107" s="74">
        <v>7011.0634765625</v>
      </c>
      <c r="O107" s="75"/>
      <c r="P107" s="76"/>
      <c r="Q107" s="76"/>
      <c r="R107" s="86"/>
      <c r="S107" s="48">
        <v>1</v>
      </c>
      <c r="T107" s="48">
        <v>0</v>
      </c>
      <c r="U107" s="49">
        <v>0</v>
      </c>
      <c r="V107" s="49">
        <v>0.005848</v>
      </c>
      <c r="W107" s="49">
        <v>0.002164</v>
      </c>
      <c r="X107" s="49">
        <v>0.53472</v>
      </c>
      <c r="Y107" s="49">
        <v>0</v>
      </c>
      <c r="Z107" s="49">
        <v>0</v>
      </c>
      <c r="AA107" s="71">
        <v>107</v>
      </c>
      <c r="AB107" s="71"/>
      <c r="AC107" s="72"/>
      <c r="AD107" s="78" t="s">
        <v>1176</v>
      </c>
      <c r="AE107" s="78">
        <v>2809</v>
      </c>
      <c r="AF107" s="78">
        <v>523098</v>
      </c>
      <c r="AG107" s="78">
        <v>42722</v>
      </c>
      <c r="AH107" s="78">
        <v>23303</v>
      </c>
      <c r="AI107" s="78"/>
      <c r="AJ107" s="78" t="s">
        <v>1304</v>
      </c>
      <c r="AK107" s="78" t="s">
        <v>1407</v>
      </c>
      <c r="AL107" s="82" t="s">
        <v>1506</v>
      </c>
      <c r="AM107" s="78"/>
      <c r="AN107" s="80">
        <v>39999.62243055556</v>
      </c>
      <c r="AO107" s="82" t="s">
        <v>1627</v>
      </c>
      <c r="AP107" s="78" t="b">
        <v>0</v>
      </c>
      <c r="AQ107" s="78" t="b">
        <v>0</v>
      </c>
      <c r="AR107" s="78" t="b">
        <v>1</v>
      </c>
      <c r="AS107" s="78"/>
      <c r="AT107" s="78">
        <v>19484</v>
      </c>
      <c r="AU107" s="82" t="s">
        <v>1652</v>
      </c>
      <c r="AV107" s="78" t="b">
        <v>1</v>
      </c>
      <c r="AW107" s="78" t="s">
        <v>1709</v>
      </c>
      <c r="AX107" s="82" t="s">
        <v>1814</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337</v>
      </c>
      <c r="B108" s="65"/>
      <c r="C108" s="65" t="s">
        <v>64</v>
      </c>
      <c r="D108" s="66">
        <v>624.470998686668</v>
      </c>
      <c r="E108" s="68"/>
      <c r="F108" s="100" t="s">
        <v>1696</v>
      </c>
      <c r="G108" s="65"/>
      <c r="H108" s="69" t="s">
        <v>337</v>
      </c>
      <c r="I108" s="70"/>
      <c r="J108" s="70"/>
      <c r="K108" s="69" t="s">
        <v>1946</v>
      </c>
      <c r="L108" s="73">
        <v>1</v>
      </c>
      <c r="M108" s="74">
        <v>9565.6005859375</v>
      </c>
      <c r="N108" s="74">
        <v>7464.6845703125</v>
      </c>
      <c r="O108" s="75"/>
      <c r="P108" s="76"/>
      <c r="Q108" s="76"/>
      <c r="R108" s="86"/>
      <c r="S108" s="48">
        <v>1</v>
      </c>
      <c r="T108" s="48">
        <v>0</v>
      </c>
      <c r="U108" s="49">
        <v>0</v>
      </c>
      <c r="V108" s="49">
        <v>0.005848</v>
      </c>
      <c r="W108" s="49">
        <v>0.002164</v>
      </c>
      <c r="X108" s="49">
        <v>0.53472</v>
      </c>
      <c r="Y108" s="49">
        <v>0</v>
      </c>
      <c r="Z108" s="49">
        <v>0</v>
      </c>
      <c r="AA108" s="71">
        <v>108</v>
      </c>
      <c r="AB108" s="71"/>
      <c r="AC108" s="72"/>
      <c r="AD108" s="78" t="s">
        <v>1177</v>
      </c>
      <c r="AE108" s="78">
        <v>36202</v>
      </c>
      <c r="AF108" s="78">
        <v>288685</v>
      </c>
      <c r="AG108" s="78">
        <v>94662</v>
      </c>
      <c r="AH108" s="78">
        <v>17594</v>
      </c>
      <c r="AI108" s="78"/>
      <c r="AJ108" s="78" t="s">
        <v>1305</v>
      </c>
      <c r="AK108" s="78" t="s">
        <v>1408</v>
      </c>
      <c r="AL108" s="82" t="s">
        <v>1507</v>
      </c>
      <c r="AM108" s="78"/>
      <c r="AN108" s="80">
        <v>39801.52024305556</v>
      </c>
      <c r="AO108" s="82" t="s">
        <v>1628</v>
      </c>
      <c r="AP108" s="78" t="b">
        <v>0</v>
      </c>
      <c r="AQ108" s="78" t="b">
        <v>0</v>
      </c>
      <c r="AR108" s="78" t="b">
        <v>1</v>
      </c>
      <c r="AS108" s="78"/>
      <c r="AT108" s="78">
        <v>10662</v>
      </c>
      <c r="AU108" s="82" t="s">
        <v>1652</v>
      </c>
      <c r="AV108" s="78" t="b">
        <v>1</v>
      </c>
      <c r="AW108" s="78" t="s">
        <v>1709</v>
      </c>
      <c r="AX108" s="82" t="s">
        <v>1815</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338</v>
      </c>
      <c r="B109" s="65"/>
      <c r="C109" s="65" t="s">
        <v>64</v>
      </c>
      <c r="D109" s="66">
        <v>1000</v>
      </c>
      <c r="E109" s="68"/>
      <c r="F109" s="100" t="s">
        <v>1697</v>
      </c>
      <c r="G109" s="65"/>
      <c r="H109" s="69" t="s">
        <v>338</v>
      </c>
      <c r="I109" s="70"/>
      <c r="J109" s="70"/>
      <c r="K109" s="69" t="s">
        <v>1947</v>
      </c>
      <c r="L109" s="73">
        <v>1</v>
      </c>
      <c r="M109" s="74">
        <v>7828.9765625</v>
      </c>
      <c r="N109" s="74">
        <v>8232.80078125</v>
      </c>
      <c r="O109" s="75"/>
      <c r="P109" s="76"/>
      <c r="Q109" s="76"/>
      <c r="R109" s="86"/>
      <c r="S109" s="48">
        <v>1</v>
      </c>
      <c r="T109" s="48">
        <v>0</v>
      </c>
      <c r="U109" s="49">
        <v>0</v>
      </c>
      <c r="V109" s="49">
        <v>0.005848</v>
      </c>
      <c r="W109" s="49">
        <v>0.002164</v>
      </c>
      <c r="X109" s="49">
        <v>0.53472</v>
      </c>
      <c r="Y109" s="49">
        <v>0</v>
      </c>
      <c r="Z109" s="49">
        <v>0</v>
      </c>
      <c r="AA109" s="71">
        <v>109</v>
      </c>
      <c r="AB109" s="71"/>
      <c r="AC109" s="72"/>
      <c r="AD109" s="78" t="s">
        <v>1178</v>
      </c>
      <c r="AE109" s="78">
        <v>1492612</v>
      </c>
      <c r="AF109" s="78">
        <v>7852709</v>
      </c>
      <c r="AG109" s="78">
        <v>69387</v>
      </c>
      <c r="AH109" s="78">
        <v>25799</v>
      </c>
      <c r="AI109" s="78"/>
      <c r="AJ109" s="78" t="s">
        <v>1306</v>
      </c>
      <c r="AK109" s="78" t="s">
        <v>1409</v>
      </c>
      <c r="AL109" s="82" t="s">
        <v>1508</v>
      </c>
      <c r="AM109" s="78"/>
      <c r="AN109" s="80">
        <v>39752.93534722222</v>
      </c>
      <c r="AO109" s="82" t="s">
        <v>1629</v>
      </c>
      <c r="AP109" s="78" t="b">
        <v>0</v>
      </c>
      <c r="AQ109" s="78" t="b">
        <v>0</v>
      </c>
      <c r="AR109" s="78" t="b">
        <v>0</v>
      </c>
      <c r="AS109" s="78"/>
      <c r="AT109" s="78">
        <v>46801</v>
      </c>
      <c r="AU109" s="82" t="s">
        <v>1652</v>
      </c>
      <c r="AV109" s="78" t="b">
        <v>1</v>
      </c>
      <c r="AW109" s="78" t="s">
        <v>1709</v>
      </c>
      <c r="AX109" s="82" t="s">
        <v>1816</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339</v>
      </c>
      <c r="B110" s="65"/>
      <c r="C110" s="65" t="s">
        <v>64</v>
      </c>
      <c r="D110" s="66">
        <v>162.908332489003</v>
      </c>
      <c r="E110" s="68"/>
      <c r="F110" s="100" t="s">
        <v>1698</v>
      </c>
      <c r="G110" s="65"/>
      <c r="H110" s="69" t="s">
        <v>339</v>
      </c>
      <c r="I110" s="70"/>
      <c r="J110" s="70"/>
      <c r="K110" s="69" t="s">
        <v>1948</v>
      </c>
      <c r="L110" s="73">
        <v>1</v>
      </c>
      <c r="M110" s="74">
        <v>8067.46337890625</v>
      </c>
      <c r="N110" s="74">
        <v>9192.474609375</v>
      </c>
      <c r="O110" s="75"/>
      <c r="P110" s="76"/>
      <c r="Q110" s="76"/>
      <c r="R110" s="86"/>
      <c r="S110" s="48">
        <v>1</v>
      </c>
      <c r="T110" s="48">
        <v>0</v>
      </c>
      <c r="U110" s="49">
        <v>0</v>
      </c>
      <c r="V110" s="49">
        <v>0.005848</v>
      </c>
      <c r="W110" s="49">
        <v>0.002164</v>
      </c>
      <c r="X110" s="49">
        <v>0.53472</v>
      </c>
      <c r="Y110" s="49">
        <v>0</v>
      </c>
      <c r="Z110" s="49">
        <v>0</v>
      </c>
      <c r="AA110" s="71">
        <v>110</v>
      </c>
      <c r="AB110" s="71"/>
      <c r="AC110" s="72"/>
      <c r="AD110" s="78" t="s">
        <v>1179</v>
      </c>
      <c r="AE110" s="78">
        <v>267</v>
      </c>
      <c r="AF110" s="78">
        <v>568</v>
      </c>
      <c r="AG110" s="78">
        <v>2701</v>
      </c>
      <c r="AH110" s="78">
        <v>15919</v>
      </c>
      <c r="AI110" s="78"/>
      <c r="AJ110" s="78" t="s">
        <v>1307</v>
      </c>
      <c r="AK110" s="78" t="s">
        <v>1410</v>
      </c>
      <c r="AL110" s="82" t="s">
        <v>1509</v>
      </c>
      <c r="AM110" s="78"/>
      <c r="AN110" s="80">
        <v>41074.52054398148</v>
      </c>
      <c r="AO110" s="82" t="s">
        <v>1630</v>
      </c>
      <c r="AP110" s="78" t="b">
        <v>0</v>
      </c>
      <c r="AQ110" s="78" t="b">
        <v>0</v>
      </c>
      <c r="AR110" s="78" t="b">
        <v>1</v>
      </c>
      <c r="AS110" s="78"/>
      <c r="AT110" s="78">
        <v>10</v>
      </c>
      <c r="AU110" s="82" t="s">
        <v>1652</v>
      </c>
      <c r="AV110" s="78" t="b">
        <v>0</v>
      </c>
      <c r="AW110" s="78" t="s">
        <v>1709</v>
      </c>
      <c r="AX110" s="82" t="s">
        <v>1817</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165.19438268619396</v>
      </c>
      <c r="E111" s="68"/>
      <c r="F111" s="100" t="s">
        <v>1699</v>
      </c>
      <c r="G111" s="65"/>
      <c r="H111" s="69" t="s">
        <v>340</v>
      </c>
      <c r="I111" s="70"/>
      <c r="J111" s="70"/>
      <c r="K111" s="69" t="s">
        <v>1949</v>
      </c>
      <c r="L111" s="73">
        <v>1</v>
      </c>
      <c r="M111" s="74">
        <v>9804.087890625</v>
      </c>
      <c r="N111" s="74">
        <v>8424.357421875</v>
      </c>
      <c r="O111" s="75"/>
      <c r="P111" s="76"/>
      <c r="Q111" s="76"/>
      <c r="R111" s="86"/>
      <c r="S111" s="48">
        <v>1</v>
      </c>
      <c r="T111" s="48">
        <v>0</v>
      </c>
      <c r="U111" s="49">
        <v>0</v>
      </c>
      <c r="V111" s="49">
        <v>0.005848</v>
      </c>
      <c r="W111" s="49">
        <v>0.002164</v>
      </c>
      <c r="X111" s="49">
        <v>0.53472</v>
      </c>
      <c r="Y111" s="49">
        <v>0</v>
      </c>
      <c r="Z111" s="49">
        <v>0</v>
      </c>
      <c r="AA111" s="71">
        <v>111</v>
      </c>
      <c r="AB111" s="71"/>
      <c r="AC111" s="72"/>
      <c r="AD111" s="78" t="s">
        <v>1180</v>
      </c>
      <c r="AE111" s="78">
        <v>4216</v>
      </c>
      <c r="AF111" s="78">
        <v>1995</v>
      </c>
      <c r="AG111" s="78">
        <v>5861</v>
      </c>
      <c r="AH111" s="78">
        <v>6669</v>
      </c>
      <c r="AI111" s="78"/>
      <c r="AJ111" s="78" t="s">
        <v>1308</v>
      </c>
      <c r="AK111" s="78" t="s">
        <v>1411</v>
      </c>
      <c r="AL111" s="82" t="s">
        <v>1510</v>
      </c>
      <c r="AM111" s="78"/>
      <c r="AN111" s="80">
        <v>42721.72193287037</v>
      </c>
      <c r="AO111" s="82" t="s">
        <v>1631</v>
      </c>
      <c r="AP111" s="78" t="b">
        <v>0</v>
      </c>
      <c r="AQ111" s="78" t="b">
        <v>0</v>
      </c>
      <c r="AR111" s="78" t="b">
        <v>0</v>
      </c>
      <c r="AS111" s="78"/>
      <c r="AT111" s="78">
        <v>43</v>
      </c>
      <c r="AU111" s="82" t="s">
        <v>1652</v>
      </c>
      <c r="AV111" s="78" t="b">
        <v>0</v>
      </c>
      <c r="AW111" s="78" t="s">
        <v>1709</v>
      </c>
      <c r="AX111" s="82" t="s">
        <v>1818</v>
      </c>
      <c r="AY111" s="78" t="s">
        <v>65</v>
      </c>
      <c r="AZ111" s="78" t="str">
        <f>REPLACE(INDEX(GroupVertices[Group],MATCH(Vertices[[#This Row],[Vertex]],GroupVertices[Vertex],0)),1,1,"")</f>
        <v>4</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307</v>
      </c>
      <c r="B112" s="65"/>
      <c r="C112" s="65" t="s">
        <v>64</v>
      </c>
      <c r="D112" s="66">
        <v>162.61196298200906</v>
      </c>
      <c r="E112" s="68"/>
      <c r="F112" s="100" t="s">
        <v>670</v>
      </c>
      <c r="G112" s="65"/>
      <c r="H112" s="69" t="s">
        <v>307</v>
      </c>
      <c r="I112" s="70"/>
      <c r="J112" s="70"/>
      <c r="K112" s="69" t="s">
        <v>1950</v>
      </c>
      <c r="L112" s="73">
        <v>1</v>
      </c>
      <c r="M112" s="74">
        <v>6960.30029296875</v>
      </c>
      <c r="N112" s="74">
        <v>5253.0009765625</v>
      </c>
      <c r="O112" s="75"/>
      <c r="P112" s="76"/>
      <c r="Q112" s="76"/>
      <c r="R112" s="86"/>
      <c r="S112" s="48">
        <v>0</v>
      </c>
      <c r="T112" s="48">
        <v>1</v>
      </c>
      <c r="U112" s="49">
        <v>0</v>
      </c>
      <c r="V112" s="49">
        <v>0.007634</v>
      </c>
      <c r="W112" s="49">
        <v>0.014805</v>
      </c>
      <c r="X112" s="49">
        <v>0.437416</v>
      </c>
      <c r="Y112" s="49">
        <v>0</v>
      </c>
      <c r="Z112" s="49">
        <v>0</v>
      </c>
      <c r="AA112" s="71">
        <v>112</v>
      </c>
      <c r="AB112" s="71"/>
      <c r="AC112" s="72"/>
      <c r="AD112" s="78" t="s">
        <v>1181</v>
      </c>
      <c r="AE112" s="78">
        <v>307</v>
      </c>
      <c r="AF112" s="78">
        <v>383</v>
      </c>
      <c r="AG112" s="78">
        <v>4913</v>
      </c>
      <c r="AH112" s="78">
        <v>2896</v>
      </c>
      <c r="AI112" s="78"/>
      <c r="AJ112" s="78" t="s">
        <v>1309</v>
      </c>
      <c r="AK112" s="78" t="s">
        <v>1412</v>
      </c>
      <c r="AL112" s="82" t="s">
        <v>1511</v>
      </c>
      <c r="AM112" s="78"/>
      <c r="AN112" s="80">
        <v>40432.57145833333</v>
      </c>
      <c r="AO112" s="78"/>
      <c r="AP112" s="78" t="b">
        <v>0</v>
      </c>
      <c r="AQ112" s="78" t="b">
        <v>0</v>
      </c>
      <c r="AR112" s="78" t="b">
        <v>0</v>
      </c>
      <c r="AS112" s="78"/>
      <c r="AT112" s="78">
        <v>23</v>
      </c>
      <c r="AU112" s="82" t="s">
        <v>1663</v>
      </c>
      <c r="AV112" s="78" t="b">
        <v>0</v>
      </c>
      <c r="AW112" s="78" t="s">
        <v>1709</v>
      </c>
      <c r="AX112" s="82" t="s">
        <v>1819</v>
      </c>
      <c r="AY112" s="78" t="s">
        <v>66</v>
      </c>
      <c r="AZ112" s="78" t="str">
        <f>REPLACE(INDEX(GroupVertices[Group],MATCH(Vertices[[#This Row],[Vertex]],GroupVertices[Vertex],0)),1,1,"")</f>
        <v>2</v>
      </c>
      <c r="BA112" s="48"/>
      <c r="BB112" s="48"/>
      <c r="BC112" s="48"/>
      <c r="BD112" s="48"/>
      <c r="BE112" s="48" t="s">
        <v>530</v>
      </c>
      <c r="BF112" s="48" t="s">
        <v>530</v>
      </c>
      <c r="BG112" s="116" t="s">
        <v>2369</v>
      </c>
      <c r="BH112" s="116" t="s">
        <v>2369</v>
      </c>
      <c r="BI112" s="116" t="s">
        <v>2442</v>
      </c>
      <c r="BJ112" s="116" t="s">
        <v>2442</v>
      </c>
      <c r="BK112" s="116">
        <v>0</v>
      </c>
      <c r="BL112" s="120">
        <v>0</v>
      </c>
      <c r="BM112" s="116">
        <v>0</v>
      </c>
      <c r="BN112" s="120">
        <v>0</v>
      </c>
      <c r="BO112" s="116">
        <v>0</v>
      </c>
      <c r="BP112" s="120">
        <v>0</v>
      </c>
      <c r="BQ112" s="116">
        <v>23</v>
      </c>
      <c r="BR112" s="120">
        <v>100</v>
      </c>
      <c r="BS112" s="116">
        <v>23</v>
      </c>
      <c r="BT112" s="2"/>
      <c r="BU112" s="3"/>
      <c r="BV112" s="3"/>
      <c r="BW112" s="3"/>
      <c r="BX112" s="3"/>
    </row>
    <row r="113" spans="1:76" ht="15">
      <c r="A113" s="64" t="s">
        <v>308</v>
      </c>
      <c r="B113" s="65"/>
      <c r="C113" s="65" t="s">
        <v>64</v>
      </c>
      <c r="D113" s="66">
        <v>186.85338665677685</v>
      </c>
      <c r="E113" s="68"/>
      <c r="F113" s="100" t="s">
        <v>1700</v>
      </c>
      <c r="G113" s="65"/>
      <c r="H113" s="69" t="s">
        <v>308</v>
      </c>
      <c r="I113" s="70"/>
      <c r="J113" s="70"/>
      <c r="K113" s="69" t="s">
        <v>1951</v>
      </c>
      <c r="L113" s="73">
        <v>1</v>
      </c>
      <c r="M113" s="74">
        <v>5702.91943359375</v>
      </c>
      <c r="N113" s="74">
        <v>9530.5791015625</v>
      </c>
      <c r="O113" s="75"/>
      <c r="P113" s="76"/>
      <c r="Q113" s="76"/>
      <c r="R113" s="86"/>
      <c r="S113" s="48">
        <v>0</v>
      </c>
      <c r="T113" s="48">
        <v>1</v>
      </c>
      <c r="U113" s="49">
        <v>0</v>
      </c>
      <c r="V113" s="49">
        <v>0.007634</v>
      </c>
      <c r="W113" s="49">
        <v>0.014805</v>
      </c>
      <c r="X113" s="49">
        <v>0.437416</v>
      </c>
      <c r="Y113" s="49">
        <v>0</v>
      </c>
      <c r="Z113" s="49">
        <v>0</v>
      </c>
      <c r="AA113" s="71">
        <v>113</v>
      </c>
      <c r="AB113" s="71"/>
      <c r="AC113" s="72"/>
      <c r="AD113" s="78" t="s">
        <v>1182</v>
      </c>
      <c r="AE113" s="78">
        <v>13009</v>
      </c>
      <c r="AF113" s="78">
        <v>15515</v>
      </c>
      <c r="AG113" s="78">
        <v>5935</v>
      </c>
      <c r="AH113" s="78">
        <v>4</v>
      </c>
      <c r="AI113" s="78"/>
      <c r="AJ113" s="78" t="s">
        <v>1310</v>
      </c>
      <c r="AK113" s="78" t="s">
        <v>1413</v>
      </c>
      <c r="AL113" s="82" t="s">
        <v>1512</v>
      </c>
      <c r="AM113" s="78"/>
      <c r="AN113" s="80">
        <v>42466.405011574076</v>
      </c>
      <c r="AO113" s="82" t="s">
        <v>1632</v>
      </c>
      <c r="AP113" s="78" t="b">
        <v>1</v>
      </c>
      <c r="AQ113" s="78" t="b">
        <v>0</v>
      </c>
      <c r="AR113" s="78" t="b">
        <v>0</v>
      </c>
      <c r="AS113" s="78"/>
      <c r="AT113" s="78">
        <v>307</v>
      </c>
      <c r="AU113" s="78"/>
      <c r="AV113" s="78" t="b">
        <v>0</v>
      </c>
      <c r="AW113" s="78" t="s">
        <v>1709</v>
      </c>
      <c r="AX113" s="82" t="s">
        <v>1820</v>
      </c>
      <c r="AY113" s="78" t="s">
        <v>66</v>
      </c>
      <c r="AZ113" s="78" t="str">
        <f>REPLACE(INDEX(GroupVertices[Group],MATCH(Vertices[[#This Row],[Vertex]],GroupVertices[Vertex],0)),1,1,"")</f>
        <v>2</v>
      </c>
      <c r="BA113" s="48" t="s">
        <v>488</v>
      </c>
      <c r="BB113" s="48" t="s">
        <v>488</v>
      </c>
      <c r="BC113" s="48" t="s">
        <v>506</v>
      </c>
      <c r="BD113" s="48" t="s">
        <v>506</v>
      </c>
      <c r="BE113" s="48" t="s">
        <v>520</v>
      </c>
      <c r="BF113" s="48" t="s">
        <v>520</v>
      </c>
      <c r="BG113" s="116" t="s">
        <v>2391</v>
      </c>
      <c r="BH113" s="116" t="s">
        <v>2391</v>
      </c>
      <c r="BI113" s="116" t="s">
        <v>2463</v>
      </c>
      <c r="BJ113" s="116" t="s">
        <v>2463</v>
      </c>
      <c r="BK113" s="116">
        <v>1</v>
      </c>
      <c r="BL113" s="120">
        <v>7.6923076923076925</v>
      </c>
      <c r="BM113" s="116">
        <v>0</v>
      </c>
      <c r="BN113" s="120">
        <v>0</v>
      </c>
      <c r="BO113" s="116">
        <v>0</v>
      </c>
      <c r="BP113" s="120">
        <v>0</v>
      </c>
      <c r="BQ113" s="116">
        <v>12</v>
      </c>
      <c r="BR113" s="120">
        <v>92.3076923076923</v>
      </c>
      <c r="BS113" s="116">
        <v>13</v>
      </c>
      <c r="BT113" s="2"/>
      <c r="BU113" s="3"/>
      <c r="BV113" s="3"/>
      <c r="BW113" s="3"/>
      <c r="BX113" s="3"/>
    </row>
    <row r="114" spans="1:76" ht="15">
      <c r="A114" s="64" t="s">
        <v>309</v>
      </c>
      <c r="B114" s="65"/>
      <c r="C114" s="65" t="s">
        <v>64</v>
      </c>
      <c r="D114" s="66">
        <v>198.70496294186356</v>
      </c>
      <c r="E114" s="68"/>
      <c r="F114" s="100" t="s">
        <v>1701</v>
      </c>
      <c r="G114" s="65"/>
      <c r="H114" s="69" t="s">
        <v>309</v>
      </c>
      <c r="I114" s="70"/>
      <c r="J114" s="70"/>
      <c r="K114" s="69" t="s">
        <v>1952</v>
      </c>
      <c r="L114" s="73">
        <v>1</v>
      </c>
      <c r="M114" s="74">
        <v>6584.31103515625</v>
      </c>
      <c r="N114" s="74">
        <v>8098.8505859375</v>
      </c>
      <c r="O114" s="75"/>
      <c r="P114" s="76"/>
      <c r="Q114" s="76"/>
      <c r="R114" s="86"/>
      <c r="S114" s="48">
        <v>1</v>
      </c>
      <c r="T114" s="48">
        <v>1</v>
      </c>
      <c r="U114" s="49">
        <v>0</v>
      </c>
      <c r="V114" s="49">
        <v>0.007692</v>
      </c>
      <c r="W114" s="49">
        <v>0.016964</v>
      </c>
      <c r="X114" s="49">
        <v>0.760722</v>
      </c>
      <c r="Y114" s="49">
        <v>0.5</v>
      </c>
      <c r="Z114" s="49">
        <v>0</v>
      </c>
      <c r="AA114" s="71">
        <v>114</v>
      </c>
      <c r="AB114" s="71"/>
      <c r="AC114" s="72"/>
      <c r="AD114" s="78" t="s">
        <v>1183</v>
      </c>
      <c r="AE114" s="78">
        <v>19426</v>
      </c>
      <c r="AF114" s="78">
        <v>22913</v>
      </c>
      <c r="AG114" s="78">
        <v>7682</v>
      </c>
      <c r="AH114" s="78">
        <v>46</v>
      </c>
      <c r="AI114" s="78"/>
      <c r="AJ114" s="78" t="s">
        <v>1311</v>
      </c>
      <c r="AK114" s="78" t="s">
        <v>1414</v>
      </c>
      <c r="AL114" s="82" t="s">
        <v>1513</v>
      </c>
      <c r="AM114" s="78"/>
      <c r="AN114" s="80">
        <v>42268.6006712963</v>
      </c>
      <c r="AO114" s="82" t="s">
        <v>1633</v>
      </c>
      <c r="AP114" s="78" t="b">
        <v>0</v>
      </c>
      <c r="AQ114" s="78" t="b">
        <v>0</v>
      </c>
      <c r="AR114" s="78" t="b">
        <v>0</v>
      </c>
      <c r="AS114" s="78"/>
      <c r="AT114" s="78">
        <v>418</v>
      </c>
      <c r="AU114" s="82" t="s">
        <v>1652</v>
      </c>
      <c r="AV114" s="78" t="b">
        <v>0</v>
      </c>
      <c r="AW114" s="78" t="s">
        <v>1709</v>
      </c>
      <c r="AX114" s="82" t="s">
        <v>1821</v>
      </c>
      <c r="AY114" s="78" t="s">
        <v>66</v>
      </c>
      <c r="AZ114" s="78" t="str">
        <f>REPLACE(INDEX(GroupVertices[Group],MATCH(Vertices[[#This Row],[Vertex]],GroupVertices[Vertex],0)),1,1,"")</f>
        <v>2</v>
      </c>
      <c r="BA114" s="48" t="s">
        <v>489</v>
      </c>
      <c r="BB114" s="48" t="s">
        <v>489</v>
      </c>
      <c r="BC114" s="48" t="s">
        <v>506</v>
      </c>
      <c r="BD114" s="48" t="s">
        <v>506</v>
      </c>
      <c r="BE114" s="48" t="s">
        <v>547</v>
      </c>
      <c r="BF114" s="48" t="s">
        <v>547</v>
      </c>
      <c r="BG114" s="116" t="s">
        <v>2392</v>
      </c>
      <c r="BH114" s="116" t="s">
        <v>2392</v>
      </c>
      <c r="BI114" s="116" t="s">
        <v>2464</v>
      </c>
      <c r="BJ114" s="116" t="s">
        <v>2464</v>
      </c>
      <c r="BK114" s="116">
        <v>1</v>
      </c>
      <c r="BL114" s="120">
        <v>8.333333333333334</v>
      </c>
      <c r="BM114" s="116">
        <v>0</v>
      </c>
      <c r="BN114" s="120">
        <v>0</v>
      </c>
      <c r="BO114" s="116">
        <v>0</v>
      </c>
      <c r="BP114" s="120">
        <v>0</v>
      </c>
      <c r="BQ114" s="116">
        <v>11</v>
      </c>
      <c r="BR114" s="120">
        <v>91.66666666666667</v>
      </c>
      <c r="BS114" s="116">
        <v>12</v>
      </c>
      <c r="BT114" s="2"/>
      <c r="BU114" s="3"/>
      <c r="BV114" s="3"/>
      <c r="BW114" s="3"/>
      <c r="BX114" s="3"/>
    </row>
    <row r="115" spans="1:76" ht="15">
      <c r="A115" s="64" t="s">
        <v>310</v>
      </c>
      <c r="B115" s="65"/>
      <c r="C115" s="65" t="s">
        <v>64</v>
      </c>
      <c r="D115" s="66">
        <v>166.22767096733492</v>
      </c>
      <c r="E115" s="68"/>
      <c r="F115" s="100" t="s">
        <v>671</v>
      </c>
      <c r="G115" s="65"/>
      <c r="H115" s="69" t="s">
        <v>310</v>
      </c>
      <c r="I115" s="70"/>
      <c r="J115" s="70"/>
      <c r="K115" s="69" t="s">
        <v>1953</v>
      </c>
      <c r="L115" s="73">
        <v>1</v>
      </c>
      <c r="M115" s="74">
        <v>6655.81494140625</v>
      </c>
      <c r="N115" s="74">
        <v>6859.08349609375</v>
      </c>
      <c r="O115" s="75"/>
      <c r="P115" s="76"/>
      <c r="Q115" s="76"/>
      <c r="R115" s="86"/>
      <c r="S115" s="48">
        <v>0</v>
      </c>
      <c r="T115" s="48">
        <v>2</v>
      </c>
      <c r="U115" s="49">
        <v>0</v>
      </c>
      <c r="V115" s="49">
        <v>0.007692</v>
      </c>
      <c r="W115" s="49">
        <v>0.016964</v>
      </c>
      <c r="X115" s="49">
        <v>0.760722</v>
      </c>
      <c r="Y115" s="49">
        <v>0.5</v>
      </c>
      <c r="Z115" s="49">
        <v>0</v>
      </c>
      <c r="AA115" s="71">
        <v>115</v>
      </c>
      <c r="AB115" s="71"/>
      <c r="AC115" s="72"/>
      <c r="AD115" s="78" t="s">
        <v>1184</v>
      </c>
      <c r="AE115" s="78">
        <v>4250</v>
      </c>
      <c r="AF115" s="78">
        <v>2640</v>
      </c>
      <c r="AG115" s="78">
        <v>5564</v>
      </c>
      <c r="AH115" s="78">
        <v>2075</v>
      </c>
      <c r="AI115" s="78"/>
      <c r="AJ115" s="78" t="s">
        <v>1312</v>
      </c>
      <c r="AK115" s="78" t="s">
        <v>1345</v>
      </c>
      <c r="AL115" s="78"/>
      <c r="AM115" s="78"/>
      <c r="AN115" s="80">
        <v>42575.8224537037</v>
      </c>
      <c r="AO115" s="82" t="s">
        <v>1634</v>
      </c>
      <c r="AP115" s="78" t="b">
        <v>1</v>
      </c>
      <c r="AQ115" s="78" t="b">
        <v>0</v>
      </c>
      <c r="AR115" s="78" t="b">
        <v>0</v>
      </c>
      <c r="AS115" s="78"/>
      <c r="AT115" s="78">
        <v>16</v>
      </c>
      <c r="AU115" s="78"/>
      <c r="AV115" s="78" t="b">
        <v>0</v>
      </c>
      <c r="AW115" s="78" t="s">
        <v>1709</v>
      </c>
      <c r="AX115" s="82" t="s">
        <v>1822</v>
      </c>
      <c r="AY115" s="78" t="s">
        <v>66</v>
      </c>
      <c r="AZ115" s="78" t="str">
        <f>REPLACE(INDEX(GroupVertices[Group],MATCH(Vertices[[#This Row],[Vertex]],GroupVertices[Vertex],0)),1,1,"")</f>
        <v>2</v>
      </c>
      <c r="BA115" s="48" t="s">
        <v>489</v>
      </c>
      <c r="BB115" s="48" t="s">
        <v>489</v>
      </c>
      <c r="BC115" s="48" t="s">
        <v>506</v>
      </c>
      <c r="BD115" s="48" t="s">
        <v>506</v>
      </c>
      <c r="BE115" s="48" t="s">
        <v>547</v>
      </c>
      <c r="BF115" s="48" t="s">
        <v>547</v>
      </c>
      <c r="BG115" s="116" t="s">
        <v>2393</v>
      </c>
      <c r="BH115" s="116" t="s">
        <v>2393</v>
      </c>
      <c r="BI115" s="116" t="s">
        <v>2465</v>
      </c>
      <c r="BJ115" s="116" t="s">
        <v>2465</v>
      </c>
      <c r="BK115" s="116">
        <v>1</v>
      </c>
      <c r="BL115" s="120">
        <v>6.666666666666667</v>
      </c>
      <c r="BM115" s="116">
        <v>0</v>
      </c>
      <c r="BN115" s="120">
        <v>0</v>
      </c>
      <c r="BO115" s="116">
        <v>0</v>
      </c>
      <c r="BP115" s="120">
        <v>0</v>
      </c>
      <c r="BQ115" s="116">
        <v>14</v>
      </c>
      <c r="BR115" s="120">
        <v>93.33333333333333</v>
      </c>
      <c r="BS115" s="116">
        <v>15</v>
      </c>
      <c r="BT115" s="2"/>
      <c r="BU115" s="3"/>
      <c r="BV115" s="3"/>
      <c r="BW115" s="3"/>
      <c r="BX115" s="3"/>
    </row>
    <row r="116" spans="1:76" ht="15">
      <c r="A116" s="64" t="s">
        <v>311</v>
      </c>
      <c r="B116" s="65"/>
      <c r="C116" s="65" t="s">
        <v>64</v>
      </c>
      <c r="D116" s="66">
        <v>164.0874025276383</v>
      </c>
      <c r="E116" s="68"/>
      <c r="F116" s="100" t="s">
        <v>672</v>
      </c>
      <c r="G116" s="65"/>
      <c r="H116" s="69" t="s">
        <v>311</v>
      </c>
      <c r="I116" s="70"/>
      <c r="J116" s="70"/>
      <c r="K116" s="69" t="s">
        <v>1954</v>
      </c>
      <c r="L116" s="73">
        <v>1</v>
      </c>
      <c r="M116" s="74">
        <v>1703.162109375</v>
      </c>
      <c r="N116" s="74">
        <v>7064.65283203125</v>
      </c>
      <c r="O116" s="75"/>
      <c r="P116" s="76"/>
      <c r="Q116" s="76"/>
      <c r="R116" s="86"/>
      <c r="S116" s="48">
        <v>1</v>
      </c>
      <c r="T116" s="48">
        <v>1</v>
      </c>
      <c r="U116" s="49">
        <v>0</v>
      </c>
      <c r="V116" s="49">
        <v>0</v>
      </c>
      <c r="W116" s="49">
        <v>0</v>
      </c>
      <c r="X116" s="49">
        <v>0.999996</v>
      </c>
      <c r="Y116" s="49">
        <v>0</v>
      </c>
      <c r="Z116" s="49" t="s">
        <v>2036</v>
      </c>
      <c r="AA116" s="71">
        <v>116</v>
      </c>
      <c r="AB116" s="71"/>
      <c r="AC116" s="72"/>
      <c r="AD116" s="78" t="s">
        <v>1185</v>
      </c>
      <c r="AE116" s="78">
        <v>1039</v>
      </c>
      <c r="AF116" s="78">
        <v>1304</v>
      </c>
      <c r="AG116" s="78">
        <v>1038</v>
      </c>
      <c r="AH116" s="78">
        <v>199</v>
      </c>
      <c r="AI116" s="78"/>
      <c r="AJ116" s="78" t="s">
        <v>1313</v>
      </c>
      <c r="AK116" s="78" t="s">
        <v>1415</v>
      </c>
      <c r="AL116" s="82" t="s">
        <v>1514</v>
      </c>
      <c r="AM116" s="78"/>
      <c r="AN116" s="80">
        <v>40918.24591435185</v>
      </c>
      <c r="AO116" s="82" t="s">
        <v>1635</v>
      </c>
      <c r="AP116" s="78" t="b">
        <v>0</v>
      </c>
      <c r="AQ116" s="78" t="b">
        <v>0</v>
      </c>
      <c r="AR116" s="78" t="b">
        <v>1</v>
      </c>
      <c r="AS116" s="78"/>
      <c r="AT116" s="78">
        <v>36</v>
      </c>
      <c r="AU116" s="82" t="s">
        <v>1660</v>
      </c>
      <c r="AV116" s="78" t="b">
        <v>0</v>
      </c>
      <c r="AW116" s="78" t="s">
        <v>1709</v>
      </c>
      <c r="AX116" s="82" t="s">
        <v>1823</v>
      </c>
      <c r="AY116" s="78" t="s">
        <v>66</v>
      </c>
      <c r="AZ116" s="78" t="str">
        <f>REPLACE(INDEX(GroupVertices[Group],MATCH(Vertices[[#This Row],[Vertex]],GroupVertices[Vertex],0)),1,1,"")</f>
        <v>1</v>
      </c>
      <c r="BA116" s="48" t="s">
        <v>490</v>
      </c>
      <c r="BB116" s="48" t="s">
        <v>490</v>
      </c>
      <c r="BC116" s="48" t="s">
        <v>512</v>
      </c>
      <c r="BD116" s="48" t="s">
        <v>512</v>
      </c>
      <c r="BE116" s="48" t="s">
        <v>520</v>
      </c>
      <c r="BF116" s="48" t="s">
        <v>520</v>
      </c>
      <c r="BG116" s="116" t="s">
        <v>2362</v>
      </c>
      <c r="BH116" s="116" t="s">
        <v>2362</v>
      </c>
      <c r="BI116" s="116" t="s">
        <v>2435</v>
      </c>
      <c r="BJ116" s="116" t="s">
        <v>2435</v>
      </c>
      <c r="BK116" s="116">
        <v>1</v>
      </c>
      <c r="BL116" s="120">
        <v>8.333333333333334</v>
      </c>
      <c r="BM116" s="116">
        <v>0</v>
      </c>
      <c r="BN116" s="120">
        <v>0</v>
      </c>
      <c r="BO116" s="116">
        <v>0</v>
      </c>
      <c r="BP116" s="120">
        <v>0</v>
      </c>
      <c r="BQ116" s="116">
        <v>11</v>
      </c>
      <c r="BR116" s="120">
        <v>91.66666666666667</v>
      </c>
      <c r="BS116" s="116">
        <v>12</v>
      </c>
      <c r="BT116" s="2"/>
      <c r="BU116" s="3"/>
      <c r="BV116" s="3"/>
      <c r="BW116" s="3"/>
      <c r="BX116" s="3"/>
    </row>
    <row r="117" spans="1:76" ht="15">
      <c r="A117" s="64" t="s">
        <v>312</v>
      </c>
      <c r="B117" s="65"/>
      <c r="C117" s="65" t="s">
        <v>64</v>
      </c>
      <c r="D117" s="66">
        <v>167.45480092602327</v>
      </c>
      <c r="E117" s="68"/>
      <c r="F117" s="100" t="s">
        <v>673</v>
      </c>
      <c r="G117" s="65"/>
      <c r="H117" s="69" t="s">
        <v>312</v>
      </c>
      <c r="I117" s="70"/>
      <c r="J117" s="70"/>
      <c r="K117" s="69" t="s">
        <v>1955</v>
      </c>
      <c r="L117" s="73">
        <v>1</v>
      </c>
      <c r="M117" s="74">
        <v>1099.8621826171875</v>
      </c>
      <c r="N117" s="74">
        <v>7064.65283203125</v>
      </c>
      <c r="O117" s="75"/>
      <c r="P117" s="76"/>
      <c r="Q117" s="76"/>
      <c r="R117" s="86"/>
      <c r="S117" s="48">
        <v>1</v>
      </c>
      <c r="T117" s="48">
        <v>1</v>
      </c>
      <c r="U117" s="49">
        <v>0</v>
      </c>
      <c r="V117" s="49">
        <v>0</v>
      </c>
      <c r="W117" s="49">
        <v>0</v>
      </c>
      <c r="X117" s="49">
        <v>0.999996</v>
      </c>
      <c r="Y117" s="49">
        <v>0</v>
      </c>
      <c r="Z117" s="49" t="s">
        <v>2036</v>
      </c>
      <c r="AA117" s="71">
        <v>117</v>
      </c>
      <c r="AB117" s="71"/>
      <c r="AC117" s="72"/>
      <c r="AD117" s="78" t="s">
        <v>1186</v>
      </c>
      <c r="AE117" s="78">
        <v>256</v>
      </c>
      <c r="AF117" s="78">
        <v>3406</v>
      </c>
      <c r="AG117" s="78">
        <v>103091</v>
      </c>
      <c r="AH117" s="78">
        <v>2093</v>
      </c>
      <c r="AI117" s="78"/>
      <c r="AJ117" s="78" t="s">
        <v>1314</v>
      </c>
      <c r="AK117" s="78" t="s">
        <v>1416</v>
      </c>
      <c r="AL117" s="82" t="s">
        <v>1515</v>
      </c>
      <c r="AM117" s="78"/>
      <c r="AN117" s="80">
        <v>40048.24818287037</v>
      </c>
      <c r="AO117" s="82" t="s">
        <v>1636</v>
      </c>
      <c r="AP117" s="78" t="b">
        <v>0</v>
      </c>
      <c r="AQ117" s="78" t="b">
        <v>0</v>
      </c>
      <c r="AR117" s="78" t="b">
        <v>1</v>
      </c>
      <c r="AS117" s="78"/>
      <c r="AT117" s="78">
        <v>78</v>
      </c>
      <c r="AU117" s="82" t="s">
        <v>1668</v>
      </c>
      <c r="AV117" s="78" t="b">
        <v>0</v>
      </c>
      <c r="AW117" s="78" t="s">
        <v>1709</v>
      </c>
      <c r="AX117" s="82" t="s">
        <v>1824</v>
      </c>
      <c r="AY117" s="78" t="s">
        <v>66</v>
      </c>
      <c r="AZ117" s="78" t="str">
        <f>REPLACE(INDEX(GroupVertices[Group],MATCH(Vertices[[#This Row],[Vertex]],GroupVertices[Vertex],0)),1,1,"")</f>
        <v>1</v>
      </c>
      <c r="BA117" s="48" t="s">
        <v>491</v>
      </c>
      <c r="BB117" s="48" t="s">
        <v>491</v>
      </c>
      <c r="BC117" s="48" t="s">
        <v>506</v>
      </c>
      <c r="BD117" s="48" t="s">
        <v>506</v>
      </c>
      <c r="BE117" s="48" t="s">
        <v>520</v>
      </c>
      <c r="BF117" s="48" t="s">
        <v>520</v>
      </c>
      <c r="BG117" s="116" t="s">
        <v>2359</v>
      </c>
      <c r="BH117" s="116" t="s">
        <v>2359</v>
      </c>
      <c r="BI117" s="116" t="s">
        <v>2432</v>
      </c>
      <c r="BJ117" s="116" t="s">
        <v>2432</v>
      </c>
      <c r="BK117" s="116">
        <v>1</v>
      </c>
      <c r="BL117" s="120">
        <v>9.090909090909092</v>
      </c>
      <c r="BM117" s="116">
        <v>0</v>
      </c>
      <c r="BN117" s="120">
        <v>0</v>
      </c>
      <c r="BO117" s="116">
        <v>0</v>
      </c>
      <c r="BP117" s="120">
        <v>0</v>
      </c>
      <c r="BQ117" s="116">
        <v>10</v>
      </c>
      <c r="BR117" s="120">
        <v>90.9090909090909</v>
      </c>
      <c r="BS117" s="116">
        <v>11</v>
      </c>
      <c r="BT117" s="2"/>
      <c r="BU117" s="3"/>
      <c r="BV117" s="3"/>
      <c r="BW117" s="3"/>
      <c r="BX117" s="3"/>
    </row>
    <row r="118" spans="1:76" ht="15">
      <c r="A118" s="64" t="s">
        <v>313</v>
      </c>
      <c r="B118" s="65"/>
      <c r="C118" s="65" t="s">
        <v>64</v>
      </c>
      <c r="D118" s="66">
        <v>166.32539280477616</v>
      </c>
      <c r="E118" s="68"/>
      <c r="F118" s="100" t="s">
        <v>674</v>
      </c>
      <c r="G118" s="65"/>
      <c r="H118" s="69" t="s">
        <v>313</v>
      </c>
      <c r="I118" s="70"/>
      <c r="J118" s="70"/>
      <c r="K118" s="69" t="s">
        <v>1956</v>
      </c>
      <c r="L118" s="73">
        <v>1</v>
      </c>
      <c r="M118" s="74">
        <v>5199.37451171875</v>
      </c>
      <c r="N118" s="74">
        <v>5203.4091796875</v>
      </c>
      <c r="O118" s="75"/>
      <c r="P118" s="76"/>
      <c r="Q118" s="76"/>
      <c r="R118" s="86"/>
      <c r="S118" s="48">
        <v>0</v>
      </c>
      <c r="T118" s="48">
        <v>2</v>
      </c>
      <c r="U118" s="49">
        <v>0</v>
      </c>
      <c r="V118" s="49">
        <v>0.007692</v>
      </c>
      <c r="W118" s="49">
        <v>0.016964</v>
      </c>
      <c r="X118" s="49">
        <v>0.760722</v>
      </c>
      <c r="Y118" s="49">
        <v>0.5</v>
      </c>
      <c r="Z118" s="49">
        <v>0</v>
      </c>
      <c r="AA118" s="71">
        <v>118</v>
      </c>
      <c r="AB118" s="71"/>
      <c r="AC118" s="72"/>
      <c r="AD118" s="78" t="s">
        <v>1187</v>
      </c>
      <c r="AE118" s="78">
        <v>2285</v>
      </c>
      <c r="AF118" s="78">
        <v>2701</v>
      </c>
      <c r="AG118" s="78">
        <v>9918</v>
      </c>
      <c r="AH118" s="78">
        <v>419</v>
      </c>
      <c r="AI118" s="78"/>
      <c r="AJ118" s="78" t="s">
        <v>1315</v>
      </c>
      <c r="AK118" s="78" t="s">
        <v>1417</v>
      </c>
      <c r="AL118" s="82" t="s">
        <v>1516</v>
      </c>
      <c r="AM118" s="78"/>
      <c r="AN118" s="80">
        <v>40178.40179398148</v>
      </c>
      <c r="AO118" s="82" t="s">
        <v>1637</v>
      </c>
      <c r="AP118" s="78" t="b">
        <v>0</v>
      </c>
      <c r="AQ118" s="78" t="b">
        <v>0</v>
      </c>
      <c r="AR118" s="78" t="b">
        <v>0</v>
      </c>
      <c r="AS118" s="78"/>
      <c r="AT118" s="78">
        <v>282</v>
      </c>
      <c r="AU118" s="82" t="s">
        <v>1663</v>
      </c>
      <c r="AV118" s="78" t="b">
        <v>0</v>
      </c>
      <c r="AW118" s="78" t="s">
        <v>1709</v>
      </c>
      <c r="AX118" s="82" t="s">
        <v>1825</v>
      </c>
      <c r="AY118" s="78" t="s">
        <v>66</v>
      </c>
      <c r="AZ118" s="78" t="str">
        <f>REPLACE(INDEX(GroupVertices[Group],MATCH(Vertices[[#This Row],[Vertex]],GroupVertices[Vertex],0)),1,1,"")</f>
        <v>2</v>
      </c>
      <c r="BA118" s="48"/>
      <c r="BB118" s="48"/>
      <c r="BC118" s="48"/>
      <c r="BD118" s="48"/>
      <c r="BE118" s="48" t="s">
        <v>520</v>
      </c>
      <c r="BF118" s="48" t="s">
        <v>520</v>
      </c>
      <c r="BG118" s="116" t="s">
        <v>2394</v>
      </c>
      <c r="BH118" s="116" t="s">
        <v>2394</v>
      </c>
      <c r="BI118" s="116" t="s">
        <v>2466</v>
      </c>
      <c r="BJ118" s="116" t="s">
        <v>2466</v>
      </c>
      <c r="BK118" s="116">
        <v>1</v>
      </c>
      <c r="BL118" s="120">
        <v>6.25</v>
      </c>
      <c r="BM118" s="116">
        <v>0</v>
      </c>
      <c r="BN118" s="120">
        <v>0</v>
      </c>
      <c r="BO118" s="116">
        <v>0</v>
      </c>
      <c r="BP118" s="120">
        <v>0</v>
      </c>
      <c r="BQ118" s="116">
        <v>15</v>
      </c>
      <c r="BR118" s="120">
        <v>93.75</v>
      </c>
      <c r="BS118" s="116">
        <v>16</v>
      </c>
      <c r="BT118" s="2"/>
      <c r="BU118" s="3"/>
      <c r="BV118" s="3"/>
      <c r="BW118" s="3"/>
      <c r="BX118" s="3"/>
    </row>
    <row r="119" spans="1:76" ht="15">
      <c r="A119" s="64" t="s">
        <v>341</v>
      </c>
      <c r="B119" s="65"/>
      <c r="C119" s="65" t="s">
        <v>64</v>
      </c>
      <c r="D119" s="66">
        <v>164.87077922450328</v>
      </c>
      <c r="E119" s="68"/>
      <c r="F119" s="100" t="s">
        <v>1702</v>
      </c>
      <c r="G119" s="65"/>
      <c r="H119" s="69" t="s">
        <v>341</v>
      </c>
      <c r="I119" s="70"/>
      <c r="J119" s="70"/>
      <c r="K119" s="69" t="s">
        <v>1957</v>
      </c>
      <c r="L119" s="73">
        <v>1</v>
      </c>
      <c r="M119" s="74">
        <v>5500.59912109375</v>
      </c>
      <c r="N119" s="74">
        <v>4722.65478515625</v>
      </c>
      <c r="O119" s="75"/>
      <c r="P119" s="76"/>
      <c r="Q119" s="76"/>
      <c r="R119" s="86"/>
      <c r="S119" s="48">
        <v>2</v>
      </c>
      <c r="T119" s="48">
        <v>0</v>
      </c>
      <c r="U119" s="49">
        <v>0</v>
      </c>
      <c r="V119" s="49">
        <v>0.007692</v>
      </c>
      <c r="W119" s="49">
        <v>0.016964</v>
      </c>
      <c r="X119" s="49">
        <v>0.760722</v>
      </c>
      <c r="Y119" s="49">
        <v>0.5</v>
      </c>
      <c r="Z119" s="49">
        <v>0</v>
      </c>
      <c r="AA119" s="71">
        <v>119</v>
      </c>
      <c r="AB119" s="71"/>
      <c r="AC119" s="72"/>
      <c r="AD119" s="78" t="s">
        <v>1188</v>
      </c>
      <c r="AE119" s="78">
        <v>1046</v>
      </c>
      <c r="AF119" s="78">
        <v>1793</v>
      </c>
      <c r="AG119" s="78">
        <v>5083</v>
      </c>
      <c r="AH119" s="78">
        <v>252</v>
      </c>
      <c r="AI119" s="78">
        <v>-14400</v>
      </c>
      <c r="AJ119" s="78" t="s">
        <v>1316</v>
      </c>
      <c r="AK119" s="78" t="s">
        <v>1358</v>
      </c>
      <c r="AL119" s="82" t="s">
        <v>1517</v>
      </c>
      <c r="AM119" s="78" t="s">
        <v>1529</v>
      </c>
      <c r="AN119" s="80">
        <v>39868.78340277778</v>
      </c>
      <c r="AO119" s="82" t="s">
        <v>1638</v>
      </c>
      <c r="AP119" s="78" t="b">
        <v>0</v>
      </c>
      <c r="AQ119" s="78" t="b">
        <v>0</v>
      </c>
      <c r="AR119" s="78" t="b">
        <v>1</v>
      </c>
      <c r="AS119" s="78" t="s">
        <v>1015</v>
      </c>
      <c r="AT119" s="78">
        <v>97</v>
      </c>
      <c r="AU119" s="82" t="s">
        <v>1661</v>
      </c>
      <c r="AV119" s="78" t="b">
        <v>0</v>
      </c>
      <c r="AW119" s="78" t="s">
        <v>1709</v>
      </c>
      <c r="AX119" s="82" t="s">
        <v>1826</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314</v>
      </c>
      <c r="B120" s="65"/>
      <c r="C120" s="65" t="s">
        <v>64</v>
      </c>
      <c r="D120" s="66">
        <v>178.9667537760683</v>
      </c>
      <c r="E120" s="68"/>
      <c r="F120" s="100" t="s">
        <v>1703</v>
      </c>
      <c r="G120" s="65"/>
      <c r="H120" s="69" t="s">
        <v>314</v>
      </c>
      <c r="I120" s="70"/>
      <c r="J120" s="70"/>
      <c r="K120" s="69" t="s">
        <v>1958</v>
      </c>
      <c r="L120" s="73">
        <v>1</v>
      </c>
      <c r="M120" s="74">
        <v>7388.9091796875</v>
      </c>
      <c r="N120" s="74">
        <v>5698.01416015625</v>
      </c>
      <c r="O120" s="75"/>
      <c r="P120" s="76"/>
      <c r="Q120" s="76"/>
      <c r="R120" s="86"/>
      <c r="S120" s="48">
        <v>0</v>
      </c>
      <c r="T120" s="48">
        <v>1</v>
      </c>
      <c r="U120" s="49">
        <v>0</v>
      </c>
      <c r="V120" s="49">
        <v>0.007634</v>
      </c>
      <c r="W120" s="49">
        <v>0.014805</v>
      </c>
      <c r="X120" s="49">
        <v>0.437416</v>
      </c>
      <c r="Y120" s="49">
        <v>0</v>
      </c>
      <c r="Z120" s="49">
        <v>0</v>
      </c>
      <c r="AA120" s="71">
        <v>120</v>
      </c>
      <c r="AB120" s="71"/>
      <c r="AC120" s="72"/>
      <c r="AD120" s="78" t="s">
        <v>1189</v>
      </c>
      <c r="AE120" s="78">
        <v>9545</v>
      </c>
      <c r="AF120" s="78">
        <v>10592</v>
      </c>
      <c r="AG120" s="78">
        <v>4809</v>
      </c>
      <c r="AH120" s="78">
        <v>4</v>
      </c>
      <c r="AI120" s="78"/>
      <c r="AJ120" s="78" t="s">
        <v>1317</v>
      </c>
      <c r="AK120" s="78" t="s">
        <v>1413</v>
      </c>
      <c r="AL120" s="82" t="s">
        <v>1512</v>
      </c>
      <c r="AM120" s="78"/>
      <c r="AN120" s="80">
        <v>42480.58231481481</v>
      </c>
      <c r="AO120" s="82" t="s">
        <v>1639</v>
      </c>
      <c r="AP120" s="78" t="b">
        <v>1</v>
      </c>
      <c r="AQ120" s="78" t="b">
        <v>0</v>
      </c>
      <c r="AR120" s="78" t="b">
        <v>0</v>
      </c>
      <c r="AS120" s="78"/>
      <c r="AT120" s="78">
        <v>240</v>
      </c>
      <c r="AU120" s="78"/>
      <c r="AV120" s="78" t="b">
        <v>0</v>
      </c>
      <c r="AW120" s="78" t="s">
        <v>1709</v>
      </c>
      <c r="AX120" s="82" t="s">
        <v>1827</v>
      </c>
      <c r="AY120" s="78" t="s">
        <v>66</v>
      </c>
      <c r="AZ120" s="78" t="str">
        <f>REPLACE(INDEX(GroupVertices[Group],MATCH(Vertices[[#This Row],[Vertex]],GroupVertices[Vertex],0)),1,1,"")</f>
        <v>2</v>
      </c>
      <c r="BA120" s="48" t="s">
        <v>492</v>
      </c>
      <c r="BB120" s="48" t="s">
        <v>492</v>
      </c>
      <c r="BC120" s="48" t="s">
        <v>506</v>
      </c>
      <c r="BD120" s="48" t="s">
        <v>506</v>
      </c>
      <c r="BE120" s="48" t="s">
        <v>520</v>
      </c>
      <c r="BF120" s="48" t="s">
        <v>520</v>
      </c>
      <c r="BG120" s="116" t="s">
        <v>2395</v>
      </c>
      <c r="BH120" s="116" t="s">
        <v>2395</v>
      </c>
      <c r="BI120" s="116" t="s">
        <v>2467</v>
      </c>
      <c r="BJ120" s="116" t="s">
        <v>2467</v>
      </c>
      <c r="BK120" s="116">
        <v>1</v>
      </c>
      <c r="BL120" s="120">
        <v>7.6923076923076925</v>
      </c>
      <c r="BM120" s="116">
        <v>0</v>
      </c>
      <c r="BN120" s="120">
        <v>0</v>
      </c>
      <c r="BO120" s="116">
        <v>0</v>
      </c>
      <c r="BP120" s="120">
        <v>0</v>
      </c>
      <c r="BQ120" s="116">
        <v>12</v>
      </c>
      <c r="BR120" s="120">
        <v>92.3076923076923</v>
      </c>
      <c r="BS120" s="116">
        <v>13</v>
      </c>
      <c r="BT120" s="2"/>
      <c r="BU120" s="3"/>
      <c r="BV120" s="3"/>
      <c r="BW120" s="3"/>
      <c r="BX120" s="3"/>
    </row>
    <row r="121" spans="1:76" ht="15">
      <c r="A121" s="64" t="s">
        <v>315</v>
      </c>
      <c r="B121" s="65"/>
      <c r="C121" s="65" t="s">
        <v>64</v>
      </c>
      <c r="D121" s="66">
        <v>163.25436391338508</v>
      </c>
      <c r="E121" s="68"/>
      <c r="F121" s="100" t="s">
        <v>675</v>
      </c>
      <c r="G121" s="65"/>
      <c r="H121" s="69" t="s">
        <v>315</v>
      </c>
      <c r="I121" s="70"/>
      <c r="J121" s="70"/>
      <c r="K121" s="69" t="s">
        <v>1959</v>
      </c>
      <c r="L121" s="73">
        <v>1</v>
      </c>
      <c r="M121" s="74">
        <v>2909.761962890625</v>
      </c>
      <c r="N121" s="74">
        <v>7064.65283203125</v>
      </c>
      <c r="O121" s="75"/>
      <c r="P121" s="76"/>
      <c r="Q121" s="76"/>
      <c r="R121" s="86"/>
      <c r="S121" s="48">
        <v>1</v>
      </c>
      <c r="T121" s="48">
        <v>1</v>
      </c>
      <c r="U121" s="49">
        <v>0</v>
      </c>
      <c r="V121" s="49">
        <v>0</v>
      </c>
      <c r="W121" s="49">
        <v>0</v>
      </c>
      <c r="X121" s="49">
        <v>0.999996</v>
      </c>
      <c r="Y121" s="49">
        <v>0</v>
      </c>
      <c r="Z121" s="49" t="s">
        <v>2036</v>
      </c>
      <c r="AA121" s="71">
        <v>121</v>
      </c>
      <c r="AB121" s="71"/>
      <c r="AC121" s="72"/>
      <c r="AD121" s="78" t="s">
        <v>1190</v>
      </c>
      <c r="AE121" s="78">
        <v>647</v>
      </c>
      <c r="AF121" s="78">
        <v>784</v>
      </c>
      <c r="AG121" s="78">
        <v>5020</v>
      </c>
      <c r="AH121" s="78">
        <v>4267</v>
      </c>
      <c r="AI121" s="78"/>
      <c r="AJ121" s="78" t="s">
        <v>1318</v>
      </c>
      <c r="AK121" s="78" t="s">
        <v>1418</v>
      </c>
      <c r="AL121" s="82" t="s">
        <v>1518</v>
      </c>
      <c r="AM121" s="78"/>
      <c r="AN121" s="80">
        <v>42851.371979166666</v>
      </c>
      <c r="AO121" s="82" t="s">
        <v>1640</v>
      </c>
      <c r="AP121" s="78" t="b">
        <v>0</v>
      </c>
      <c r="AQ121" s="78" t="b">
        <v>0</v>
      </c>
      <c r="AR121" s="78" t="b">
        <v>1</v>
      </c>
      <c r="AS121" s="78"/>
      <c r="AT121" s="78">
        <v>7</v>
      </c>
      <c r="AU121" s="82" t="s">
        <v>1652</v>
      </c>
      <c r="AV121" s="78" t="b">
        <v>0</v>
      </c>
      <c r="AW121" s="78" t="s">
        <v>1709</v>
      </c>
      <c r="AX121" s="82" t="s">
        <v>1828</v>
      </c>
      <c r="AY121" s="78" t="s">
        <v>66</v>
      </c>
      <c r="AZ121" s="78" t="str">
        <f>REPLACE(INDEX(GroupVertices[Group],MATCH(Vertices[[#This Row],[Vertex]],GroupVertices[Vertex],0)),1,1,"")</f>
        <v>1</v>
      </c>
      <c r="BA121" s="48" t="s">
        <v>493</v>
      </c>
      <c r="BB121" s="48" t="s">
        <v>493</v>
      </c>
      <c r="BC121" s="48" t="s">
        <v>513</v>
      </c>
      <c r="BD121" s="48" t="s">
        <v>513</v>
      </c>
      <c r="BE121" s="48" t="s">
        <v>520</v>
      </c>
      <c r="BF121" s="48" t="s">
        <v>520</v>
      </c>
      <c r="BG121" s="116" t="s">
        <v>2347</v>
      </c>
      <c r="BH121" s="116" t="s">
        <v>2347</v>
      </c>
      <c r="BI121" s="116" t="s">
        <v>2260</v>
      </c>
      <c r="BJ121" s="116" t="s">
        <v>2260</v>
      </c>
      <c r="BK121" s="116">
        <v>1</v>
      </c>
      <c r="BL121" s="120">
        <v>11.11111111111111</v>
      </c>
      <c r="BM121" s="116">
        <v>0</v>
      </c>
      <c r="BN121" s="120">
        <v>0</v>
      </c>
      <c r="BO121" s="116">
        <v>0</v>
      </c>
      <c r="BP121" s="120">
        <v>0</v>
      </c>
      <c r="BQ121" s="116">
        <v>8</v>
      </c>
      <c r="BR121" s="120">
        <v>88.88888888888889</v>
      </c>
      <c r="BS121" s="116">
        <v>9</v>
      </c>
      <c r="BT121" s="2"/>
      <c r="BU121" s="3"/>
      <c r="BV121" s="3"/>
      <c r="BW121" s="3"/>
      <c r="BX121" s="3"/>
    </row>
    <row r="122" spans="1:76" ht="15">
      <c r="A122" s="64" t="s">
        <v>316</v>
      </c>
      <c r="B122" s="65"/>
      <c r="C122" s="65" t="s">
        <v>64</v>
      </c>
      <c r="D122" s="66">
        <v>162.30598149100453</v>
      </c>
      <c r="E122" s="68"/>
      <c r="F122" s="100" t="s">
        <v>1704</v>
      </c>
      <c r="G122" s="65"/>
      <c r="H122" s="69" t="s">
        <v>316</v>
      </c>
      <c r="I122" s="70"/>
      <c r="J122" s="70"/>
      <c r="K122" s="69" t="s">
        <v>1960</v>
      </c>
      <c r="L122" s="73">
        <v>1</v>
      </c>
      <c r="M122" s="74">
        <v>9359.0380859375</v>
      </c>
      <c r="N122" s="74">
        <v>2414.46435546875</v>
      </c>
      <c r="O122" s="75"/>
      <c r="P122" s="76"/>
      <c r="Q122" s="76"/>
      <c r="R122" s="86"/>
      <c r="S122" s="48">
        <v>2</v>
      </c>
      <c r="T122" s="48">
        <v>1</v>
      </c>
      <c r="U122" s="49">
        <v>0</v>
      </c>
      <c r="V122" s="49">
        <v>1</v>
      </c>
      <c r="W122" s="49">
        <v>0</v>
      </c>
      <c r="X122" s="49">
        <v>1.29824</v>
      </c>
      <c r="Y122" s="49">
        <v>0</v>
      </c>
      <c r="Z122" s="49">
        <v>0</v>
      </c>
      <c r="AA122" s="71">
        <v>122</v>
      </c>
      <c r="AB122" s="71"/>
      <c r="AC122" s="72"/>
      <c r="AD122" s="78" t="s">
        <v>1191</v>
      </c>
      <c r="AE122" s="78">
        <v>110</v>
      </c>
      <c r="AF122" s="78">
        <v>192</v>
      </c>
      <c r="AG122" s="78">
        <v>365</v>
      </c>
      <c r="AH122" s="78">
        <v>71</v>
      </c>
      <c r="AI122" s="78"/>
      <c r="AJ122" s="78" t="s">
        <v>1319</v>
      </c>
      <c r="AK122" s="78" t="s">
        <v>1393</v>
      </c>
      <c r="AL122" s="82" t="s">
        <v>1519</v>
      </c>
      <c r="AM122" s="78"/>
      <c r="AN122" s="80">
        <v>43595.26696759259</v>
      </c>
      <c r="AO122" s="82" t="s">
        <v>1641</v>
      </c>
      <c r="AP122" s="78" t="b">
        <v>1</v>
      </c>
      <c r="AQ122" s="78" t="b">
        <v>0</v>
      </c>
      <c r="AR122" s="78" t="b">
        <v>0</v>
      </c>
      <c r="AS122" s="78"/>
      <c r="AT122" s="78">
        <v>3</v>
      </c>
      <c r="AU122" s="78"/>
      <c r="AV122" s="78" t="b">
        <v>0</v>
      </c>
      <c r="AW122" s="78" t="s">
        <v>1709</v>
      </c>
      <c r="AX122" s="82" t="s">
        <v>1829</v>
      </c>
      <c r="AY122" s="78" t="s">
        <v>66</v>
      </c>
      <c r="AZ122" s="78" t="str">
        <f>REPLACE(INDEX(GroupVertices[Group],MATCH(Vertices[[#This Row],[Vertex]],GroupVertices[Vertex],0)),1,1,"")</f>
        <v>7</v>
      </c>
      <c r="BA122" s="48" t="s">
        <v>477</v>
      </c>
      <c r="BB122" s="48" t="s">
        <v>477</v>
      </c>
      <c r="BC122" s="48" t="s">
        <v>506</v>
      </c>
      <c r="BD122" s="48" t="s">
        <v>506</v>
      </c>
      <c r="BE122" s="48" t="s">
        <v>520</v>
      </c>
      <c r="BF122" s="48" t="s">
        <v>520</v>
      </c>
      <c r="BG122" s="116" t="s">
        <v>2347</v>
      </c>
      <c r="BH122" s="116" t="s">
        <v>2347</v>
      </c>
      <c r="BI122" s="116" t="s">
        <v>2260</v>
      </c>
      <c r="BJ122" s="116" t="s">
        <v>2260</v>
      </c>
      <c r="BK122" s="116">
        <v>1</v>
      </c>
      <c r="BL122" s="120">
        <v>11.11111111111111</v>
      </c>
      <c r="BM122" s="116">
        <v>0</v>
      </c>
      <c r="BN122" s="120">
        <v>0</v>
      </c>
      <c r="BO122" s="116">
        <v>0</v>
      </c>
      <c r="BP122" s="120">
        <v>0</v>
      </c>
      <c r="BQ122" s="116">
        <v>8</v>
      </c>
      <c r="BR122" s="120">
        <v>88.88888888888889</v>
      </c>
      <c r="BS122" s="116">
        <v>9</v>
      </c>
      <c r="BT122" s="2"/>
      <c r="BU122" s="3"/>
      <c r="BV122" s="3"/>
      <c r="BW122" s="3"/>
      <c r="BX122" s="3"/>
    </row>
    <row r="123" spans="1:76" ht="15">
      <c r="A123" s="64" t="s">
        <v>317</v>
      </c>
      <c r="B123" s="65"/>
      <c r="C123" s="65" t="s">
        <v>64</v>
      </c>
      <c r="D123" s="66">
        <v>166.50161251163743</v>
      </c>
      <c r="E123" s="68"/>
      <c r="F123" s="100" t="s">
        <v>1705</v>
      </c>
      <c r="G123" s="65"/>
      <c r="H123" s="69" t="s">
        <v>317</v>
      </c>
      <c r="I123" s="70"/>
      <c r="J123" s="70"/>
      <c r="K123" s="69" t="s">
        <v>1961</v>
      </c>
      <c r="L123" s="73">
        <v>1</v>
      </c>
      <c r="M123" s="74">
        <v>9359.0380859375</v>
      </c>
      <c r="N123" s="74">
        <v>1926.2779541015625</v>
      </c>
      <c r="O123" s="75"/>
      <c r="P123" s="76"/>
      <c r="Q123" s="76"/>
      <c r="R123" s="86"/>
      <c r="S123" s="48">
        <v>0</v>
      </c>
      <c r="T123" s="48">
        <v>1</v>
      </c>
      <c r="U123" s="49">
        <v>0</v>
      </c>
      <c r="V123" s="49">
        <v>1</v>
      </c>
      <c r="W123" s="49">
        <v>0</v>
      </c>
      <c r="X123" s="49">
        <v>0.701752</v>
      </c>
      <c r="Y123" s="49">
        <v>0</v>
      </c>
      <c r="Z123" s="49">
        <v>0</v>
      </c>
      <c r="AA123" s="71">
        <v>123</v>
      </c>
      <c r="AB123" s="71"/>
      <c r="AC123" s="72"/>
      <c r="AD123" s="78" t="s">
        <v>1192</v>
      </c>
      <c r="AE123" s="78">
        <v>122</v>
      </c>
      <c r="AF123" s="78">
        <v>2811</v>
      </c>
      <c r="AG123" s="78">
        <v>57114</v>
      </c>
      <c r="AH123" s="78">
        <v>12158</v>
      </c>
      <c r="AI123" s="78"/>
      <c r="AJ123" s="78" t="s">
        <v>1320</v>
      </c>
      <c r="AK123" s="78" t="s">
        <v>1419</v>
      </c>
      <c r="AL123" s="82" t="s">
        <v>1520</v>
      </c>
      <c r="AM123" s="78"/>
      <c r="AN123" s="80">
        <v>42138.51081018519</v>
      </c>
      <c r="AO123" s="82" t="s">
        <v>1642</v>
      </c>
      <c r="AP123" s="78" t="b">
        <v>0</v>
      </c>
      <c r="AQ123" s="78" t="b">
        <v>0</v>
      </c>
      <c r="AR123" s="78" t="b">
        <v>0</v>
      </c>
      <c r="AS123" s="78"/>
      <c r="AT123" s="78">
        <v>2215</v>
      </c>
      <c r="AU123" s="82" t="s">
        <v>1652</v>
      </c>
      <c r="AV123" s="78" t="b">
        <v>0</v>
      </c>
      <c r="AW123" s="78" t="s">
        <v>1709</v>
      </c>
      <c r="AX123" s="82" t="s">
        <v>1830</v>
      </c>
      <c r="AY123" s="78" t="s">
        <v>66</v>
      </c>
      <c r="AZ123" s="78" t="str">
        <f>REPLACE(INDEX(GroupVertices[Group],MATCH(Vertices[[#This Row],[Vertex]],GroupVertices[Vertex],0)),1,1,"")</f>
        <v>7</v>
      </c>
      <c r="BA123" s="48" t="s">
        <v>477</v>
      </c>
      <c r="BB123" s="48" t="s">
        <v>477</v>
      </c>
      <c r="BC123" s="48" t="s">
        <v>506</v>
      </c>
      <c r="BD123" s="48" t="s">
        <v>506</v>
      </c>
      <c r="BE123" s="48" t="s">
        <v>520</v>
      </c>
      <c r="BF123" s="48" t="s">
        <v>520</v>
      </c>
      <c r="BG123" s="116" t="s">
        <v>2396</v>
      </c>
      <c r="BH123" s="116" t="s">
        <v>2396</v>
      </c>
      <c r="BI123" s="116" t="s">
        <v>2468</v>
      </c>
      <c r="BJ123" s="116" t="s">
        <v>2468</v>
      </c>
      <c r="BK123" s="116">
        <v>1</v>
      </c>
      <c r="BL123" s="120">
        <v>9.090909090909092</v>
      </c>
      <c r="BM123" s="116">
        <v>0</v>
      </c>
      <c r="BN123" s="120">
        <v>0</v>
      </c>
      <c r="BO123" s="116">
        <v>0</v>
      </c>
      <c r="BP123" s="120">
        <v>0</v>
      </c>
      <c r="BQ123" s="116">
        <v>10</v>
      </c>
      <c r="BR123" s="120">
        <v>90.9090909090909</v>
      </c>
      <c r="BS123" s="116">
        <v>11</v>
      </c>
      <c r="BT123" s="2"/>
      <c r="BU123" s="3"/>
      <c r="BV123" s="3"/>
      <c r="BW123" s="3"/>
      <c r="BX123" s="3"/>
    </row>
    <row r="124" spans="1:76" ht="15">
      <c r="A124" s="64" t="s">
        <v>318</v>
      </c>
      <c r="B124" s="65"/>
      <c r="C124" s="65" t="s">
        <v>64</v>
      </c>
      <c r="D124" s="66">
        <v>162.26272756295677</v>
      </c>
      <c r="E124" s="68"/>
      <c r="F124" s="100" t="s">
        <v>1706</v>
      </c>
      <c r="G124" s="65"/>
      <c r="H124" s="69" t="s">
        <v>318</v>
      </c>
      <c r="I124" s="70"/>
      <c r="J124" s="70"/>
      <c r="K124" s="69" t="s">
        <v>1962</v>
      </c>
      <c r="L124" s="73">
        <v>1</v>
      </c>
      <c r="M124" s="74">
        <v>496.562255859375</v>
      </c>
      <c r="N124" s="74">
        <v>6032.07666015625</v>
      </c>
      <c r="O124" s="75"/>
      <c r="P124" s="76"/>
      <c r="Q124" s="76"/>
      <c r="R124" s="86"/>
      <c r="S124" s="48">
        <v>1</v>
      </c>
      <c r="T124" s="48">
        <v>1</v>
      </c>
      <c r="U124" s="49">
        <v>0</v>
      </c>
      <c r="V124" s="49">
        <v>0</v>
      </c>
      <c r="W124" s="49">
        <v>0</v>
      </c>
      <c r="X124" s="49">
        <v>0.999996</v>
      </c>
      <c r="Y124" s="49">
        <v>0</v>
      </c>
      <c r="Z124" s="49" t="s">
        <v>2036</v>
      </c>
      <c r="AA124" s="71">
        <v>124</v>
      </c>
      <c r="AB124" s="71"/>
      <c r="AC124" s="72"/>
      <c r="AD124" s="78" t="s">
        <v>1193</v>
      </c>
      <c r="AE124" s="78">
        <v>690</v>
      </c>
      <c r="AF124" s="78">
        <v>165</v>
      </c>
      <c r="AG124" s="78">
        <v>1110</v>
      </c>
      <c r="AH124" s="78">
        <v>1378</v>
      </c>
      <c r="AI124" s="78"/>
      <c r="AJ124" s="78"/>
      <c r="AK124" s="78" t="s">
        <v>1420</v>
      </c>
      <c r="AL124" s="82" t="s">
        <v>1521</v>
      </c>
      <c r="AM124" s="78"/>
      <c r="AN124" s="80">
        <v>42473.95726851852</v>
      </c>
      <c r="AO124" s="82" t="s">
        <v>1643</v>
      </c>
      <c r="AP124" s="78" t="b">
        <v>1</v>
      </c>
      <c r="AQ124" s="78" t="b">
        <v>0</v>
      </c>
      <c r="AR124" s="78" t="b">
        <v>0</v>
      </c>
      <c r="AS124" s="78"/>
      <c r="AT124" s="78">
        <v>0</v>
      </c>
      <c r="AU124" s="78"/>
      <c r="AV124" s="78" t="b">
        <v>0</v>
      </c>
      <c r="AW124" s="78" t="s">
        <v>1709</v>
      </c>
      <c r="AX124" s="82" t="s">
        <v>1831</v>
      </c>
      <c r="AY124" s="78" t="s">
        <v>66</v>
      </c>
      <c r="AZ124" s="78" t="str">
        <f>REPLACE(INDEX(GroupVertices[Group],MATCH(Vertices[[#This Row],[Vertex]],GroupVertices[Vertex],0)),1,1,"")</f>
        <v>1</v>
      </c>
      <c r="BA124" s="48" t="s">
        <v>475</v>
      </c>
      <c r="BB124" s="48" t="s">
        <v>475</v>
      </c>
      <c r="BC124" s="48" t="s">
        <v>506</v>
      </c>
      <c r="BD124" s="48" t="s">
        <v>506</v>
      </c>
      <c r="BE124" s="48" t="s">
        <v>530</v>
      </c>
      <c r="BF124" s="48" t="s">
        <v>530</v>
      </c>
      <c r="BG124" s="116" t="s">
        <v>2397</v>
      </c>
      <c r="BH124" s="116" t="s">
        <v>2397</v>
      </c>
      <c r="BI124" s="116" t="s">
        <v>2469</v>
      </c>
      <c r="BJ124" s="116" t="s">
        <v>2469</v>
      </c>
      <c r="BK124" s="116">
        <v>1</v>
      </c>
      <c r="BL124" s="120">
        <v>12.5</v>
      </c>
      <c r="BM124" s="116">
        <v>0</v>
      </c>
      <c r="BN124" s="120">
        <v>0</v>
      </c>
      <c r="BO124" s="116">
        <v>0</v>
      </c>
      <c r="BP124" s="120">
        <v>0</v>
      </c>
      <c r="BQ124" s="116">
        <v>7</v>
      </c>
      <c r="BR124" s="120">
        <v>87.5</v>
      </c>
      <c r="BS124" s="116">
        <v>8</v>
      </c>
      <c r="BT124" s="2"/>
      <c r="BU124" s="3"/>
      <c r="BV124" s="3"/>
      <c r="BW124" s="3"/>
      <c r="BX124" s="3"/>
    </row>
    <row r="125" spans="1:76" ht="15">
      <c r="A125" s="64" t="s">
        <v>319</v>
      </c>
      <c r="B125" s="65"/>
      <c r="C125" s="65" t="s">
        <v>64</v>
      </c>
      <c r="D125" s="66">
        <v>162.0672838880743</v>
      </c>
      <c r="E125" s="68"/>
      <c r="F125" s="100" t="s">
        <v>676</v>
      </c>
      <c r="G125" s="65"/>
      <c r="H125" s="69" t="s">
        <v>319</v>
      </c>
      <c r="I125" s="70"/>
      <c r="J125" s="70"/>
      <c r="K125" s="69" t="s">
        <v>1963</v>
      </c>
      <c r="L125" s="73">
        <v>1</v>
      </c>
      <c r="M125" s="74">
        <v>8686.865234375</v>
      </c>
      <c r="N125" s="74">
        <v>5011.263671875</v>
      </c>
      <c r="O125" s="75"/>
      <c r="P125" s="76"/>
      <c r="Q125" s="76"/>
      <c r="R125" s="86"/>
      <c r="S125" s="48">
        <v>1</v>
      </c>
      <c r="T125" s="48">
        <v>2</v>
      </c>
      <c r="U125" s="49">
        <v>0</v>
      </c>
      <c r="V125" s="49">
        <v>0.008333</v>
      </c>
      <c r="W125" s="49">
        <v>0.028165</v>
      </c>
      <c r="X125" s="49">
        <v>0.99019</v>
      </c>
      <c r="Y125" s="49">
        <v>0.5</v>
      </c>
      <c r="Z125" s="49">
        <v>0</v>
      </c>
      <c r="AA125" s="71">
        <v>125</v>
      </c>
      <c r="AB125" s="71"/>
      <c r="AC125" s="72"/>
      <c r="AD125" s="78" t="s">
        <v>1194</v>
      </c>
      <c r="AE125" s="78">
        <v>53</v>
      </c>
      <c r="AF125" s="78">
        <v>43</v>
      </c>
      <c r="AG125" s="78">
        <v>196</v>
      </c>
      <c r="AH125" s="78">
        <v>131</v>
      </c>
      <c r="AI125" s="78"/>
      <c r="AJ125" s="78" t="s">
        <v>1321</v>
      </c>
      <c r="AK125" s="78"/>
      <c r="AL125" s="82" t="s">
        <v>1522</v>
      </c>
      <c r="AM125" s="78"/>
      <c r="AN125" s="80">
        <v>43369.8058912037</v>
      </c>
      <c r="AO125" s="82" t="s">
        <v>1644</v>
      </c>
      <c r="AP125" s="78" t="b">
        <v>1</v>
      </c>
      <c r="AQ125" s="78" t="b">
        <v>0</v>
      </c>
      <c r="AR125" s="78" t="b">
        <v>1</v>
      </c>
      <c r="AS125" s="78"/>
      <c r="AT125" s="78">
        <v>1</v>
      </c>
      <c r="AU125" s="78"/>
      <c r="AV125" s="78" t="b">
        <v>0</v>
      </c>
      <c r="AW125" s="78" t="s">
        <v>1709</v>
      </c>
      <c r="AX125" s="82" t="s">
        <v>1832</v>
      </c>
      <c r="AY125" s="78" t="s">
        <v>66</v>
      </c>
      <c r="AZ125" s="78" t="str">
        <f>REPLACE(INDEX(GroupVertices[Group],MATCH(Vertices[[#This Row],[Vertex]],GroupVertices[Vertex],0)),1,1,"")</f>
        <v>5</v>
      </c>
      <c r="BA125" s="48" t="s">
        <v>491</v>
      </c>
      <c r="BB125" s="48" t="s">
        <v>491</v>
      </c>
      <c r="BC125" s="48" t="s">
        <v>506</v>
      </c>
      <c r="BD125" s="48" t="s">
        <v>506</v>
      </c>
      <c r="BE125" s="48" t="s">
        <v>548</v>
      </c>
      <c r="BF125" s="48" t="s">
        <v>548</v>
      </c>
      <c r="BG125" s="116" t="s">
        <v>2398</v>
      </c>
      <c r="BH125" s="116" t="s">
        <v>2398</v>
      </c>
      <c r="BI125" s="116" t="s">
        <v>2470</v>
      </c>
      <c r="BJ125" s="116" t="s">
        <v>2470</v>
      </c>
      <c r="BK125" s="116">
        <v>2</v>
      </c>
      <c r="BL125" s="120">
        <v>7.142857142857143</v>
      </c>
      <c r="BM125" s="116">
        <v>0</v>
      </c>
      <c r="BN125" s="120">
        <v>0</v>
      </c>
      <c r="BO125" s="116">
        <v>0</v>
      </c>
      <c r="BP125" s="120">
        <v>0</v>
      </c>
      <c r="BQ125" s="116">
        <v>26</v>
      </c>
      <c r="BR125" s="120">
        <v>92.85714285714286</v>
      </c>
      <c r="BS125" s="116">
        <v>28</v>
      </c>
      <c r="BT125" s="2"/>
      <c r="BU125" s="3"/>
      <c r="BV125" s="3"/>
      <c r="BW125" s="3"/>
      <c r="BX125" s="3"/>
    </row>
    <row r="126" spans="1:76" ht="15">
      <c r="A126" s="64" t="s">
        <v>320</v>
      </c>
      <c r="B126" s="65"/>
      <c r="C126" s="65" t="s">
        <v>64</v>
      </c>
      <c r="D126" s="66">
        <v>168.9526684343439</v>
      </c>
      <c r="E126" s="68"/>
      <c r="F126" s="100" t="s">
        <v>677</v>
      </c>
      <c r="G126" s="65"/>
      <c r="H126" s="69" t="s">
        <v>320</v>
      </c>
      <c r="I126" s="70"/>
      <c r="J126" s="70"/>
      <c r="K126" s="69" t="s">
        <v>1964</v>
      </c>
      <c r="L126" s="73">
        <v>541.5331841909023</v>
      </c>
      <c r="M126" s="74">
        <v>8874.521484375</v>
      </c>
      <c r="N126" s="74">
        <v>5871.15185546875</v>
      </c>
      <c r="O126" s="75"/>
      <c r="P126" s="76"/>
      <c r="Q126" s="76"/>
      <c r="R126" s="86"/>
      <c r="S126" s="48">
        <v>0</v>
      </c>
      <c r="T126" s="48">
        <v>7</v>
      </c>
      <c r="U126" s="49">
        <v>145</v>
      </c>
      <c r="V126" s="49">
        <v>0.008621</v>
      </c>
      <c r="W126" s="49">
        <v>0.035199</v>
      </c>
      <c r="X126" s="49">
        <v>2.26542</v>
      </c>
      <c r="Y126" s="49">
        <v>0.14285714285714285</v>
      </c>
      <c r="Z126" s="49">
        <v>0</v>
      </c>
      <c r="AA126" s="71">
        <v>126</v>
      </c>
      <c r="AB126" s="71"/>
      <c r="AC126" s="72"/>
      <c r="AD126" s="78" t="s">
        <v>1195</v>
      </c>
      <c r="AE126" s="78">
        <v>4305</v>
      </c>
      <c r="AF126" s="78">
        <v>4341</v>
      </c>
      <c r="AG126" s="78">
        <v>67938</v>
      </c>
      <c r="AH126" s="78">
        <v>31846</v>
      </c>
      <c r="AI126" s="78"/>
      <c r="AJ126" s="78" t="s">
        <v>1322</v>
      </c>
      <c r="AK126" s="78" t="s">
        <v>1421</v>
      </c>
      <c r="AL126" s="82" t="s">
        <v>1523</v>
      </c>
      <c r="AM126" s="78"/>
      <c r="AN126" s="80">
        <v>40236.55621527778</v>
      </c>
      <c r="AO126" s="82" t="s">
        <v>1645</v>
      </c>
      <c r="AP126" s="78" t="b">
        <v>0</v>
      </c>
      <c r="AQ126" s="78" t="b">
        <v>0</v>
      </c>
      <c r="AR126" s="78" t="b">
        <v>1</v>
      </c>
      <c r="AS126" s="78"/>
      <c r="AT126" s="78">
        <v>1584</v>
      </c>
      <c r="AU126" s="82" t="s">
        <v>1657</v>
      </c>
      <c r="AV126" s="78" t="b">
        <v>0</v>
      </c>
      <c r="AW126" s="78" t="s">
        <v>1709</v>
      </c>
      <c r="AX126" s="82" t="s">
        <v>1833</v>
      </c>
      <c r="AY126" s="78" t="s">
        <v>66</v>
      </c>
      <c r="AZ126" s="78" t="str">
        <f>REPLACE(INDEX(GroupVertices[Group],MATCH(Vertices[[#This Row],[Vertex]],GroupVertices[Vertex],0)),1,1,"")</f>
        <v>5</v>
      </c>
      <c r="BA126" s="48" t="s">
        <v>2322</v>
      </c>
      <c r="BB126" s="48" t="s">
        <v>2322</v>
      </c>
      <c r="BC126" s="48" t="s">
        <v>506</v>
      </c>
      <c r="BD126" s="48" t="s">
        <v>506</v>
      </c>
      <c r="BE126" s="48" t="s">
        <v>2334</v>
      </c>
      <c r="BF126" s="48" t="s">
        <v>2341</v>
      </c>
      <c r="BG126" s="116" t="s">
        <v>2399</v>
      </c>
      <c r="BH126" s="116" t="s">
        <v>2415</v>
      </c>
      <c r="BI126" s="116" t="s">
        <v>2471</v>
      </c>
      <c r="BJ126" s="116" t="s">
        <v>2488</v>
      </c>
      <c r="BK126" s="116">
        <v>3</v>
      </c>
      <c r="BL126" s="120">
        <v>2.5210084033613445</v>
      </c>
      <c r="BM126" s="116">
        <v>0</v>
      </c>
      <c r="BN126" s="120">
        <v>0</v>
      </c>
      <c r="BO126" s="116">
        <v>0</v>
      </c>
      <c r="BP126" s="120">
        <v>0</v>
      </c>
      <c r="BQ126" s="116">
        <v>116</v>
      </c>
      <c r="BR126" s="120">
        <v>97.47899159663865</v>
      </c>
      <c r="BS126" s="116">
        <v>119</v>
      </c>
      <c r="BT126" s="2"/>
      <c r="BU126" s="3"/>
      <c r="BV126" s="3"/>
      <c r="BW126" s="3"/>
      <c r="BX126" s="3"/>
    </row>
    <row r="127" spans="1:76" ht="15">
      <c r="A127" s="64" t="s">
        <v>321</v>
      </c>
      <c r="B127" s="65"/>
      <c r="C127" s="65" t="s">
        <v>64</v>
      </c>
      <c r="D127" s="66">
        <v>165.34016444368825</v>
      </c>
      <c r="E127" s="68"/>
      <c r="F127" s="100" t="s">
        <v>678</v>
      </c>
      <c r="G127" s="65"/>
      <c r="H127" s="69" t="s">
        <v>321</v>
      </c>
      <c r="I127" s="70"/>
      <c r="J127" s="70"/>
      <c r="K127" s="69" t="s">
        <v>1965</v>
      </c>
      <c r="L127" s="73">
        <v>1</v>
      </c>
      <c r="M127" s="74">
        <v>9804.087890625</v>
      </c>
      <c r="N127" s="74">
        <v>5457.6376953125</v>
      </c>
      <c r="O127" s="75"/>
      <c r="P127" s="76"/>
      <c r="Q127" s="76"/>
      <c r="R127" s="86"/>
      <c r="S127" s="48">
        <v>1</v>
      </c>
      <c r="T127" s="48">
        <v>1</v>
      </c>
      <c r="U127" s="49">
        <v>0</v>
      </c>
      <c r="V127" s="49">
        <v>0.007752</v>
      </c>
      <c r="W127" s="49">
        <v>0.019283</v>
      </c>
      <c r="X127" s="49">
        <v>0.712502</v>
      </c>
      <c r="Y127" s="49">
        <v>0.5</v>
      </c>
      <c r="Z127" s="49">
        <v>0</v>
      </c>
      <c r="AA127" s="71">
        <v>127</v>
      </c>
      <c r="AB127" s="71"/>
      <c r="AC127" s="72"/>
      <c r="AD127" s="78" t="s">
        <v>1196</v>
      </c>
      <c r="AE127" s="78">
        <v>2433</v>
      </c>
      <c r="AF127" s="78">
        <v>2086</v>
      </c>
      <c r="AG127" s="78">
        <v>6437</v>
      </c>
      <c r="AH127" s="78">
        <v>3876</v>
      </c>
      <c r="AI127" s="78"/>
      <c r="AJ127" s="78" t="s">
        <v>1323</v>
      </c>
      <c r="AK127" s="78" t="s">
        <v>1422</v>
      </c>
      <c r="AL127" s="82" t="s">
        <v>1524</v>
      </c>
      <c r="AM127" s="78"/>
      <c r="AN127" s="80">
        <v>39792.19163194444</v>
      </c>
      <c r="AO127" s="82" t="s">
        <v>1646</v>
      </c>
      <c r="AP127" s="78" t="b">
        <v>0</v>
      </c>
      <c r="AQ127" s="78" t="b">
        <v>0</v>
      </c>
      <c r="AR127" s="78" t="b">
        <v>0</v>
      </c>
      <c r="AS127" s="78"/>
      <c r="AT127" s="78">
        <v>199</v>
      </c>
      <c r="AU127" s="82" t="s">
        <v>1658</v>
      </c>
      <c r="AV127" s="78" t="b">
        <v>0</v>
      </c>
      <c r="AW127" s="78" t="s">
        <v>1709</v>
      </c>
      <c r="AX127" s="82" t="s">
        <v>1834</v>
      </c>
      <c r="AY127" s="78" t="s">
        <v>66</v>
      </c>
      <c r="AZ127" s="78" t="str">
        <f>REPLACE(INDEX(GroupVertices[Group],MATCH(Vertices[[#This Row],[Vertex]],GroupVertices[Vertex],0)),1,1,"")</f>
        <v>5</v>
      </c>
      <c r="BA127" s="48" t="s">
        <v>475</v>
      </c>
      <c r="BB127" s="48" t="s">
        <v>475</v>
      </c>
      <c r="BC127" s="48" t="s">
        <v>506</v>
      </c>
      <c r="BD127" s="48" t="s">
        <v>506</v>
      </c>
      <c r="BE127" s="48" t="s">
        <v>520</v>
      </c>
      <c r="BF127" s="48" t="s">
        <v>520</v>
      </c>
      <c r="BG127" s="116" t="s">
        <v>2359</v>
      </c>
      <c r="BH127" s="116" t="s">
        <v>2359</v>
      </c>
      <c r="BI127" s="116" t="s">
        <v>2432</v>
      </c>
      <c r="BJ127" s="116" t="s">
        <v>2432</v>
      </c>
      <c r="BK127" s="116">
        <v>1</v>
      </c>
      <c r="BL127" s="120">
        <v>9.090909090909092</v>
      </c>
      <c r="BM127" s="116">
        <v>0</v>
      </c>
      <c r="BN127" s="120">
        <v>0</v>
      </c>
      <c r="BO127" s="116">
        <v>0</v>
      </c>
      <c r="BP127" s="120">
        <v>0</v>
      </c>
      <c r="BQ127" s="116">
        <v>10</v>
      </c>
      <c r="BR127" s="120">
        <v>90.9090909090909</v>
      </c>
      <c r="BS127" s="116">
        <v>11</v>
      </c>
      <c r="BT127" s="2"/>
      <c r="BU127" s="3"/>
      <c r="BV127" s="3"/>
      <c r="BW127" s="3"/>
      <c r="BX127" s="3"/>
    </row>
    <row r="128" spans="1:76" ht="15">
      <c r="A128" s="64" t="s">
        <v>342</v>
      </c>
      <c r="B128" s="65"/>
      <c r="C128" s="65" t="s">
        <v>64</v>
      </c>
      <c r="D128" s="66">
        <v>164.1114324876648</v>
      </c>
      <c r="E128" s="68"/>
      <c r="F128" s="100" t="s">
        <v>1707</v>
      </c>
      <c r="G128" s="65"/>
      <c r="H128" s="69" t="s">
        <v>342</v>
      </c>
      <c r="I128" s="70"/>
      <c r="J128" s="70"/>
      <c r="K128" s="69" t="s">
        <v>1966</v>
      </c>
      <c r="L128" s="73">
        <v>1</v>
      </c>
      <c r="M128" s="74">
        <v>8415.9951171875</v>
      </c>
      <c r="N128" s="74">
        <v>6658.15771484375</v>
      </c>
      <c r="O128" s="75"/>
      <c r="P128" s="76"/>
      <c r="Q128" s="76"/>
      <c r="R128" s="86"/>
      <c r="S128" s="48">
        <v>1</v>
      </c>
      <c r="T128" s="48">
        <v>0</v>
      </c>
      <c r="U128" s="49">
        <v>0</v>
      </c>
      <c r="V128" s="49">
        <v>0.005814</v>
      </c>
      <c r="W128" s="49">
        <v>0.004478</v>
      </c>
      <c r="X128" s="49">
        <v>0.425087</v>
      </c>
      <c r="Y128" s="49">
        <v>0</v>
      </c>
      <c r="Z128" s="49">
        <v>0</v>
      </c>
      <c r="AA128" s="71">
        <v>128</v>
      </c>
      <c r="AB128" s="71"/>
      <c r="AC128" s="72"/>
      <c r="AD128" s="78" t="s">
        <v>1197</v>
      </c>
      <c r="AE128" s="78">
        <v>1346</v>
      </c>
      <c r="AF128" s="78">
        <v>1319</v>
      </c>
      <c r="AG128" s="78">
        <v>14116</v>
      </c>
      <c r="AH128" s="78">
        <v>752</v>
      </c>
      <c r="AI128" s="78"/>
      <c r="AJ128" s="78" t="s">
        <v>1324</v>
      </c>
      <c r="AK128" s="78" t="s">
        <v>1423</v>
      </c>
      <c r="AL128" s="82" t="s">
        <v>1525</v>
      </c>
      <c r="AM128" s="78"/>
      <c r="AN128" s="80">
        <v>39126.70444444445</v>
      </c>
      <c r="AO128" s="82" t="s">
        <v>1647</v>
      </c>
      <c r="AP128" s="78" t="b">
        <v>0</v>
      </c>
      <c r="AQ128" s="78" t="b">
        <v>0</v>
      </c>
      <c r="AR128" s="78" t="b">
        <v>1</v>
      </c>
      <c r="AS128" s="78"/>
      <c r="AT128" s="78">
        <v>273</v>
      </c>
      <c r="AU128" s="82" t="s">
        <v>1652</v>
      </c>
      <c r="AV128" s="78" t="b">
        <v>0</v>
      </c>
      <c r="AW128" s="78" t="s">
        <v>1709</v>
      </c>
      <c r="AX128" s="82" t="s">
        <v>1835</v>
      </c>
      <c r="AY128" s="78" t="s">
        <v>65</v>
      </c>
      <c r="AZ128" s="78" t="str">
        <f>REPLACE(INDEX(GroupVertices[Group],MATCH(Vertices[[#This Row],[Vertex]],GroupVertices[Vertex],0)),1,1,"")</f>
        <v>5</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322</v>
      </c>
      <c r="B129" s="65"/>
      <c r="C129" s="65" t="s">
        <v>64</v>
      </c>
      <c r="D129" s="66">
        <v>168.95106643700882</v>
      </c>
      <c r="E129" s="68"/>
      <c r="F129" s="100" t="s">
        <v>679</v>
      </c>
      <c r="G129" s="65"/>
      <c r="H129" s="69" t="s">
        <v>322</v>
      </c>
      <c r="I129" s="70"/>
      <c r="J129" s="70"/>
      <c r="K129" s="69" t="s">
        <v>1967</v>
      </c>
      <c r="L129" s="73">
        <v>1</v>
      </c>
      <c r="M129" s="74">
        <v>7828.9765625</v>
      </c>
      <c r="N129" s="74">
        <v>5753.22607421875</v>
      </c>
      <c r="O129" s="75"/>
      <c r="P129" s="76"/>
      <c r="Q129" s="76"/>
      <c r="R129" s="86"/>
      <c r="S129" s="48">
        <v>1</v>
      </c>
      <c r="T129" s="48">
        <v>1</v>
      </c>
      <c r="U129" s="49">
        <v>0</v>
      </c>
      <c r="V129" s="49">
        <v>0.007752</v>
      </c>
      <c r="W129" s="49">
        <v>0.019283</v>
      </c>
      <c r="X129" s="49">
        <v>0.712502</v>
      </c>
      <c r="Y129" s="49">
        <v>0.5</v>
      </c>
      <c r="Z129" s="49">
        <v>0</v>
      </c>
      <c r="AA129" s="71">
        <v>129</v>
      </c>
      <c r="AB129" s="71"/>
      <c r="AC129" s="72"/>
      <c r="AD129" s="78" t="s">
        <v>1198</v>
      </c>
      <c r="AE129" s="78">
        <v>2348</v>
      </c>
      <c r="AF129" s="78">
        <v>4340</v>
      </c>
      <c r="AG129" s="78">
        <v>42772</v>
      </c>
      <c r="AH129" s="78">
        <v>18769</v>
      </c>
      <c r="AI129" s="78"/>
      <c r="AJ129" s="78" t="s">
        <v>1325</v>
      </c>
      <c r="AK129" s="78" t="s">
        <v>1424</v>
      </c>
      <c r="AL129" s="82" t="s">
        <v>1526</v>
      </c>
      <c r="AM129" s="78"/>
      <c r="AN129" s="80">
        <v>39997.454722222225</v>
      </c>
      <c r="AO129" s="82" t="s">
        <v>1648</v>
      </c>
      <c r="AP129" s="78" t="b">
        <v>0</v>
      </c>
      <c r="AQ129" s="78" t="b">
        <v>0</v>
      </c>
      <c r="AR129" s="78" t="b">
        <v>1</v>
      </c>
      <c r="AS129" s="78"/>
      <c r="AT129" s="78">
        <v>536</v>
      </c>
      <c r="AU129" s="82" t="s">
        <v>1660</v>
      </c>
      <c r="AV129" s="78" t="b">
        <v>0</v>
      </c>
      <c r="AW129" s="78" t="s">
        <v>1709</v>
      </c>
      <c r="AX129" s="82" t="s">
        <v>1836</v>
      </c>
      <c r="AY129" s="78" t="s">
        <v>66</v>
      </c>
      <c r="AZ129" s="78" t="str">
        <f>REPLACE(INDEX(GroupVertices[Group],MATCH(Vertices[[#This Row],[Vertex]],GroupVertices[Vertex],0)),1,1,"")</f>
        <v>5</v>
      </c>
      <c r="BA129" s="48" t="s">
        <v>494</v>
      </c>
      <c r="BB129" s="48" t="s">
        <v>494</v>
      </c>
      <c r="BC129" s="48" t="s">
        <v>506</v>
      </c>
      <c r="BD129" s="48" t="s">
        <v>506</v>
      </c>
      <c r="BE129" s="48" t="s">
        <v>549</v>
      </c>
      <c r="BF129" s="48" t="s">
        <v>549</v>
      </c>
      <c r="BG129" s="116" t="s">
        <v>2400</v>
      </c>
      <c r="BH129" s="116" t="s">
        <v>2400</v>
      </c>
      <c r="BI129" s="116" t="s">
        <v>2472</v>
      </c>
      <c r="BJ129" s="116" t="s">
        <v>2472</v>
      </c>
      <c r="BK129" s="116">
        <v>0</v>
      </c>
      <c r="BL129" s="120">
        <v>0</v>
      </c>
      <c r="BM129" s="116">
        <v>0</v>
      </c>
      <c r="BN129" s="120">
        <v>0</v>
      </c>
      <c r="BO129" s="116">
        <v>0</v>
      </c>
      <c r="BP129" s="120">
        <v>0</v>
      </c>
      <c r="BQ129" s="116">
        <v>12</v>
      </c>
      <c r="BR129" s="120">
        <v>100</v>
      </c>
      <c r="BS129" s="116">
        <v>12</v>
      </c>
      <c r="BT129" s="2"/>
      <c r="BU129" s="3"/>
      <c r="BV129" s="3"/>
      <c r="BW129" s="3"/>
      <c r="BX129" s="3"/>
    </row>
    <row r="130" spans="1:76" ht="15">
      <c r="A130" s="64" t="s">
        <v>323</v>
      </c>
      <c r="B130" s="65"/>
      <c r="C130" s="65" t="s">
        <v>64</v>
      </c>
      <c r="D130" s="66">
        <v>162.03684593870736</v>
      </c>
      <c r="E130" s="68"/>
      <c r="F130" s="100" t="s">
        <v>680</v>
      </c>
      <c r="G130" s="65"/>
      <c r="H130" s="69" t="s">
        <v>323</v>
      </c>
      <c r="I130" s="70"/>
      <c r="J130" s="70"/>
      <c r="K130" s="69" t="s">
        <v>1968</v>
      </c>
      <c r="L130" s="73">
        <v>1</v>
      </c>
      <c r="M130" s="74">
        <v>9636.681640625</v>
      </c>
      <c r="N130" s="74">
        <v>6475.47412109375</v>
      </c>
      <c r="O130" s="75"/>
      <c r="P130" s="76"/>
      <c r="Q130" s="76"/>
      <c r="R130" s="86"/>
      <c r="S130" s="48">
        <v>1</v>
      </c>
      <c r="T130" s="48">
        <v>1</v>
      </c>
      <c r="U130" s="49">
        <v>0</v>
      </c>
      <c r="V130" s="49">
        <v>0.007752</v>
      </c>
      <c r="W130" s="49">
        <v>0.019283</v>
      </c>
      <c r="X130" s="49">
        <v>0.712502</v>
      </c>
      <c r="Y130" s="49">
        <v>0.5</v>
      </c>
      <c r="Z130" s="49">
        <v>0</v>
      </c>
      <c r="AA130" s="71">
        <v>130</v>
      </c>
      <c r="AB130" s="71"/>
      <c r="AC130" s="72"/>
      <c r="AD130" s="78" t="s">
        <v>1199</v>
      </c>
      <c r="AE130" s="78">
        <v>64</v>
      </c>
      <c r="AF130" s="78">
        <v>24</v>
      </c>
      <c r="AG130" s="78">
        <v>31</v>
      </c>
      <c r="AH130" s="78">
        <v>32</v>
      </c>
      <c r="AI130" s="78"/>
      <c r="AJ130" s="78" t="s">
        <v>1326</v>
      </c>
      <c r="AK130" s="78"/>
      <c r="AL130" s="78"/>
      <c r="AM130" s="78"/>
      <c r="AN130" s="80">
        <v>43607.66795138889</v>
      </c>
      <c r="AO130" s="82" t="s">
        <v>1649</v>
      </c>
      <c r="AP130" s="78" t="b">
        <v>0</v>
      </c>
      <c r="AQ130" s="78" t="b">
        <v>0</v>
      </c>
      <c r="AR130" s="78" t="b">
        <v>0</v>
      </c>
      <c r="AS130" s="78"/>
      <c r="AT130" s="78">
        <v>0</v>
      </c>
      <c r="AU130" s="82" t="s">
        <v>1652</v>
      </c>
      <c r="AV130" s="78" t="b">
        <v>0</v>
      </c>
      <c r="AW130" s="78" t="s">
        <v>1709</v>
      </c>
      <c r="AX130" s="82" t="s">
        <v>1837</v>
      </c>
      <c r="AY130" s="78" t="s">
        <v>66</v>
      </c>
      <c r="AZ130" s="78" t="str">
        <f>REPLACE(INDEX(GroupVertices[Group],MATCH(Vertices[[#This Row],[Vertex]],GroupVertices[Vertex],0)),1,1,"")</f>
        <v>5</v>
      </c>
      <c r="BA130" s="48"/>
      <c r="BB130" s="48"/>
      <c r="BC130" s="48"/>
      <c r="BD130" s="48"/>
      <c r="BE130" s="48" t="s">
        <v>550</v>
      </c>
      <c r="BF130" s="48" t="s">
        <v>550</v>
      </c>
      <c r="BG130" s="116" t="s">
        <v>2401</v>
      </c>
      <c r="BH130" s="116" t="s">
        <v>2401</v>
      </c>
      <c r="BI130" s="116" t="s">
        <v>2473</v>
      </c>
      <c r="BJ130" s="116" t="s">
        <v>2473</v>
      </c>
      <c r="BK130" s="116">
        <v>1</v>
      </c>
      <c r="BL130" s="120">
        <v>2.5</v>
      </c>
      <c r="BM130" s="116">
        <v>0</v>
      </c>
      <c r="BN130" s="120">
        <v>0</v>
      </c>
      <c r="BO130" s="116">
        <v>0</v>
      </c>
      <c r="BP130" s="120">
        <v>0</v>
      </c>
      <c r="BQ130" s="116">
        <v>39</v>
      </c>
      <c r="BR130" s="120">
        <v>97.5</v>
      </c>
      <c r="BS130" s="116">
        <v>40</v>
      </c>
      <c r="BT130" s="2"/>
      <c r="BU130" s="3"/>
      <c r="BV130" s="3"/>
      <c r="BW130" s="3"/>
      <c r="BX130" s="3"/>
    </row>
    <row r="131" spans="1:76" ht="15">
      <c r="A131" s="64" t="s">
        <v>326</v>
      </c>
      <c r="B131" s="65"/>
      <c r="C131" s="65" t="s">
        <v>64</v>
      </c>
      <c r="D131" s="66">
        <v>162.09772183744124</v>
      </c>
      <c r="E131" s="68"/>
      <c r="F131" s="100" t="s">
        <v>1708</v>
      </c>
      <c r="G131" s="65"/>
      <c r="H131" s="69" t="s">
        <v>326</v>
      </c>
      <c r="I131" s="70"/>
      <c r="J131" s="70"/>
      <c r="K131" s="69" t="s">
        <v>1969</v>
      </c>
      <c r="L131" s="73">
        <v>1</v>
      </c>
      <c r="M131" s="74">
        <v>4116.36181640625</v>
      </c>
      <c r="N131" s="74">
        <v>7064.65283203125</v>
      </c>
      <c r="O131" s="75"/>
      <c r="P131" s="76"/>
      <c r="Q131" s="76"/>
      <c r="R131" s="86"/>
      <c r="S131" s="48">
        <v>1</v>
      </c>
      <c r="T131" s="48">
        <v>1</v>
      </c>
      <c r="U131" s="49">
        <v>0</v>
      </c>
      <c r="V131" s="49">
        <v>0</v>
      </c>
      <c r="W131" s="49">
        <v>0</v>
      </c>
      <c r="X131" s="49">
        <v>0.999996</v>
      </c>
      <c r="Y131" s="49">
        <v>0</v>
      </c>
      <c r="Z131" s="49" t="s">
        <v>2036</v>
      </c>
      <c r="AA131" s="71">
        <v>131</v>
      </c>
      <c r="AB131" s="71"/>
      <c r="AC131" s="72"/>
      <c r="AD131" s="78" t="s">
        <v>1200</v>
      </c>
      <c r="AE131" s="78">
        <v>177</v>
      </c>
      <c r="AF131" s="78">
        <v>62</v>
      </c>
      <c r="AG131" s="78">
        <v>15677</v>
      </c>
      <c r="AH131" s="78">
        <v>13</v>
      </c>
      <c r="AI131" s="78"/>
      <c r="AJ131" s="78"/>
      <c r="AK131" s="78" t="s">
        <v>1425</v>
      </c>
      <c r="AL131" s="82" t="s">
        <v>1527</v>
      </c>
      <c r="AM131" s="78"/>
      <c r="AN131" s="80">
        <v>43185.718125</v>
      </c>
      <c r="AO131" s="82" t="s">
        <v>1650</v>
      </c>
      <c r="AP131" s="78" t="b">
        <v>1</v>
      </c>
      <c r="AQ131" s="78" t="b">
        <v>0</v>
      </c>
      <c r="AR131" s="78" t="b">
        <v>0</v>
      </c>
      <c r="AS131" s="78"/>
      <c r="AT131" s="78">
        <v>0</v>
      </c>
      <c r="AU131" s="78"/>
      <c r="AV131" s="78" t="b">
        <v>0</v>
      </c>
      <c r="AW131" s="78" t="s">
        <v>1709</v>
      </c>
      <c r="AX131" s="82" t="s">
        <v>1838</v>
      </c>
      <c r="AY131" s="78" t="s">
        <v>66</v>
      </c>
      <c r="AZ131" s="78" t="str">
        <f>REPLACE(INDEX(GroupVertices[Group],MATCH(Vertices[[#This Row],[Vertex]],GroupVertices[Vertex],0)),1,1,"")</f>
        <v>1</v>
      </c>
      <c r="BA131" s="48" t="s">
        <v>495</v>
      </c>
      <c r="BB131" s="48" t="s">
        <v>495</v>
      </c>
      <c r="BC131" s="48" t="s">
        <v>514</v>
      </c>
      <c r="BD131" s="48" t="s">
        <v>514</v>
      </c>
      <c r="BE131" s="48" t="s">
        <v>520</v>
      </c>
      <c r="BF131" s="48" t="s">
        <v>520</v>
      </c>
      <c r="BG131" s="116" t="s">
        <v>2402</v>
      </c>
      <c r="BH131" s="116" t="s">
        <v>2402</v>
      </c>
      <c r="BI131" s="116" t="s">
        <v>2474</v>
      </c>
      <c r="BJ131" s="116" t="s">
        <v>2474</v>
      </c>
      <c r="BK131" s="116">
        <v>0</v>
      </c>
      <c r="BL131" s="120">
        <v>0</v>
      </c>
      <c r="BM131" s="116">
        <v>1</v>
      </c>
      <c r="BN131" s="120">
        <v>7.6923076923076925</v>
      </c>
      <c r="BO131" s="116">
        <v>0</v>
      </c>
      <c r="BP131" s="120">
        <v>0</v>
      </c>
      <c r="BQ131" s="116">
        <v>12</v>
      </c>
      <c r="BR131" s="120">
        <v>92.3076923076923</v>
      </c>
      <c r="BS131" s="116">
        <v>13</v>
      </c>
      <c r="BT131" s="2"/>
      <c r="BU131" s="3"/>
      <c r="BV131" s="3"/>
      <c r="BW131" s="3"/>
      <c r="BX131" s="3"/>
    </row>
    <row r="132" spans="1:76" ht="15">
      <c r="A132" s="64" t="s">
        <v>327</v>
      </c>
      <c r="B132" s="65"/>
      <c r="C132" s="65" t="s">
        <v>64</v>
      </c>
      <c r="D132" s="66">
        <v>162.02883595203184</v>
      </c>
      <c r="E132" s="68"/>
      <c r="F132" s="100" t="s">
        <v>683</v>
      </c>
      <c r="G132" s="65"/>
      <c r="H132" s="69" t="s">
        <v>327</v>
      </c>
      <c r="I132" s="70"/>
      <c r="J132" s="70"/>
      <c r="K132" s="69" t="s">
        <v>1970</v>
      </c>
      <c r="L132" s="73">
        <v>1</v>
      </c>
      <c r="M132" s="74">
        <v>3513.061767578125</v>
      </c>
      <c r="N132" s="74">
        <v>7064.65283203125</v>
      </c>
      <c r="O132" s="75"/>
      <c r="P132" s="76"/>
      <c r="Q132" s="76"/>
      <c r="R132" s="86"/>
      <c r="S132" s="48">
        <v>1</v>
      </c>
      <c r="T132" s="48">
        <v>1</v>
      </c>
      <c r="U132" s="49">
        <v>0</v>
      </c>
      <c r="V132" s="49">
        <v>0</v>
      </c>
      <c r="W132" s="49">
        <v>0</v>
      </c>
      <c r="X132" s="49">
        <v>0.999996</v>
      </c>
      <c r="Y132" s="49">
        <v>0</v>
      </c>
      <c r="Z132" s="49" t="s">
        <v>2036</v>
      </c>
      <c r="AA132" s="71">
        <v>132</v>
      </c>
      <c r="AB132" s="71"/>
      <c r="AC132" s="72"/>
      <c r="AD132" s="78" t="s">
        <v>1201</v>
      </c>
      <c r="AE132" s="78">
        <v>6</v>
      </c>
      <c r="AF132" s="78">
        <v>19</v>
      </c>
      <c r="AG132" s="78">
        <v>2689</v>
      </c>
      <c r="AH132" s="78">
        <v>7</v>
      </c>
      <c r="AI132" s="78"/>
      <c r="AJ132" s="78" t="s">
        <v>1327</v>
      </c>
      <c r="AK132" s="78"/>
      <c r="AL132" s="82" t="s">
        <v>1528</v>
      </c>
      <c r="AM132" s="78"/>
      <c r="AN132" s="80">
        <v>43352.864594907405</v>
      </c>
      <c r="AO132" s="82" t="s">
        <v>1651</v>
      </c>
      <c r="AP132" s="78" t="b">
        <v>0</v>
      </c>
      <c r="AQ132" s="78" t="b">
        <v>0</v>
      </c>
      <c r="AR132" s="78" t="b">
        <v>0</v>
      </c>
      <c r="AS132" s="78"/>
      <c r="AT132" s="78">
        <v>0</v>
      </c>
      <c r="AU132" s="82" t="s">
        <v>1652</v>
      </c>
      <c r="AV132" s="78" t="b">
        <v>0</v>
      </c>
      <c r="AW132" s="78" t="s">
        <v>1709</v>
      </c>
      <c r="AX132" s="82" t="s">
        <v>1839</v>
      </c>
      <c r="AY132" s="78" t="s">
        <v>66</v>
      </c>
      <c r="AZ132" s="78" t="str">
        <f>REPLACE(INDEX(GroupVertices[Group],MATCH(Vertices[[#This Row],[Vertex]],GroupVertices[Vertex],0)),1,1,"")</f>
        <v>1</v>
      </c>
      <c r="BA132" s="48" t="s">
        <v>2323</v>
      </c>
      <c r="BB132" s="48" t="s">
        <v>2323</v>
      </c>
      <c r="BC132" s="48" t="s">
        <v>2329</v>
      </c>
      <c r="BD132" s="48" t="s">
        <v>2329</v>
      </c>
      <c r="BE132" s="48" t="s">
        <v>2335</v>
      </c>
      <c r="BF132" s="48" t="s">
        <v>2342</v>
      </c>
      <c r="BG132" s="116" t="s">
        <v>2403</v>
      </c>
      <c r="BH132" s="116" t="s">
        <v>2416</v>
      </c>
      <c r="BI132" s="116" t="s">
        <v>2475</v>
      </c>
      <c r="BJ132" s="116" t="s">
        <v>2489</v>
      </c>
      <c r="BK132" s="116">
        <v>0</v>
      </c>
      <c r="BL132" s="120">
        <v>0</v>
      </c>
      <c r="BM132" s="116">
        <v>1</v>
      </c>
      <c r="BN132" s="120">
        <v>3.125</v>
      </c>
      <c r="BO132" s="116">
        <v>0</v>
      </c>
      <c r="BP132" s="120">
        <v>0</v>
      </c>
      <c r="BQ132" s="116">
        <v>31</v>
      </c>
      <c r="BR132" s="120">
        <v>96.875</v>
      </c>
      <c r="BS132" s="116">
        <v>32</v>
      </c>
      <c r="BT132" s="2"/>
      <c r="BU132" s="3"/>
      <c r="BV132" s="3"/>
      <c r="BW132" s="3"/>
      <c r="BX132" s="3"/>
    </row>
    <row r="133" spans="1:76" ht="15">
      <c r="A133" s="87" t="s">
        <v>329</v>
      </c>
      <c r="B133" s="88"/>
      <c r="C133" s="88" t="s">
        <v>64</v>
      </c>
      <c r="D133" s="89">
        <v>162</v>
      </c>
      <c r="E133" s="90"/>
      <c r="F133" s="101" t="s">
        <v>686</v>
      </c>
      <c r="G133" s="88"/>
      <c r="H133" s="91" t="s">
        <v>329</v>
      </c>
      <c r="I133" s="92"/>
      <c r="J133" s="92"/>
      <c r="K133" s="91" t="s">
        <v>1971</v>
      </c>
      <c r="L133" s="93">
        <v>1</v>
      </c>
      <c r="M133" s="94">
        <v>7177.18701171875</v>
      </c>
      <c r="N133" s="94">
        <v>2327.159912109375</v>
      </c>
      <c r="O133" s="95"/>
      <c r="P133" s="96"/>
      <c r="Q133" s="96"/>
      <c r="R133" s="97"/>
      <c r="S133" s="48">
        <v>0</v>
      </c>
      <c r="T133" s="48">
        <v>1</v>
      </c>
      <c r="U133" s="49">
        <v>0</v>
      </c>
      <c r="V133" s="49">
        <v>0.006329</v>
      </c>
      <c r="W133" s="49">
        <v>0.008881</v>
      </c>
      <c r="X133" s="49">
        <v>0.427688</v>
      </c>
      <c r="Y133" s="49">
        <v>0</v>
      </c>
      <c r="Z133" s="49">
        <v>0</v>
      </c>
      <c r="AA133" s="98">
        <v>133</v>
      </c>
      <c r="AB133" s="98"/>
      <c r="AC133" s="99"/>
      <c r="AD133" s="78" t="s">
        <v>1202</v>
      </c>
      <c r="AE133" s="78">
        <v>74</v>
      </c>
      <c r="AF133" s="78">
        <v>1</v>
      </c>
      <c r="AG133" s="78">
        <v>12</v>
      </c>
      <c r="AH133" s="78">
        <v>0</v>
      </c>
      <c r="AI133" s="78"/>
      <c r="AJ133" s="78"/>
      <c r="AK133" s="78"/>
      <c r="AL133" s="78"/>
      <c r="AM133" s="78"/>
      <c r="AN133" s="80">
        <v>43723.546111111114</v>
      </c>
      <c r="AO133" s="78"/>
      <c r="AP133" s="78" t="b">
        <v>1</v>
      </c>
      <c r="AQ133" s="78" t="b">
        <v>1</v>
      </c>
      <c r="AR133" s="78" t="b">
        <v>0</v>
      </c>
      <c r="AS133" s="78"/>
      <c r="AT133" s="78">
        <v>0</v>
      </c>
      <c r="AU133" s="78"/>
      <c r="AV133" s="78" t="b">
        <v>0</v>
      </c>
      <c r="AW133" s="78" t="s">
        <v>1709</v>
      </c>
      <c r="AX133" s="82" t="s">
        <v>1840</v>
      </c>
      <c r="AY133" s="78" t="s">
        <v>66</v>
      </c>
      <c r="AZ133" s="78" t="str">
        <f>REPLACE(INDEX(GroupVertices[Group],MATCH(Vertices[[#This Row],[Vertex]],GroupVertices[Vertex],0)),1,1,"")</f>
        <v>3</v>
      </c>
      <c r="BA133" s="48" t="s">
        <v>474</v>
      </c>
      <c r="BB133" s="48" t="s">
        <v>474</v>
      </c>
      <c r="BC133" s="48" t="s">
        <v>505</v>
      </c>
      <c r="BD133" s="48" t="s">
        <v>505</v>
      </c>
      <c r="BE133" s="48"/>
      <c r="BF133" s="48"/>
      <c r="BG133" s="116" t="s">
        <v>2345</v>
      </c>
      <c r="BH133" s="116" t="s">
        <v>2345</v>
      </c>
      <c r="BI133" s="116" t="s">
        <v>2419</v>
      </c>
      <c r="BJ133" s="116" t="s">
        <v>2419</v>
      </c>
      <c r="BK133" s="116">
        <v>1</v>
      </c>
      <c r="BL133" s="120">
        <v>4</v>
      </c>
      <c r="BM133" s="116">
        <v>1</v>
      </c>
      <c r="BN133" s="120">
        <v>4</v>
      </c>
      <c r="BO133" s="116">
        <v>0</v>
      </c>
      <c r="BP133" s="120">
        <v>0</v>
      </c>
      <c r="BQ133" s="116">
        <v>23</v>
      </c>
      <c r="BR133" s="120">
        <v>92</v>
      </c>
      <c r="BS133" s="116">
        <v>25</v>
      </c>
      <c r="BT133" s="2"/>
      <c r="BU133" s="3"/>
      <c r="BV133" s="3"/>
      <c r="BW133" s="3"/>
      <c r="BX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hyperlinks>
    <hyperlink ref="AJ20" r:id="rId1" display="http://www.goodtoseo.com/"/>
    <hyperlink ref="AL3" r:id="rId2" display="https://ghergich.com/"/>
    <hyperlink ref="AL4" r:id="rId3" display="https://t.co/uxYgVxTdHd"/>
    <hyperlink ref="AL5" r:id="rId4" display="http://t.co/RRK9DrKDia"/>
    <hyperlink ref="AL6" r:id="rId5" display="http://t.co/1m0rAFFZZw"/>
    <hyperlink ref="AL7" r:id="rId6" display="https://t.co/FjMrMB3vyw"/>
    <hyperlink ref="AL8" r:id="rId7" display="https://t.co/lXUu797Mxg"/>
    <hyperlink ref="AL9" r:id="rId8" display="http://www.bestclerks.com/"/>
    <hyperlink ref="AL10" r:id="rId9" display="http://toco-france.com/"/>
    <hyperlink ref="AL11" r:id="rId10" display="http://crackerjackscribe.com/"/>
    <hyperlink ref="AL12" r:id="rId11" display="https://t.co/Ub5quRSFER"/>
    <hyperlink ref="AL13" r:id="rId12" display="https://t.co/3pTjHOWA0E"/>
    <hyperlink ref="AL15" r:id="rId13" display="https://t.co/RBmoeyWqgI"/>
    <hyperlink ref="AL16" r:id="rId14" display="http://dailydigital.media/"/>
    <hyperlink ref="AL17" r:id="rId15" display="http://afacebook.group/"/>
    <hyperlink ref="AL18" r:id="rId16" display="https://t.co/ISpCcwqlH3"/>
    <hyperlink ref="AL19" r:id="rId17" display="http://www.breweradmin.com.au/"/>
    <hyperlink ref="AL20" r:id="rId18" display="http://goodtoseo.com/"/>
    <hyperlink ref="AL21" r:id="rId19" display="http://t.co/zjrIG0czkR"/>
    <hyperlink ref="AL22" r:id="rId20" display="https://t.co/aGNbPPnxuH"/>
    <hyperlink ref="AL23" r:id="rId21" display="https://t.co/ZgOF2x5plk"/>
    <hyperlink ref="AL25" r:id="rId22" display="https://t.co/9IPBSrh0VP"/>
    <hyperlink ref="AL26" r:id="rId23" display="http://t.co/nUSorlxU6C"/>
    <hyperlink ref="AL28" r:id="rId24" display="https://t.co/YNUYSy5S2j"/>
    <hyperlink ref="AL29" r:id="rId25" display="http://www.planarwhirl.com/"/>
    <hyperlink ref="AL30" r:id="rId26" display="https://t.co/GsJg0XG6NW"/>
    <hyperlink ref="AL31" r:id="rId27" display="https://t.co/jel783U7Dd"/>
    <hyperlink ref="AL32" r:id="rId28" display="http://www.danagarrison.com/"/>
    <hyperlink ref="AL34" r:id="rId29" display="https://t.co/HUn9byIPeC"/>
    <hyperlink ref="AL35" r:id="rId30" display="http://www.projectcyber0.com/"/>
    <hyperlink ref="AL36" r:id="rId31" display="https://krohn.media/"/>
    <hyperlink ref="AL37" r:id="rId32" display="https://www.linkedin.com/in/ginevra-adamoli-kalbli-phd-ba12608?trk=hp-identity-name"/>
    <hyperlink ref="AL38" r:id="rId33" display="https://t.co/PPKkeqINy8"/>
    <hyperlink ref="AL39" r:id="rId34" display="https://blogtrybe.com/"/>
    <hyperlink ref="AL40" r:id="rId35" display="https://t.co/KzuBaZuxDP"/>
    <hyperlink ref="AL41" r:id="rId36" display="http://t.co/Cz0K0CqAgO"/>
    <hyperlink ref="AL43" r:id="rId37" display="http://www.appytechie.com/"/>
    <hyperlink ref="AL44" r:id="rId38" display="http://robinyearsley.com/"/>
    <hyperlink ref="AL47" r:id="rId39" display="http://www.socialmediatoday.com/"/>
    <hyperlink ref="AL49" r:id="rId40" display="https://t.co/wfroxRyQB7"/>
    <hyperlink ref="AL50" r:id="rId41" display="http://bit.ly/2HK2exu"/>
    <hyperlink ref="AL51" r:id="rId42" display="http://www.fiverr.com/samleeh"/>
    <hyperlink ref="AL54" r:id="rId43" display="http://monis.net/"/>
    <hyperlink ref="AL55" r:id="rId44" display="https://t.co/e2DoIMFnl4"/>
    <hyperlink ref="AL56" r:id="rId45" display="https://t.co/DzEMgS6d9N"/>
    <hyperlink ref="AL57" r:id="rId46" display="https://t.co/JyR7rXmVYI"/>
    <hyperlink ref="AL58" r:id="rId47" display="https://t.co/h48GRKRlgf"/>
    <hyperlink ref="AL59" r:id="rId48" display="https://t.co/v5SHBJ8zSk"/>
    <hyperlink ref="AL61" r:id="rId49" display="https://www.youtube.com/channel/UCBiZWcyXeJkPWxtKvGTnlqw"/>
    <hyperlink ref="AL62" r:id="rId50" display="https://t.co/DieEe4yWyF"/>
    <hyperlink ref="AL63" r:id="rId51" display="https://t.co/XT5eEfX1Wc"/>
    <hyperlink ref="AL64" r:id="rId52" display="http://t.co/X8WZqXS9ql"/>
    <hyperlink ref="AL65" r:id="rId53" display="http://about.me/elaine_beare"/>
    <hyperlink ref="AL66" r:id="rId54" display="https://t.co/LGO7TYi45b"/>
    <hyperlink ref="AL67" r:id="rId55" display="https://t.co/lng4nkHtNH"/>
    <hyperlink ref="AL68" r:id="rId56" display="http://www.socioloca.com/"/>
    <hyperlink ref="AL69" r:id="rId57" display="https://t.co/Ej0Q894RNK"/>
    <hyperlink ref="AL70" r:id="rId58" display="https://t.co/HIu41FtPYT"/>
    <hyperlink ref="AL71" r:id="rId59" display="http://dell.com/networking"/>
    <hyperlink ref="AL72" r:id="rId60" display="https://t.co/LF3kvn8yyA"/>
    <hyperlink ref="AL73" r:id="rId61" display="http://www.viragbrand.blogspot.com/"/>
    <hyperlink ref="AL75" r:id="rId62" display="https://t.co/TUpazxOytu"/>
    <hyperlink ref="AL76" r:id="rId63" display="https://t.co/zphxx60vzl"/>
    <hyperlink ref="AL77" r:id="rId64" display="http://nuundigital.com/"/>
    <hyperlink ref="AL82" r:id="rId65" display="https://t.co/9xpSG8HHrY"/>
    <hyperlink ref="AL85" r:id="rId66" display="https://www.markwagan.carbonmade.com/"/>
    <hyperlink ref="AL86" r:id="rId67" display="https://t.co/E2BdUg65zA"/>
    <hyperlink ref="AL87" r:id="rId68" display="https://t.co/SfGS1nlUDM"/>
    <hyperlink ref="AL89" r:id="rId69" display="https://t.co/xZ6443DGBD"/>
    <hyperlink ref="AL92" r:id="rId70" display="http://socialmediacombo.com/"/>
    <hyperlink ref="AL93" r:id="rId71" display="https://techiewiz.com/"/>
    <hyperlink ref="AL94" r:id="rId72" display="https://t.co/Eu7ze44wEV"/>
    <hyperlink ref="AL96" r:id="rId73" display="http://t.co/N6J5zLJEce"/>
    <hyperlink ref="AL97" r:id="rId74" display="https://medium.com/@maybenotinwords"/>
    <hyperlink ref="AL98" r:id="rId75" display="https://t.co/BRfDJa8AUZ"/>
    <hyperlink ref="AL99" r:id="rId76" display="http://www.digimumbai.com/"/>
    <hyperlink ref="AL101" r:id="rId77" display="https://t.co/xEQi9SjhCt"/>
    <hyperlink ref="AL102" r:id="rId78" display="https://t.co/7SGF0cy2Zs"/>
    <hyperlink ref="AL104" r:id="rId79" display="http://semrush.com/"/>
    <hyperlink ref="AL105" r:id="rId80" display="http://t.co/CFvkOAGa4B"/>
    <hyperlink ref="AL106" r:id="rId81" display="http://www.madalynsklar.com/"/>
    <hyperlink ref="AL107" r:id="rId82" display="https://www.socialmediaexaminer.com/"/>
    <hyperlink ref="AL108" r:id="rId83" display="http://www.contentmarketinginstitute.com/"/>
    <hyperlink ref="AL109" r:id="rId84" display="http://t.co/3Xvuxw2JEG"/>
    <hyperlink ref="AL110" r:id="rId85" display="https://www.instagram.com/v4vraj"/>
    <hyperlink ref="AL111" r:id="rId86" display="http://www.sarahclarke.biz/"/>
    <hyperlink ref="AL112" r:id="rId87" display="https://t.co/aofVoxZegZ"/>
    <hyperlink ref="AL113" r:id="rId88" display="https://seokay.com/"/>
    <hyperlink ref="AL114" r:id="rId89" display="https://t.co/2FjY56F6p9"/>
    <hyperlink ref="AL116" r:id="rId90" display="https://masudurrashid.com/"/>
    <hyperlink ref="AL117" r:id="rId91" display="https://t.co/5YLRlqaDjQ"/>
    <hyperlink ref="AL118" r:id="rId92" display="https://t.co/NNHvG0Fi6C"/>
    <hyperlink ref="AL119" r:id="rId93" display="http://t.co/eqwbiLD49G"/>
    <hyperlink ref="AL120" r:id="rId94" display="https://seokay.com/"/>
    <hyperlink ref="AL121" r:id="rId95" display="https://www.harrogatesocialmedia.co.uk/"/>
    <hyperlink ref="AL122" r:id="rId96" display="https://t.co/ljC4C3p7Nt"/>
    <hyperlink ref="AL123" r:id="rId97" display="http://www.socialmediaasaservice.eu/"/>
    <hyperlink ref="AL124" r:id="rId98" display="https://t.co/nqNLADgbK5"/>
    <hyperlink ref="AL125" r:id="rId99" display="https://t.co/X7jQUZdrjr"/>
    <hyperlink ref="AL126" r:id="rId100" display="https://t.co/SIsu3McNas"/>
    <hyperlink ref="AL127" r:id="rId101" display="http://t.co/VaQEpGYQGG"/>
    <hyperlink ref="AL128" r:id="rId102" display="https://t.co/3hKjZv7AOs"/>
    <hyperlink ref="AL129" r:id="rId103" display="http://www.facebook.com/bert.phlippo"/>
    <hyperlink ref="AL131" r:id="rId104" display="http://www.backmanage.com/"/>
    <hyperlink ref="AL132" r:id="rId105" display="https://www.tupoino.com/"/>
    <hyperlink ref="AO3" r:id="rId106" display="https://pbs.twimg.com/profile_banners/17476350/1487464464"/>
    <hyperlink ref="AO4" r:id="rId107" display="https://pbs.twimg.com/profile_banners/2228228652/1567145078"/>
    <hyperlink ref="AO5" r:id="rId108" display="https://pbs.twimg.com/profile_banners/17676664/1568099556"/>
    <hyperlink ref="AO6" r:id="rId109" display="https://pbs.twimg.com/profile_banners/1382500736/1543392028"/>
    <hyperlink ref="AO8" r:id="rId110" display="https://pbs.twimg.com/profile_banners/19086504/1348836479"/>
    <hyperlink ref="AO9" r:id="rId111" display="https://pbs.twimg.com/profile_banners/706621570551324673/1457306935"/>
    <hyperlink ref="AO10" r:id="rId112" display="https://pbs.twimg.com/profile_banners/972120261867819013/1528903659"/>
    <hyperlink ref="AO11" r:id="rId113" display="https://pbs.twimg.com/profile_banners/433732413/1466182011"/>
    <hyperlink ref="AO12" r:id="rId114" display="https://pbs.twimg.com/profile_banners/2963651068/1422795289"/>
    <hyperlink ref="AO13" r:id="rId115" display="https://pbs.twimg.com/profile_banners/4155603088/1566983635"/>
    <hyperlink ref="AO14" r:id="rId116" display="https://pbs.twimg.com/profile_banners/878597639591342080/1498309525"/>
    <hyperlink ref="AO15" r:id="rId117" display="https://pbs.twimg.com/profile_banners/840979269660610563/1547991505"/>
    <hyperlink ref="AO16" r:id="rId118" display="https://pbs.twimg.com/profile_banners/177932961/1400838212"/>
    <hyperlink ref="AO17" r:id="rId119" display="https://pbs.twimg.com/profile_banners/977546307643592704/1521939319"/>
    <hyperlink ref="AO19" r:id="rId120" display="https://pbs.twimg.com/profile_banners/42208855/1532768813"/>
    <hyperlink ref="AO20" r:id="rId121" display="https://pbs.twimg.com/profile_banners/562497105/1498547906"/>
    <hyperlink ref="AO21" r:id="rId122" display="https://pbs.twimg.com/profile_banners/78352717/1521484263"/>
    <hyperlink ref="AO22" r:id="rId123" display="https://pbs.twimg.com/profile_banners/16706032/1527631116"/>
    <hyperlink ref="AO23" r:id="rId124" display="https://pbs.twimg.com/profile_banners/1069257431975378946/1543766224"/>
    <hyperlink ref="AO24" r:id="rId125" display="https://pbs.twimg.com/profile_banners/2561276234/1402490782"/>
    <hyperlink ref="AO25" r:id="rId126" display="https://pbs.twimg.com/profile_banners/14719087/1471976186"/>
    <hyperlink ref="AO26" r:id="rId127" display="https://pbs.twimg.com/profile_banners/516876855/1530416608"/>
    <hyperlink ref="AO27" r:id="rId128" display="https://pbs.twimg.com/profile_banners/2905638757/1528365714"/>
    <hyperlink ref="AO28" r:id="rId129" display="https://pbs.twimg.com/profile_banners/15571195/1559770971"/>
    <hyperlink ref="AO29" r:id="rId130" display="https://pbs.twimg.com/profile_banners/718877123251843072/1565859218"/>
    <hyperlink ref="AO30" r:id="rId131" display="https://pbs.twimg.com/profile_banners/902142190570405890/1507722253"/>
    <hyperlink ref="AO31" r:id="rId132" display="https://pbs.twimg.com/profile_banners/846783593103986688/1490882320"/>
    <hyperlink ref="AO32" r:id="rId133" display="https://pbs.twimg.com/profile_banners/15667533/1528785719"/>
    <hyperlink ref="AO34" r:id="rId134" display="https://pbs.twimg.com/profile_banners/1115488759/1398714996"/>
    <hyperlink ref="AO35" r:id="rId135" display="https://pbs.twimg.com/profile_banners/1052513718330740736/1539774144"/>
    <hyperlink ref="AO36" r:id="rId136" display="https://pbs.twimg.com/profile_banners/541940527/1543891141"/>
    <hyperlink ref="AO37" r:id="rId137" display="https://pbs.twimg.com/profile_banners/24793746/1497875098"/>
    <hyperlink ref="AO38" r:id="rId138" display="https://pbs.twimg.com/profile_banners/1017733075785146369/1551447955"/>
    <hyperlink ref="AO39" r:id="rId139" display="https://pbs.twimg.com/profile_banners/2933378152/1553432716"/>
    <hyperlink ref="AO40" r:id="rId140" display="https://pbs.twimg.com/profile_banners/28745679/1553695346"/>
    <hyperlink ref="AO41" r:id="rId141" display="https://pbs.twimg.com/profile_banners/117507628/1438867111"/>
    <hyperlink ref="AO42" r:id="rId142" display="https://pbs.twimg.com/profile_banners/432102756/1563549393"/>
    <hyperlink ref="AO43" r:id="rId143" display="https://pbs.twimg.com/profile_banners/1035895128748183553/1535812472"/>
    <hyperlink ref="AO44" r:id="rId144" display="https://pbs.twimg.com/profile_banners/311367878/1567009253"/>
    <hyperlink ref="AO45" r:id="rId145" display="https://pbs.twimg.com/profile_banners/123675452/1447993234"/>
    <hyperlink ref="AO47" r:id="rId146" display="https://pbs.twimg.com/profile_banners/15441074/1507233102"/>
    <hyperlink ref="AO48" r:id="rId147" display="https://pbs.twimg.com/profile_banners/29229277/1537563135"/>
    <hyperlink ref="AO49" r:id="rId148" display="https://pbs.twimg.com/profile_banners/21720587/1517188402"/>
    <hyperlink ref="AO50" r:id="rId149" display="https://pbs.twimg.com/profile_banners/34920429/1563471702"/>
    <hyperlink ref="AO51" r:id="rId150" display="https://pbs.twimg.com/profile_banners/827554545869938688/1559508822"/>
    <hyperlink ref="AO52" r:id="rId151" display="https://pbs.twimg.com/profile_banners/19716014/1565185713"/>
    <hyperlink ref="AO53" r:id="rId152" display="https://pbs.twimg.com/profile_banners/2991064460/1421753248"/>
    <hyperlink ref="AO54" r:id="rId153" display="https://pbs.twimg.com/profile_banners/18349397/1453639250"/>
    <hyperlink ref="AO55" r:id="rId154" display="https://pbs.twimg.com/profile_banners/832081210608336896/1566084551"/>
    <hyperlink ref="AO56" r:id="rId155" display="https://pbs.twimg.com/profile_banners/1154321215860936704/1564937501"/>
    <hyperlink ref="AO57" r:id="rId156" display="https://pbs.twimg.com/profile_banners/581454410/1515713791"/>
    <hyperlink ref="AO58" r:id="rId157" display="https://pbs.twimg.com/profile_banners/843727985530298368/1489998292"/>
    <hyperlink ref="AO59" r:id="rId158" display="https://pbs.twimg.com/profile_banners/2746625383/1460956862"/>
    <hyperlink ref="AO60" r:id="rId159" display="https://pbs.twimg.com/profile_banners/2311406059/1519495407"/>
    <hyperlink ref="AO62" r:id="rId160" display="https://pbs.twimg.com/profile_banners/47052630/1552374582"/>
    <hyperlink ref="AO63" r:id="rId161" display="https://pbs.twimg.com/profile_banners/75814807/1432047522"/>
    <hyperlink ref="AO64" r:id="rId162" display="https://pbs.twimg.com/profile_banners/297887237/1477469371"/>
    <hyperlink ref="AO65" r:id="rId163" display="https://pbs.twimg.com/profile_banners/214977397/1468301243"/>
    <hyperlink ref="AO66" r:id="rId164" display="https://pbs.twimg.com/profile_banners/492417575/1528224990"/>
    <hyperlink ref="AO67" r:id="rId165" display="https://pbs.twimg.com/profile_banners/17689706/1565363328"/>
    <hyperlink ref="AO68" r:id="rId166" display="https://pbs.twimg.com/profile_banners/3167721006/1474364227"/>
    <hyperlink ref="AO69" r:id="rId167" display="https://pbs.twimg.com/profile_banners/24003389/1398380151"/>
    <hyperlink ref="AO70" r:id="rId168" display="https://pbs.twimg.com/profile_banners/904480767786401792/1504480627"/>
    <hyperlink ref="AO71" r:id="rId169" display="https://pbs.twimg.com/profile_banners/843850276209491968/1552589529"/>
    <hyperlink ref="AO72" r:id="rId170" display="https://pbs.twimg.com/profile_banners/20635779/1559949400"/>
    <hyperlink ref="AO73" r:id="rId171" display="https://pbs.twimg.com/profile_banners/391855119/1481706338"/>
    <hyperlink ref="AO74" r:id="rId172" display="https://pbs.twimg.com/profile_banners/240191157/1547752707"/>
    <hyperlink ref="AO75" r:id="rId173" display="https://pbs.twimg.com/profile_banners/585702157/1539698078"/>
    <hyperlink ref="AO76" r:id="rId174" display="https://pbs.twimg.com/profile_banners/245957113/1415583092"/>
    <hyperlink ref="AO77" r:id="rId175" display="https://pbs.twimg.com/profile_banners/837666262549344256/1547123257"/>
    <hyperlink ref="AO78" r:id="rId176" display="https://pbs.twimg.com/profile_banners/276192343/1512849984"/>
    <hyperlink ref="AO79" r:id="rId177" display="https://pbs.twimg.com/profile_banners/294948816/1565463921"/>
    <hyperlink ref="AO80" r:id="rId178" display="https://pbs.twimg.com/profile_banners/1317096691/1557309600"/>
    <hyperlink ref="AO81" r:id="rId179" display="https://pbs.twimg.com/profile_banners/82145673/1416196409"/>
    <hyperlink ref="AO82" r:id="rId180" display="https://pbs.twimg.com/profile_banners/16723241/1398278647"/>
    <hyperlink ref="AO83" r:id="rId181" display="https://pbs.twimg.com/profile_banners/515265070/1455468598"/>
    <hyperlink ref="AO84" r:id="rId182" display="https://pbs.twimg.com/profile_banners/24273161/1348079359"/>
    <hyperlink ref="AO85" r:id="rId183" display="https://pbs.twimg.com/profile_banners/53015192/1537922706"/>
    <hyperlink ref="AO86" r:id="rId184" display="https://pbs.twimg.com/profile_banners/941676332282404864/1541694823"/>
    <hyperlink ref="AO87" r:id="rId185" display="https://pbs.twimg.com/profile_banners/1030179705977294848/1547848440"/>
    <hyperlink ref="AO89" r:id="rId186" display="https://pbs.twimg.com/profile_banners/1650844693/1533940370"/>
    <hyperlink ref="AO90" r:id="rId187" display="https://pbs.twimg.com/profile_banners/1095338013142470656/1551907881"/>
    <hyperlink ref="AO91" r:id="rId188" display="https://pbs.twimg.com/profile_banners/2329230638/1391894470"/>
    <hyperlink ref="AO93" r:id="rId189" display="https://pbs.twimg.com/profile_banners/815815282732187648/1563636128"/>
    <hyperlink ref="AO94" r:id="rId190" display="https://pbs.twimg.com/profile_banners/17642348/1559367188"/>
    <hyperlink ref="AO95" r:id="rId191" display="https://pbs.twimg.com/profile_banners/1082914162207002624/1547022881"/>
    <hyperlink ref="AO96" r:id="rId192" display="https://pbs.twimg.com/profile_banners/2657846512/1404184752"/>
    <hyperlink ref="AO97" r:id="rId193" display="https://pbs.twimg.com/profile_banners/430647393/1473798031"/>
    <hyperlink ref="AO98" r:id="rId194" display="https://pbs.twimg.com/profile_banners/500483223/1455534416"/>
    <hyperlink ref="AO99" r:id="rId195" display="https://pbs.twimg.com/profile_banners/797338088305348608/1485342856"/>
    <hyperlink ref="AO100" r:id="rId196" display="https://pbs.twimg.com/profile_banners/3310721736/1440404156"/>
    <hyperlink ref="AO101" r:id="rId197" display="https://pbs.twimg.com/profile_banners/948256906740682752/1515067413"/>
    <hyperlink ref="AO102" r:id="rId198" display="https://pbs.twimg.com/profile_banners/23572920/1494623604"/>
    <hyperlink ref="AO103" r:id="rId199" display="https://pbs.twimg.com/profile_banners/1022421590426959872/1562234069"/>
    <hyperlink ref="AO104" r:id="rId200" display="https://pbs.twimg.com/profile_banners/21896072/1566826587"/>
    <hyperlink ref="AO105" r:id="rId201" display="https://pbs.twimg.com/profile_banners/2469354751/1522242745"/>
    <hyperlink ref="AO106" r:id="rId202" display="https://pbs.twimg.com/profile_banners/14164297/1485550174"/>
    <hyperlink ref="AO107" r:id="rId203" display="https://pbs.twimg.com/profile_banners/53925101/1399383763"/>
    <hyperlink ref="AO108" r:id="rId204" display="https://pbs.twimg.com/profile_banners/18240655/1546873538"/>
    <hyperlink ref="AO109" r:id="rId205" display="https://pbs.twimg.com/profile_banners/17093617/1565206316"/>
    <hyperlink ref="AO110" r:id="rId206" display="https://pbs.twimg.com/profile_banners/608099675/1513778191"/>
    <hyperlink ref="AO111" r:id="rId207" display="https://pbs.twimg.com/profile_banners/810172601209393152/1532532360"/>
    <hyperlink ref="AO113" r:id="rId208" display="https://pbs.twimg.com/profile_banners/717648847435087872/1485272088"/>
    <hyperlink ref="AO114" r:id="rId209" display="https://pbs.twimg.com/profile_banners/3729009437/1443097332"/>
    <hyperlink ref="AO115" r:id="rId210" display="https://pbs.twimg.com/profile_banners/757300400311508992/1489285982"/>
    <hyperlink ref="AO116" r:id="rId211" display="https://pbs.twimg.com/profile_banners/459919484/1513233623"/>
    <hyperlink ref="AO117" r:id="rId212" display="https://pbs.twimg.com/profile_banners/68085362/1417174726"/>
    <hyperlink ref="AO118" r:id="rId213" display="https://pbs.twimg.com/profile_banners/100732079/1521706635"/>
    <hyperlink ref="AO119" r:id="rId214" display="https://pbs.twimg.com/profile_banners/21781701/1400075242"/>
    <hyperlink ref="AO120" r:id="rId215" display="https://pbs.twimg.com/profile_banners/722786529886625796/1485446394"/>
    <hyperlink ref="AO121" r:id="rId216" display="https://pbs.twimg.com/profile_banners/857156206334533634/1552302613"/>
    <hyperlink ref="AO122" r:id="rId217" display="https://pbs.twimg.com/profile_banners/1126734724624293889/1560244341"/>
    <hyperlink ref="AO123" r:id="rId218" display="https://pbs.twimg.com/profile_banners/3195278881/1522681182"/>
    <hyperlink ref="AO124" r:id="rId219" display="https://pbs.twimg.com/profile_banners/720385696226107392/1516968471"/>
    <hyperlink ref="AO125" r:id="rId220" display="https://pbs.twimg.com/profile_banners/1045030364073332737/1545022483"/>
    <hyperlink ref="AO126" r:id="rId221" display="https://pbs.twimg.com/profile_banners/118057572/1478813353"/>
    <hyperlink ref="AO127" r:id="rId222" display="https://pbs.twimg.com/profile_banners/18012301/1456430832"/>
    <hyperlink ref="AO128" r:id="rId223" display="https://pbs.twimg.com/profile_banners/770057/1500556944"/>
    <hyperlink ref="AO129" r:id="rId224" display="https://pbs.twimg.com/profile_banners/53355325/1543228231"/>
    <hyperlink ref="AO130" r:id="rId225" display="https://pbs.twimg.com/profile_banners/1131228690522808320/1558544429"/>
    <hyperlink ref="AO131" r:id="rId226" display="https://pbs.twimg.com/profile_banners/978319191798374400/1529250649"/>
    <hyperlink ref="AO132" r:id="rId227" display="https://pbs.twimg.com/profile_banners/1038891043008208897/1558329062"/>
    <hyperlink ref="AU3" r:id="rId228" display="http://abs.twimg.com/images/themes/theme1/bg.png"/>
    <hyperlink ref="AU4" r:id="rId229" display="http://abs.twimg.com/images/themes/theme1/bg.png"/>
    <hyperlink ref="AU5" r:id="rId230" display="http://abs.twimg.com/images/themes/theme1/bg.png"/>
    <hyperlink ref="AU6" r:id="rId231" display="http://abs.twimg.com/images/themes/theme1/bg.png"/>
    <hyperlink ref="AU8" r:id="rId232" display="http://abs.twimg.com/images/themes/theme1/bg.png"/>
    <hyperlink ref="AU10" r:id="rId233" display="http://abs.twimg.com/images/themes/theme1/bg.png"/>
    <hyperlink ref="AU11" r:id="rId234" display="http://abs.twimg.com/images/themes/theme11/bg.gif"/>
    <hyperlink ref="AU12" r:id="rId235" display="http://abs.twimg.com/images/themes/theme1/bg.png"/>
    <hyperlink ref="AU13" r:id="rId236" display="http://abs.twimg.com/images/themes/theme1/bg.png"/>
    <hyperlink ref="AU16" r:id="rId237" display="http://abs.twimg.com/images/themes/theme1/bg.png"/>
    <hyperlink ref="AU18" r:id="rId238" display="http://abs.twimg.com/images/themes/theme1/bg.png"/>
    <hyperlink ref="AU19" r:id="rId239" display="http://abs.twimg.com/images/themes/theme2/bg.gif"/>
    <hyperlink ref="AU20" r:id="rId240" display="http://abs.twimg.com/images/themes/theme1/bg.png"/>
    <hyperlink ref="AU21" r:id="rId241" display="http://abs.twimg.com/images/themes/theme14/bg.gif"/>
    <hyperlink ref="AU22" r:id="rId242" display="http://abs.twimg.com/images/themes/theme1/bg.png"/>
    <hyperlink ref="AU23" r:id="rId243" display="http://abs.twimg.com/images/themes/theme1/bg.png"/>
    <hyperlink ref="AU24" r:id="rId244" display="http://abs.twimg.com/images/themes/theme1/bg.png"/>
    <hyperlink ref="AU25" r:id="rId245" display="http://abs.twimg.com/images/themes/theme14/bg.gif"/>
    <hyperlink ref="AU26" r:id="rId246" display="http://abs.twimg.com/images/themes/theme8/bg.gif"/>
    <hyperlink ref="AU27" r:id="rId247" display="http://abs.twimg.com/images/themes/theme1/bg.png"/>
    <hyperlink ref="AU28" r:id="rId248" display="http://abs.twimg.com/images/themes/theme9/bg.gif"/>
    <hyperlink ref="AU29" r:id="rId249" display="http://abs.twimg.com/images/themes/theme1/bg.png"/>
    <hyperlink ref="AU30" r:id="rId250" display="http://abs.twimg.com/images/themes/theme1/bg.png"/>
    <hyperlink ref="AU31" r:id="rId251" display="http://abs.twimg.com/images/themes/theme1/bg.png"/>
    <hyperlink ref="AU32" r:id="rId252" display="http://abs.twimg.com/images/themes/theme1/bg.png"/>
    <hyperlink ref="AU34" r:id="rId253" display="http://abs.twimg.com/images/themes/theme14/bg.gif"/>
    <hyperlink ref="AU35" r:id="rId254" display="http://abs.twimg.com/images/themes/theme1/bg.png"/>
    <hyperlink ref="AU36" r:id="rId255" display="http://abs.twimg.com/images/themes/theme15/bg.png"/>
    <hyperlink ref="AU37" r:id="rId256" display="http://abs.twimg.com/images/themes/theme9/bg.gif"/>
    <hyperlink ref="AU38" r:id="rId257" display="http://abs.twimg.com/images/themes/theme1/bg.png"/>
    <hyperlink ref="AU39" r:id="rId258" display="http://abs.twimg.com/images/themes/theme1/bg.png"/>
    <hyperlink ref="AU40" r:id="rId259" display="http://abs.twimg.com/images/themes/theme1/bg.png"/>
    <hyperlink ref="AU41" r:id="rId260" display="http://abs.twimg.com/images/themes/theme9/bg.gif"/>
    <hyperlink ref="AU42" r:id="rId261" display="http://abs.twimg.com/images/themes/theme1/bg.png"/>
    <hyperlink ref="AU43" r:id="rId262" display="http://abs.twimg.com/images/themes/theme1/bg.png"/>
    <hyperlink ref="AU44" r:id="rId263" display="http://abs.twimg.com/images/themes/theme14/bg.gif"/>
    <hyperlink ref="AU45" r:id="rId264" display="http://abs.twimg.com/images/themes/theme8/bg.gif"/>
    <hyperlink ref="AU46" r:id="rId265" display="http://abs.twimg.com/images/themes/theme1/bg.png"/>
    <hyperlink ref="AU47" r:id="rId266" display="http://abs.twimg.com/images/themes/theme14/bg.gif"/>
    <hyperlink ref="AU48" r:id="rId267" display="http://abs.twimg.com/images/themes/theme1/bg.png"/>
    <hyperlink ref="AU49" r:id="rId268" display="http://abs.twimg.com/images/themes/theme1/bg.png"/>
    <hyperlink ref="AU50" r:id="rId269" display="http://abs.twimg.com/images/themes/theme1/bg.png"/>
    <hyperlink ref="AU51" r:id="rId270" display="http://abs.twimg.com/images/themes/theme1/bg.png"/>
    <hyperlink ref="AU52" r:id="rId271" display="http://abs.twimg.com/images/themes/theme14/bg.gif"/>
    <hyperlink ref="AU53" r:id="rId272" display="http://abs.twimg.com/images/themes/theme1/bg.png"/>
    <hyperlink ref="AU54" r:id="rId273" display="http://abs.twimg.com/images/themes/theme13/bg.gif"/>
    <hyperlink ref="AU55" r:id="rId274" display="http://abs.twimg.com/images/themes/theme1/bg.png"/>
    <hyperlink ref="AU57" r:id="rId275" display="http://abs.twimg.com/images/themes/theme1/bg.png"/>
    <hyperlink ref="AU59" r:id="rId276" display="http://abs.twimg.com/images/themes/theme1/bg.png"/>
    <hyperlink ref="AU60" r:id="rId277" display="http://abs.twimg.com/images/themes/theme3/bg.gif"/>
    <hyperlink ref="AU61" r:id="rId278" display="http://abs.twimg.com/images/themes/theme14/bg.gif"/>
    <hyperlink ref="AU62" r:id="rId279" display="http://abs.twimg.com/images/themes/theme5/bg.gif"/>
    <hyperlink ref="AU63" r:id="rId280" display="http://abs.twimg.com/images/themes/theme18/bg.gif"/>
    <hyperlink ref="AU64" r:id="rId281" display="http://abs.twimg.com/images/themes/theme1/bg.png"/>
    <hyperlink ref="AU65" r:id="rId282" display="http://abs.twimg.com/images/themes/theme4/bg.gif"/>
    <hyperlink ref="AU66" r:id="rId283" display="http://abs.twimg.com/images/themes/theme1/bg.png"/>
    <hyperlink ref="AU67" r:id="rId284" display="http://abs.twimg.com/images/themes/theme15/bg.png"/>
    <hyperlink ref="AU68" r:id="rId285" display="http://abs.twimg.com/images/themes/theme1/bg.png"/>
    <hyperlink ref="AU69" r:id="rId286" display="http://abs.twimg.com/images/themes/theme15/bg.png"/>
    <hyperlink ref="AU72" r:id="rId287" display="http://abs.twimg.com/images/themes/theme12/bg.gif"/>
    <hyperlink ref="AU73" r:id="rId288" display="http://abs.twimg.com/images/themes/theme18/bg.gif"/>
    <hyperlink ref="AU74" r:id="rId289" display="http://abs.twimg.com/images/themes/theme1/bg.png"/>
    <hyperlink ref="AU75" r:id="rId290" display="http://abs.twimg.com/images/themes/theme7/bg.gif"/>
    <hyperlink ref="AU76" r:id="rId291" display="http://abs.twimg.com/images/themes/theme1/bg.png"/>
    <hyperlink ref="AU77" r:id="rId292" display="http://abs.twimg.com/images/themes/theme1/bg.png"/>
    <hyperlink ref="AU78" r:id="rId293" display="http://abs.twimg.com/images/themes/theme14/bg.gif"/>
    <hyperlink ref="AU79" r:id="rId294" display="http://abs.twimg.com/images/themes/theme1/bg.png"/>
    <hyperlink ref="AU80" r:id="rId295" display="http://abs.twimg.com/images/themes/theme1/bg.png"/>
    <hyperlink ref="AU81" r:id="rId296" display="http://abs.twimg.com/images/themes/theme9/bg.gif"/>
    <hyperlink ref="AU82" r:id="rId297" display="http://abs.twimg.com/images/themes/theme1/bg.png"/>
    <hyperlink ref="AU83" r:id="rId298" display="http://abs.twimg.com/images/themes/theme1/bg.png"/>
    <hyperlink ref="AU84" r:id="rId299" display="http://abs.twimg.com/images/themes/theme4/bg.gif"/>
    <hyperlink ref="AU85" r:id="rId300" display="http://abs.twimg.com/images/themes/theme10/bg.gif"/>
    <hyperlink ref="AU86" r:id="rId301" display="http://abs.twimg.com/images/themes/theme1/bg.png"/>
    <hyperlink ref="AU87" r:id="rId302" display="http://abs.twimg.com/images/themes/theme1/bg.png"/>
    <hyperlink ref="AU88" r:id="rId303" display="http://abs.twimg.com/images/themes/theme1/bg.png"/>
    <hyperlink ref="AU89" r:id="rId304" display="http://abs.twimg.com/images/themes/theme1/bg.png"/>
    <hyperlink ref="AU91" r:id="rId305" display="http://abs.twimg.com/images/themes/theme1/bg.png"/>
    <hyperlink ref="AU92" r:id="rId306" display="http://abs.twimg.com/images/themes/theme1/bg.png"/>
    <hyperlink ref="AU94" r:id="rId307" display="http://abs.twimg.com/images/themes/theme18/bg.gif"/>
    <hyperlink ref="AU95" r:id="rId308" display="http://abs.twimg.com/images/themes/theme1/bg.png"/>
    <hyperlink ref="AU96" r:id="rId309" display="http://abs.twimg.com/images/themes/theme1/bg.png"/>
    <hyperlink ref="AU97" r:id="rId310" display="http://abs.twimg.com/images/themes/theme6/bg.gif"/>
    <hyperlink ref="AU98" r:id="rId311" display="http://abs.twimg.com/images/themes/theme1/bg.png"/>
    <hyperlink ref="AU100" r:id="rId312" display="http://abs.twimg.com/images/themes/theme1/bg.png"/>
    <hyperlink ref="AU101" r:id="rId313" display="http://abs.twimg.com/images/themes/theme1/bg.png"/>
    <hyperlink ref="AU102" r:id="rId314" display="http://abs.twimg.com/images/themes/theme10/bg.gif"/>
    <hyperlink ref="AU104" r:id="rId315" display="http://abs.twimg.com/images/themes/theme1/bg.png"/>
    <hyperlink ref="AU105" r:id="rId316" display="http://abs.twimg.com/images/themes/theme1/bg.png"/>
    <hyperlink ref="AU106" r:id="rId317" display="http://abs.twimg.com/images/themes/theme14/bg.gif"/>
    <hyperlink ref="AU107" r:id="rId318" display="http://abs.twimg.com/images/themes/theme1/bg.png"/>
    <hyperlink ref="AU108" r:id="rId319" display="http://abs.twimg.com/images/themes/theme1/bg.png"/>
    <hyperlink ref="AU109" r:id="rId320" display="http://abs.twimg.com/images/themes/theme1/bg.png"/>
    <hyperlink ref="AU110" r:id="rId321" display="http://abs.twimg.com/images/themes/theme1/bg.png"/>
    <hyperlink ref="AU111" r:id="rId322" display="http://abs.twimg.com/images/themes/theme1/bg.png"/>
    <hyperlink ref="AU112" r:id="rId323" display="http://abs.twimg.com/images/themes/theme4/bg.gif"/>
    <hyperlink ref="AU114" r:id="rId324" display="http://abs.twimg.com/images/themes/theme1/bg.png"/>
    <hyperlink ref="AU116" r:id="rId325" display="http://abs.twimg.com/images/themes/theme3/bg.gif"/>
    <hyperlink ref="AU117" r:id="rId326" display="http://abs.twimg.com/images/themes/theme19/bg.gif"/>
    <hyperlink ref="AU118" r:id="rId327" display="http://abs.twimg.com/images/themes/theme4/bg.gif"/>
    <hyperlink ref="AU119" r:id="rId328" display="http://abs.twimg.com/images/themes/theme5/bg.gif"/>
    <hyperlink ref="AU121" r:id="rId329" display="http://abs.twimg.com/images/themes/theme1/bg.png"/>
    <hyperlink ref="AU123" r:id="rId330" display="http://abs.twimg.com/images/themes/theme1/bg.png"/>
    <hyperlink ref="AU126" r:id="rId331" display="http://abs.twimg.com/images/themes/theme9/bg.gif"/>
    <hyperlink ref="AU127" r:id="rId332" display="http://abs.twimg.com/images/themes/theme15/bg.png"/>
    <hyperlink ref="AU128" r:id="rId333" display="http://abs.twimg.com/images/themes/theme1/bg.png"/>
    <hyperlink ref="AU129" r:id="rId334" display="http://abs.twimg.com/images/themes/theme3/bg.gif"/>
    <hyperlink ref="AU130" r:id="rId335" display="http://abs.twimg.com/images/themes/theme1/bg.png"/>
    <hyperlink ref="AU132" r:id="rId336" display="http://abs.twimg.com/images/themes/theme1/bg.png"/>
    <hyperlink ref="F3" r:id="rId337" display="http://pbs.twimg.com/profile_images/926533530217168896/t-3vZqYL_normal.jpg"/>
    <hyperlink ref="F4" r:id="rId338" display="http://pbs.twimg.com/profile_images/926500788720955394/_DnsRtIX_normal.jpg"/>
    <hyperlink ref="F5" r:id="rId339" display="http://pbs.twimg.com/profile_images/1060537987010887681/XTB0wFs1_normal.jpg"/>
    <hyperlink ref="F6" r:id="rId340" display="http://pbs.twimg.com/profile_images/901019911954280448/jxMNWpTm_normal.jpg"/>
    <hyperlink ref="F7" r:id="rId341" display="http://pbs.twimg.com/profile_images/857939060521873408/weLwBXQ0_normal.jpg"/>
    <hyperlink ref="F8" r:id="rId342" display="http://pbs.twimg.com/profile_images/1165308179808493568/-xcMnvyl_normal.jpg"/>
    <hyperlink ref="F9" r:id="rId343" display="http://pbs.twimg.com/profile_images/706622262892490753/LB1AjIS-_normal.jpg"/>
    <hyperlink ref="F10" r:id="rId344" display="http://pbs.twimg.com/profile_images/1006920799696060416/06Ggt8PK_normal.jpg"/>
    <hyperlink ref="F11" r:id="rId345" display="http://pbs.twimg.com/profile_images/846409220832473088/-1Wh0Keo_normal.jpg"/>
    <hyperlink ref="F12" r:id="rId346" display="http://pbs.twimg.com/profile_images/1117715035411718144/8V_Gkzcx_normal.jpg"/>
    <hyperlink ref="F13" r:id="rId347" display="http://pbs.twimg.com/profile_images/1155059389860122625/kBqiQt7d_normal.png"/>
    <hyperlink ref="F14" r:id="rId348" display="http://pbs.twimg.com/profile_images/878604253690028032/xqRErZqz_normal.jpg"/>
    <hyperlink ref="F15" r:id="rId349" display="http://pbs.twimg.com/profile_images/1096893505551634439/JJ4uJYDw_normal.png"/>
    <hyperlink ref="F16" r:id="rId350" display="http://pbs.twimg.com/profile_images/795335879925596160/UArBlHyZ_normal.jpg"/>
    <hyperlink ref="F17" r:id="rId351" display="http://pbs.twimg.com/profile_images/977548769901215744/I45Gz07v_normal.jpg"/>
    <hyperlink ref="F18" r:id="rId352" display="http://abs.twimg.com/sticky/default_profile_images/default_profile_normal.png"/>
    <hyperlink ref="F19" r:id="rId353" display="http://pbs.twimg.com/profile_images/1024837641177419776/tJFKIyaw_normal.jpg"/>
    <hyperlink ref="F20" r:id="rId354" display="http://pbs.twimg.com/profile_images/879599447772188672/pAdBD3qb_normal.jpg"/>
    <hyperlink ref="F21" r:id="rId355" display="http://pbs.twimg.com/profile_images/3654397678/3d0274e555342f7e83558ad3fb0c0c39_normal.jpeg"/>
    <hyperlink ref="F22" r:id="rId356" display="http://pbs.twimg.com/profile_images/1101321372687581184/HmmqxtLQ_normal.jpg"/>
    <hyperlink ref="F23" r:id="rId357" display="http://pbs.twimg.com/profile_images/1069261666263736320/Uob_MxAK_normal.jpg"/>
    <hyperlink ref="F24" r:id="rId358" display="http://pbs.twimg.com/profile_images/476707212849467392/I_jVndo-_normal.jpeg"/>
    <hyperlink ref="F25" r:id="rId359" display="http://pbs.twimg.com/profile_images/1042648534317596672/XQW2BGvd_normal.jpg"/>
    <hyperlink ref="F26" r:id="rId360" display="http://pbs.twimg.com/profile_images/1072891513942786048/KIz2B2qk_normal.jpg"/>
    <hyperlink ref="F27" r:id="rId361" display="http://pbs.twimg.com/profile_images/1004664899253907456/k_BbBzHy_normal.jpg"/>
    <hyperlink ref="F28" r:id="rId362" display="http://pbs.twimg.com/profile_images/1143106428850147328/8lNCHakU_normal.jpg"/>
    <hyperlink ref="F29" r:id="rId363" display="http://pbs.twimg.com/profile_images/718877584528814081/Wgiazsvv_normal.jpg"/>
    <hyperlink ref="F30" r:id="rId364" display="http://pbs.twimg.com/profile_images/902143038255923200/5FM46-wj_normal.jpg"/>
    <hyperlink ref="F31" r:id="rId365" display="http://pbs.twimg.com/profile_images/846785549939757057/1zniwuG3_normal.jpg"/>
    <hyperlink ref="F32" r:id="rId366" display="http://pbs.twimg.com/profile_images/918243413228642304/SNxPOiou_normal.jpg"/>
    <hyperlink ref="F33" r:id="rId367" display="http://pbs.twimg.com/profile_images/1071480273940824064/dJg1h7C4_normal.jpg"/>
    <hyperlink ref="F34" r:id="rId368" display="http://pbs.twimg.com/profile_images/3346866136/44bafe581019fa2603283cbc5e41f3ff_normal.png"/>
    <hyperlink ref="F35" r:id="rId369" display="http://pbs.twimg.com/profile_images/1110428780445626368/D_zlUqwa_normal.jpg"/>
    <hyperlink ref="F36" r:id="rId370" display="http://pbs.twimg.com/profile_images/1073055798136193024/K9zc5cFO_normal.jpg"/>
    <hyperlink ref="F37" r:id="rId371" display="http://pbs.twimg.com/profile_images/581089016814047232/7pjnF776_normal.jpg"/>
    <hyperlink ref="F38" r:id="rId372" display="http://pbs.twimg.com/profile_images/1113023342154518533/2uGQHL7Y_normal.png"/>
    <hyperlink ref="F39" r:id="rId373" display="http://pbs.twimg.com/profile_images/1109803241435549697/v3a0BDXo_normal.png"/>
    <hyperlink ref="F40" r:id="rId374" display="http://pbs.twimg.com/profile_images/1095743669653696513/PtaZZUX4_normal.jpg"/>
    <hyperlink ref="F41" r:id="rId375" display="http://pbs.twimg.com/profile_images/623697160777826305/RFY-hwl__normal.png"/>
    <hyperlink ref="F42" r:id="rId376" display="http://pbs.twimg.com/profile_images/1166369406018117632/eKEr4O-u_normal.jpg"/>
    <hyperlink ref="F43" r:id="rId377" display="http://pbs.twimg.com/profile_images/1035896694469283840/nMLw8WsR_normal.jpg"/>
    <hyperlink ref="F44" r:id="rId378" display="http://pbs.twimg.com/profile_images/3120841902/7276aa9ca2b09cdb1a09fa6029dc8e25_normal.jpeg"/>
    <hyperlink ref="F45" r:id="rId379" display="http://pbs.twimg.com/profile_images/667558392681115648/gkBqKnZD_normal.jpg"/>
    <hyperlink ref="F46" r:id="rId380" display="http://pbs.twimg.com/profile_images/472597106427850752/chLqXQ2O_normal.jpeg"/>
    <hyperlink ref="F47" r:id="rId381" display="http://pbs.twimg.com/profile_images/487242217887502337/qOMRQbPk_normal.jpeg"/>
    <hyperlink ref="F48" r:id="rId382" display="http://pbs.twimg.com/profile_images/784381029180182533/B24kECRz_normal.jpg"/>
    <hyperlink ref="F49" r:id="rId383" display="http://pbs.twimg.com/profile_images/855429366418984960/AsjtpwsM_normal.jpg"/>
    <hyperlink ref="F50" r:id="rId384" display="http://pbs.twimg.com/profile_images/1113055580397211649/5N6klfaP_normal.png"/>
    <hyperlink ref="F51" r:id="rId385" display="http://pbs.twimg.com/profile_images/1116448696642744322/gfixxYfC_normal.jpg"/>
    <hyperlink ref="F52" r:id="rId386" display="http://pbs.twimg.com/profile_images/1159098414547767296/VbpXdNrj_normal.jpg"/>
    <hyperlink ref="F53" r:id="rId387" display="http://pbs.twimg.com/profile_images/557499655701819393/NUGpDgnM_normal.jpeg"/>
    <hyperlink ref="F54" r:id="rId388" display="http://pbs.twimg.com/profile_images/913811675505192960/0xPcrAab_normal.jpg"/>
    <hyperlink ref="F55" r:id="rId389" display="http://pbs.twimg.com/profile_images/1148986276638539776/umIim8jG_normal.jpg"/>
    <hyperlink ref="F56" r:id="rId390" display="http://pbs.twimg.com/profile_images/1154321404797624320/PaF21odn_normal.jpg"/>
    <hyperlink ref="F57" r:id="rId391" display="http://pbs.twimg.com/profile_images/1143225736162996226/w_goSqcN_normal.png"/>
    <hyperlink ref="F58" r:id="rId392" display="http://pbs.twimg.com/profile_images/874639898065727494/JKGRntr0_normal.jpg"/>
    <hyperlink ref="F59" r:id="rId393" display="http://pbs.twimg.com/profile_images/721937975441956864/Ue6WcLFT_normal.jpg"/>
    <hyperlink ref="F60" r:id="rId394" display="http://pbs.twimg.com/profile_images/1160788003561697281/jgYIbUqS_normal.jpg"/>
    <hyperlink ref="F61" r:id="rId395" display="http://pbs.twimg.com/profile_images/808723158261846016/CSZzJNzM_normal.jpg"/>
    <hyperlink ref="F62" r:id="rId396" display="http://pbs.twimg.com/profile_images/894438247799115776/hwrqw7eh_normal.jpg"/>
    <hyperlink ref="F63" r:id="rId397" display="http://pbs.twimg.com/profile_images/594180789052530689/d-BTuspO_normal.jpg"/>
    <hyperlink ref="F64" r:id="rId398" display="http://pbs.twimg.com/profile_images/463940766952222720/_P3HbRxE_normal.png"/>
    <hyperlink ref="F65" r:id="rId399" display="http://pbs.twimg.com/profile_images/989098657831112704/YEx3YyX7_normal.jpg"/>
    <hyperlink ref="F66" r:id="rId400" display="http://pbs.twimg.com/profile_images/754033245407313920/mG5ysLna_normal.jpg"/>
    <hyperlink ref="F67" r:id="rId401" display="http://pbs.twimg.com/profile_images/1147440819428896775/ZpsbUY65_normal.jpg"/>
    <hyperlink ref="F68" r:id="rId402" display="http://pbs.twimg.com/profile_images/778166795140292609/sDEWrqGc_normal.jpg"/>
    <hyperlink ref="F69" r:id="rId403" display="http://pbs.twimg.com/profile_images/684199571824627712/iylW32Fm_normal.jpg"/>
    <hyperlink ref="F70" r:id="rId404" display="http://pbs.twimg.com/profile_images/1091835501290479621/Ng4t94uo_normal.jpg"/>
    <hyperlink ref="F71" r:id="rId405" display="http://pbs.twimg.com/profile_images/986236562290585601/kug0BzR0_normal.jpg"/>
    <hyperlink ref="F72" r:id="rId406" display="http://pbs.twimg.com/profile_images/936648772834041856/aBvT-Djq_normal.jpg"/>
    <hyperlink ref="F73" r:id="rId407" display="http://pbs.twimg.com/profile_images/878114086734643200/2zAaZNMh_normal.jpg"/>
    <hyperlink ref="F74" r:id="rId408" display="http://pbs.twimg.com/profile_images/833619024688795648/7TUg2sZE_normal.jpg"/>
    <hyperlink ref="F75" r:id="rId409" display="http://pbs.twimg.com/profile_images/1147585728022343680/7z1Ca3Vo_normal.jpg"/>
    <hyperlink ref="F76" r:id="rId410" display="http://pbs.twimg.com/profile_images/529728437880389633/Xggj9rV4_normal.jpeg"/>
    <hyperlink ref="F77" r:id="rId411" display="http://pbs.twimg.com/profile_images/1149663356459999232/RWpnM0vN_normal.jpg"/>
    <hyperlink ref="F78" r:id="rId412" display="http://pbs.twimg.com/profile_images/939586669531025408/NPFJXHJo_normal.jpg"/>
    <hyperlink ref="F79" r:id="rId413" display="http://pbs.twimg.com/profile_images/1062765638714834944/fuuz4_1I_normal.jpg"/>
    <hyperlink ref="F80" r:id="rId414" display="http://pbs.twimg.com/profile_images/1126064693846663168/HpX7ksNj_normal.jpg"/>
    <hyperlink ref="F81" r:id="rId415" display="http://pbs.twimg.com/profile_images/963087423323373568/3XcnnCDv_normal.jpg"/>
    <hyperlink ref="F82" r:id="rId416" display="http://pbs.twimg.com/profile_images/61932938/08-08-17-08-drawn-600_normal.jpg"/>
    <hyperlink ref="F83" r:id="rId417" display="http://pbs.twimg.com/profile_images/617978863726010369/4PJc0LB3_normal.jpg"/>
    <hyperlink ref="F84" r:id="rId418" display="http://pbs.twimg.com/profile_images/833491840317923328/lEG8Sp5z_normal.jpg"/>
    <hyperlink ref="F85" r:id="rId419" display="http://pbs.twimg.com/profile_images/1108554708875014145/IsDZVaDj_normal.jpg"/>
    <hyperlink ref="F86" r:id="rId420" display="http://pbs.twimg.com/profile_images/1113088413547130880/RfpzvcVu_normal.png"/>
    <hyperlink ref="F87" r:id="rId421" display="http://pbs.twimg.com/profile_images/1086144356015165440/qp-aDxu8_normal.jpg"/>
    <hyperlink ref="F88" r:id="rId422" display="http://pbs.twimg.com/profile_images/2664315488/4a884b08d0cd532864ee438c6477c7b7_normal.jpeg"/>
    <hyperlink ref="F89" r:id="rId423" display="http://pbs.twimg.com/profile_images/1009550793773498368/jEKg6Xg4_normal.jpg"/>
    <hyperlink ref="F90" r:id="rId424" display="http://pbs.twimg.com/profile_images/1103407247080779776/2SNlyjwD_normal.jpg"/>
    <hyperlink ref="F91" r:id="rId425" display="http://pbs.twimg.com/profile_images/432258838494846976/n5rx9RHu_normal.jpeg"/>
    <hyperlink ref="F92" r:id="rId426" display="http://pbs.twimg.com/profile_images/351501987/ipodapp_normal.jpg"/>
    <hyperlink ref="F93" r:id="rId427" display="http://pbs.twimg.com/profile_images/1152599573946359813/Z-RujlXc_normal.jpg"/>
    <hyperlink ref="F94" r:id="rId428" display="http://pbs.twimg.com/profile_images/725814783417540608/DH32dyaL_normal.jpg"/>
    <hyperlink ref="F95" r:id="rId429" display="http://pbs.twimg.com/profile_images/1082919620032503808/DHISElgY_normal.jpg"/>
    <hyperlink ref="F96" r:id="rId430" display="http://pbs.twimg.com/profile_images/955552684425166848/8H99Es2i_normal.jpg"/>
    <hyperlink ref="F97" r:id="rId431" display="http://pbs.twimg.com/profile_images/1042327909363535872/CCOinNPj_normal.jpg"/>
    <hyperlink ref="F98" r:id="rId432" display="http://pbs.twimg.com/profile_images/699165600933777408/tefXPSWb_normal.jpg"/>
    <hyperlink ref="F99" r:id="rId433" display="http://pbs.twimg.com/profile_images/975588470231060481/XZn4mbWl_normal.jpg"/>
    <hyperlink ref="F100" r:id="rId434" display="http://pbs.twimg.com/profile_images/635728484648685568/shbB4SyY_normal.jpg"/>
    <hyperlink ref="F101" r:id="rId435" display="http://pbs.twimg.com/profile_images/988368273656999936/0u-W6Y8Q_normal.jpg"/>
    <hyperlink ref="F102" r:id="rId436" display="http://pbs.twimg.com/profile_images/730131721623089154/sSrr6tUj_normal.jpg"/>
    <hyperlink ref="F103" r:id="rId437" display="http://pbs.twimg.com/profile_images/1146718205366292481/eWwrQcWy_normal.jpg"/>
    <hyperlink ref="F104" r:id="rId438" display="http://pbs.twimg.com/profile_images/979412214393266177/yasg4QdF_normal.jpg"/>
    <hyperlink ref="F105" r:id="rId439" display="http://pbs.twimg.com/profile_images/875379779742183424/FY278yPF_normal.jpg"/>
    <hyperlink ref="F106" r:id="rId440" display="http://pbs.twimg.com/profile_images/971518376076984320/eQdX_nIQ_normal.jpg"/>
    <hyperlink ref="F107" r:id="rId441" display="http://pbs.twimg.com/profile_images/463673794716909569/DvZl4mU3_normal.png"/>
    <hyperlink ref="F108" r:id="rId442" display="http://pbs.twimg.com/profile_images/2372988200/cudltvccob8x3kysv6rg_normal.jpeg"/>
    <hyperlink ref="F109" r:id="rId443" display="http://pbs.twimg.com/profile_images/1159186066840018944/aBa4S75Z_normal.jpg"/>
    <hyperlink ref="F110" r:id="rId444" display="http://pbs.twimg.com/profile_images/1138842152929288193/OrCpulEk_normal.jpg"/>
    <hyperlink ref="F111" r:id="rId445" display="http://pbs.twimg.com/profile_images/1167042995625058304/aVrA3egF_normal.jpg"/>
    <hyperlink ref="F112" r:id="rId446" display="http://pbs.twimg.com/profile_images/1116389250902167553/wNmaTi2g_normal.png"/>
    <hyperlink ref="F113" r:id="rId447" display="http://pbs.twimg.com/profile_images/823916759052849153/VsCoI88n_normal.jpg"/>
    <hyperlink ref="F114" r:id="rId448" display="http://pbs.twimg.com/profile_images/1011615525280067584/DJZoa4oV_normal.jpg"/>
    <hyperlink ref="F115" r:id="rId449" display="http://pbs.twimg.com/profile_images/840752299819565056/7JKqhNeO_normal.jpg"/>
    <hyperlink ref="F116" r:id="rId450" display="http://pbs.twimg.com/profile_images/1095565151879671808/mLvzdj2d_normal.png"/>
    <hyperlink ref="F117" r:id="rId451" display="http://pbs.twimg.com/profile_images/1116649994839371776/3XUoonrV_normal.jpg"/>
    <hyperlink ref="F118" r:id="rId452" display="http://pbs.twimg.com/profile_images/985540919091965952/xcuXuAQ9_normal.jpg"/>
    <hyperlink ref="F119" r:id="rId453" display="http://pbs.twimg.com/profile_images/660187976027254784/_TIEEHiy_normal.png"/>
    <hyperlink ref="F120" r:id="rId454" display="http://pbs.twimg.com/profile_images/824647924428800004/h0PiOSPN_normal.jpg"/>
    <hyperlink ref="F121" r:id="rId455" display="http://pbs.twimg.com/profile_images/1128717670520586241/1wEn7_oF_normal.png"/>
    <hyperlink ref="F122" r:id="rId456" display="http://pbs.twimg.com/profile_images/1126735041952747520/uIMjRbbI_normal.png"/>
    <hyperlink ref="F123" r:id="rId457" display="http://pbs.twimg.com/profile_images/980539153225080832/2sj8_Z7E_normal.jpg"/>
    <hyperlink ref="F124" r:id="rId458" display="http://pbs.twimg.com/profile_images/950519884626169857/8Z1EjI0g_normal.jpg"/>
    <hyperlink ref="F125" r:id="rId459" display="http://pbs.twimg.com/profile_images/1059306021296922625/oyxW1qo-_normal.jpg"/>
    <hyperlink ref="F126" r:id="rId460" display="http://pbs.twimg.com/profile_images/696143278807375872/_8KOQ7tg_normal.jpg"/>
    <hyperlink ref="F127" r:id="rId461" display="http://pbs.twimg.com/profile_images/702948076152098819/bBbJPSGy_normal.jpg"/>
    <hyperlink ref="F128" r:id="rId462" display="http://pbs.twimg.com/profile_images/1023477959250853888/FdSHT8uy_normal.jpg"/>
    <hyperlink ref="F129" r:id="rId463" display="http://pbs.twimg.com/profile_images/1067001811767300096/MYL74A5E_normal.jpg"/>
    <hyperlink ref="F130" r:id="rId464" display="http://pbs.twimg.com/profile_images/1131228766070628352/5CYHoMfz_normal.jpg"/>
    <hyperlink ref="F131" r:id="rId465" display="http://pbs.twimg.com/profile_images/1131988107409149952/ClZ_Ej4m_normal.png"/>
    <hyperlink ref="F132" r:id="rId466" display="http://pbs.twimg.com/profile_images/1116402024453689346/Gmjn8AXY_normal.png"/>
    <hyperlink ref="F133" r:id="rId467" display="http://abs.twimg.com/sticky/default_profile_images/default_profile_normal.png"/>
    <hyperlink ref="AX3" r:id="rId468" display="https://twitter.com/seo"/>
    <hyperlink ref="AX4" r:id="rId469" display="https://twitter.com/kinsta"/>
    <hyperlink ref="AX5" r:id="rId470" display="https://twitter.com/siteground"/>
    <hyperlink ref="AX6" r:id="rId471" display="https://twitter.com/wp_rocket"/>
    <hyperlink ref="AX7" r:id="rId472" display="https://twitter.com/mannymarketers"/>
    <hyperlink ref="AX8" r:id="rId473" display="https://twitter.com/dewieirig"/>
    <hyperlink ref="AX9" r:id="rId474" display="https://twitter.com/bestclerks"/>
    <hyperlink ref="AX10" r:id="rId475" display="https://twitter.com/toco_fr"/>
    <hyperlink ref="AX11" r:id="rId476" display="https://twitter.com/cjscribe"/>
    <hyperlink ref="AX12" r:id="rId477" display="https://twitter.com/micwonderland"/>
    <hyperlink ref="AX13" r:id="rId478" display="https://twitter.com/smmxagency"/>
    <hyperlink ref="AX14" r:id="rId479" display="https://twitter.com/_socialmedia___"/>
    <hyperlink ref="AX15" r:id="rId480" display="https://twitter.com/universwealth"/>
    <hyperlink ref="AX16" r:id="rId481" display="https://twitter.com/jamesbullock81"/>
    <hyperlink ref="AX17" r:id="rId482" display="https://twitter.com/afacebook_group"/>
    <hyperlink ref="AX18" r:id="rId483" display="https://twitter.com/missshandarenee"/>
    <hyperlink ref="AX19" r:id="rId484" display="https://twitter.com/brewervasocial"/>
    <hyperlink ref="AX20" r:id="rId485" display="https://twitter.com/good_to_seo"/>
    <hyperlink ref="AX21" r:id="rId486" display="https://twitter.com/socialmedianex"/>
    <hyperlink ref="AX22" r:id="rId487" display="https://twitter.com/webgirltj"/>
    <hyperlink ref="AX23" r:id="rId488" display="https://twitter.com/mediabulge"/>
    <hyperlink ref="AX24" r:id="rId489" display="https://twitter.com/socialguru007"/>
    <hyperlink ref="AX25" r:id="rId490" display="https://twitter.com/keithflynn"/>
    <hyperlink ref="AX26" r:id="rId491" display="https://twitter.com/novumarketing"/>
    <hyperlink ref="AX27" r:id="rId492" display="https://twitter.com/goodmanjed"/>
    <hyperlink ref="AX28" r:id="rId493" display="https://twitter.com/vipvirtualsols"/>
    <hyperlink ref="AX29" r:id="rId494" display="https://twitter.com/planarwhirl"/>
    <hyperlink ref="AX30" r:id="rId495" display="https://twitter.com/tastefullyso"/>
    <hyperlink ref="AX31" r:id="rId496" display="https://twitter.com/junelevenco"/>
    <hyperlink ref="AX32" r:id="rId497" display="https://twitter.com/danagarrison"/>
    <hyperlink ref="AX33" r:id="rId498" display="https://twitter.com/techsolzenastra"/>
    <hyperlink ref="AX34" r:id="rId499" display="https://twitter.com/followermob"/>
    <hyperlink ref="AX35" r:id="rId500" display="https://twitter.com/bird7g"/>
    <hyperlink ref="AX36" r:id="rId501" display="https://twitter.com/stevekrohn"/>
    <hyperlink ref="AX37" r:id="rId502" display="https://twitter.com/ginevraadamoli"/>
    <hyperlink ref="AX38" r:id="rId503" display="https://twitter.com/pulnocrawler"/>
    <hyperlink ref="AX39" r:id="rId504" display="https://twitter.com/kobmaxqueen"/>
    <hyperlink ref="AX40" r:id="rId505" display="https://twitter.com/valorey"/>
    <hyperlink ref="AX41" r:id="rId506" display="https://twitter.com/mediamashsocial"/>
    <hyperlink ref="AX42" r:id="rId507" display="https://twitter.com/jordanhockett"/>
    <hyperlink ref="AX43" r:id="rId508" display="https://twitter.com/techieappy"/>
    <hyperlink ref="AX44" r:id="rId509" display="https://twitter.com/robinyearsley"/>
    <hyperlink ref="AX45" r:id="rId510" display="https://twitter.com/putfadd"/>
    <hyperlink ref="AX46" r:id="rId511" display="https://twitter.com/objectivepr"/>
    <hyperlink ref="AX47" r:id="rId512" display="https://twitter.com/socialmedia2day"/>
    <hyperlink ref="AX48" r:id="rId513" display="https://twitter.com/clicali"/>
    <hyperlink ref="AX49" r:id="rId514" display="https://twitter.com/jimcorcoran"/>
    <hyperlink ref="AX50" r:id="rId515" display="https://twitter.com/pairnetworks"/>
    <hyperlink ref="AX51" r:id="rId516" display="https://twitter.com/samirlahlabat"/>
    <hyperlink ref="AX52" r:id="rId517" display="https://twitter.com/uzomaisichei"/>
    <hyperlink ref="AX53" r:id="rId518" display="https://twitter.com/sourav21maha"/>
    <hyperlink ref="AX54" r:id="rId519" display="https://twitter.com/monisbukhari"/>
    <hyperlink ref="AX55" r:id="rId520" display="https://twitter.com/phoebebain"/>
    <hyperlink ref="AX56" r:id="rId521" display="https://twitter.com/by_kream"/>
    <hyperlink ref="AX57" r:id="rId522" display="https://twitter.com/seablakely"/>
    <hyperlink ref="AX58" r:id="rId523" display="https://twitter.com/seoblissonline"/>
    <hyperlink ref="AX59" r:id="rId524" display="https://twitter.com/mslindasim"/>
    <hyperlink ref="AX60" r:id="rId525" display="https://twitter.com/mridulkesharwa"/>
    <hyperlink ref="AX61" r:id="rId526" display="https://twitter.com/willpowerentllc"/>
    <hyperlink ref="AX62" r:id="rId527" display="https://twitter.com/austinnoronha"/>
    <hyperlink ref="AX63" r:id="rId528" display="https://twitter.com/the_cow81"/>
    <hyperlink ref="AX64" r:id="rId529" display="https://twitter.com/testomatocom"/>
    <hyperlink ref="AX65" r:id="rId530" display="https://twitter.com/elainebeare"/>
    <hyperlink ref="AX66" r:id="rId531" display="https://twitter.com/mybizmarketer"/>
    <hyperlink ref="AX67" r:id="rId532" display="https://twitter.com/naasei"/>
    <hyperlink ref="AX68" r:id="rId533" display="https://twitter.com/socio_loca"/>
    <hyperlink ref="AX69" r:id="rId534" display="https://twitter.com/rickrockmex"/>
    <hyperlink ref="AX70" r:id="rId535" display="https://twitter.com/thatsocialgeek"/>
    <hyperlink ref="AX71" r:id="rId536" display="https://twitter.com/amybatdell"/>
    <hyperlink ref="AX72" r:id="rId537" display="https://twitter.com/jaimeshine"/>
    <hyperlink ref="AX73" r:id="rId538" display="https://twitter.com/viragshah4"/>
    <hyperlink ref="AX74" r:id="rId539" display="https://twitter.com/ayotadhiambo"/>
    <hyperlink ref="AX75" r:id="rId540" display="https://twitter.com/remmyonline"/>
    <hyperlink ref="AX76" r:id="rId541" display="https://twitter.com/newmediahorizon"/>
    <hyperlink ref="AX77" r:id="rId542" display="https://twitter.com/vinazol"/>
    <hyperlink ref="AX78" r:id="rId543" display="https://twitter.com/isaacimper"/>
    <hyperlink ref="AX79" r:id="rId544" display="https://twitter.com/angelodge"/>
    <hyperlink ref="AX80" r:id="rId545" display="https://twitter.com/iam_odey"/>
    <hyperlink ref="AX81" r:id="rId546" display="https://twitter.com/warriorgrll74"/>
    <hyperlink ref="AX82" r:id="rId547" display="https://twitter.com/richardbouchez"/>
    <hyperlink ref="AX83" r:id="rId548" display="https://twitter.com/angelafresneda"/>
    <hyperlink ref="AX84" r:id="rId549" display="https://twitter.com/ashleyroche"/>
    <hyperlink ref="AX85" r:id="rId550" display="https://twitter.com/mathony"/>
    <hyperlink ref="AX86" r:id="rId551" display="https://twitter.com/passivearnings"/>
    <hyperlink ref="AX87" r:id="rId552" display="https://twitter.com/blairallenagen1"/>
    <hyperlink ref="AX88" r:id="rId553" display="https://twitter.com/marceladesantam"/>
    <hyperlink ref="AX89" r:id="rId554" display="https://twitter.com/lyneshah"/>
    <hyperlink ref="AX90" r:id="rId555" display="https://twitter.com/villacar4"/>
    <hyperlink ref="AX91" r:id="rId556" display="https://twitter.com/loefflercarsten"/>
    <hyperlink ref="AX92" r:id="rId557" display="https://twitter.com/bestfin1"/>
    <hyperlink ref="AX93" r:id="rId558" display="https://twitter.com/prosper_kenn"/>
    <hyperlink ref="AX94" r:id="rId559" display="https://twitter.com/alexis_robbins"/>
    <hyperlink ref="AX95" r:id="rId560" display="https://twitter.com/marketin_auto"/>
    <hyperlink ref="AX96" r:id="rId561" display="https://twitter.com/cognoscentebiz"/>
    <hyperlink ref="AX97" r:id="rId562" display="https://twitter.com/fracarabini"/>
    <hyperlink ref="AX98" r:id="rId563" display="https://twitter.com/tembhurnepraful"/>
    <hyperlink ref="AX99" r:id="rId564" display="https://twitter.com/digimumbai"/>
    <hyperlink ref="AX100" r:id="rId565" display="https://twitter.com/chetan0037"/>
    <hyperlink ref="AX101" r:id="rId566" display="https://twitter.com/stylemediaire"/>
    <hyperlink ref="AX102" r:id="rId567" display="https://twitter.com/derekshankar"/>
    <hyperlink ref="AX103" r:id="rId568" display="https://twitter.com/delicatepurvi"/>
    <hyperlink ref="AX104" r:id="rId569" display="https://twitter.com/semrush"/>
    <hyperlink ref="AX105" r:id="rId570" display="https://twitter.com/meetedgar"/>
    <hyperlink ref="AX106" r:id="rId571" display="https://twitter.com/madalynsklar"/>
    <hyperlink ref="AX107" r:id="rId572" display="https://twitter.com/smexaminer"/>
    <hyperlink ref="AX108" r:id="rId573" display="https://twitter.com/cmicontent"/>
    <hyperlink ref="AX109" r:id="rId574" display="https://twitter.com/hootsuite"/>
    <hyperlink ref="AX110" r:id="rId575" display="https://twitter.com/vrajshahspeaks"/>
    <hyperlink ref="AX111" r:id="rId576" display="https://twitter.com/sclarkeoville"/>
    <hyperlink ref="AX112" r:id="rId577" display="https://twitter.com/antonisau"/>
    <hyperlink ref="AX113" r:id="rId578" display="https://twitter.com/businesstop25"/>
    <hyperlink ref="AX114" r:id="rId579" display="https://twitter.com/noggledotcom"/>
    <hyperlink ref="AX115" r:id="rId580" display="https://twitter.com/reduxstyle"/>
    <hyperlink ref="AX116" r:id="rId581" display="https://twitter.com/bloggermasud"/>
    <hyperlink ref="AX117" r:id="rId582" display="https://twitter.com/esotericphoenix"/>
    <hyperlink ref="AX118" r:id="rId583" display="https://twitter.com/askmukesh"/>
    <hyperlink ref="AX119" r:id="rId584" display="https://twitter.com/gcohen85"/>
    <hyperlink ref="AX120" r:id="rId585" display="https://twitter.com/bloggingtop25"/>
    <hyperlink ref="AX121" r:id="rId586" display="https://twitter.com/harrsocialmedia"/>
    <hyperlink ref="AX122" r:id="rId587" display="https://twitter.com/ameyaemarketing"/>
    <hyperlink ref="AX123" r:id="rId588" display="https://twitter.com/b2b_smarketing"/>
    <hyperlink ref="AX124" r:id="rId589" display="https://twitter.com/gettriplecanopy"/>
    <hyperlink ref="AX125" r:id="rId590" display="https://twitter.com/calocollective"/>
    <hyperlink ref="AX126" r:id="rId591" display="https://twitter.com/ammarketing_nl"/>
    <hyperlink ref="AX127" r:id="rId592" display="https://twitter.com/prcouncil_acy"/>
    <hyperlink ref="AX128" r:id="rId593" display="https://twitter.com/soci"/>
    <hyperlink ref="AX129" r:id="rId594" display="https://twitter.com/bphlippo"/>
    <hyperlink ref="AX130" r:id="rId595" display="https://twitter.com/samdigitalcomm"/>
    <hyperlink ref="AX131" r:id="rId596" display="https://twitter.com/backmanage"/>
    <hyperlink ref="AX132" r:id="rId597" display="https://twitter.com/tupoino"/>
    <hyperlink ref="AX133" r:id="rId598" display="https://twitter.com/icanwp"/>
  </hyperlinks>
  <printOptions/>
  <pageMargins left="0.7" right="0.7" top="0.75" bottom="0.75" header="0.3" footer="0.3"/>
  <pageSetup horizontalDpi="600" verticalDpi="600" orientation="portrait" r:id="rId602"/>
  <legacyDrawing r:id="rId600"/>
  <tableParts>
    <tablePart r:id="rId6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2070</v>
      </c>
      <c r="Z2" s="13" t="s">
        <v>2091</v>
      </c>
      <c r="AA2" s="13" t="s">
        <v>2130</v>
      </c>
      <c r="AB2" s="13" t="s">
        <v>2187</v>
      </c>
      <c r="AC2" s="13" t="s">
        <v>2254</v>
      </c>
      <c r="AD2" s="13" t="s">
        <v>2288</v>
      </c>
      <c r="AE2" s="13" t="s">
        <v>2289</v>
      </c>
      <c r="AF2" s="13" t="s">
        <v>2306</v>
      </c>
      <c r="AG2" s="119" t="s">
        <v>2636</v>
      </c>
      <c r="AH2" s="119" t="s">
        <v>2637</v>
      </c>
      <c r="AI2" s="119" t="s">
        <v>2638</v>
      </c>
      <c r="AJ2" s="119" t="s">
        <v>2639</v>
      </c>
      <c r="AK2" s="119" t="s">
        <v>2640</v>
      </c>
      <c r="AL2" s="119" t="s">
        <v>2641</v>
      </c>
      <c r="AM2" s="119" t="s">
        <v>2642</v>
      </c>
      <c r="AN2" s="119" t="s">
        <v>2643</v>
      </c>
      <c r="AO2" s="119" t="s">
        <v>2646</v>
      </c>
    </row>
    <row r="3" spans="1:41" ht="15">
      <c r="A3" s="87" t="s">
        <v>2011</v>
      </c>
      <c r="B3" s="65" t="s">
        <v>2022</v>
      </c>
      <c r="C3" s="65" t="s">
        <v>56</v>
      </c>
      <c r="D3" s="103"/>
      <c r="E3" s="102"/>
      <c r="F3" s="104" t="s">
        <v>2717</v>
      </c>
      <c r="G3" s="105"/>
      <c r="H3" s="105"/>
      <c r="I3" s="106">
        <v>3</v>
      </c>
      <c r="J3" s="107"/>
      <c r="K3" s="48">
        <v>59</v>
      </c>
      <c r="L3" s="48">
        <v>54</v>
      </c>
      <c r="M3" s="48">
        <v>14</v>
      </c>
      <c r="N3" s="48">
        <v>68</v>
      </c>
      <c r="O3" s="48">
        <v>68</v>
      </c>
      <c r="P3" s="49" t="s">
        <v>2036</v>
      </c>
      <c r="Q3" s="49" t="s">
        <v>2036</v>
      </c>
      <c r="R3" s="48">
        <v>59</v>
      </c>
      <c r="S3" s="48">
        <v>59</v>
      </c>
      <c r="T3" s="48">
        <v>1</v>
      </c>
      <c r="U3" s="48">
        <v>5</v>
      </c>
      <c r="V3" s="48">
        <v>0</v>
      </c>
      <c r="W3" s="49">
        <v>0</v>
      </c>
      <c r="X3" s="49">
        <v>0</v>
      </c>
      <c r="Y3" s="78" t="s">
        <v>2071</v>
      </c>
      <c r="Z3" s="78" t="s">
        <v>2092</v>
      </c>
      <c r="AA3" s="78" t="s">
        <v>2131</v>
      </c>
      <c r="AB3" s="84" t="s">
        <v>2188</v>
      </c>
      <c r="AC3" s="84" t="s">
        <v>2255</v>
      </c>
      <c r="AD3" s="84"/>
      <c r="AE3" s="84" t="s">
        <v>2290</v>
      </c>
      <c r="AF3" s="84" t="s">
        <v>2307</v>
      </c>
      <c r="AG3" s="116">
        <v>59</v>
      </c>
      <c r="AH3" s="120">
        <v>7.496823379923761</v>
      </c>
      <c r="AI3" s="116">
        <v>5</v>
      </c>
      <c r="AJ3" s="120">
        <v>0.6353240152477764</v>
      </c>
      <c r="AK3" s="116">
        <v>0</v>
      </c>
      <c r="AL3" s="120">
        <v>0</v>
      </c>
      <c r="AM3" s="116">
        <v>723</v>
      </c>
      <c r="AN3" s="120">
        <v>91.86785260482846</v>
      </c>
      <c r="AO3" s="116">
        <v>787</v>
      </c>
    </row>
    <row r="4" spans="1:41" ht="15">
      <c r="A4" s="87" t="s">
        <v>2012</v>
      </c>
      <c r="B4" s="65" t="s">
        <v>2023</v>
      </c>
      <c r="C4" s="65" t="s">
        <v>56</v>
      </c>
      <c r="D4" s="109"/>
      <c r="E4" s="108"/>
      <c r="F4" s="110" t="s">
        <v>2718</v>
      </c>
      <c r="G4" s="111"/>
      <c r="H4" s="111"/>
      <c r="I4" s="112">
        <v>4</v>
      </c>
      <c r="J4" s="113"/>
      <c r="K4" s="48">
        <v>24</v>
      </c>
      <c r="L4" s="48">
        <v>26</v>
      </c>
      <c r="M4" s="48">
        <v>5</v>
      </c>
      <c r="N4" s="48">
        <v>31</v>
      </c>
      <c r="O4" s="48">
        <v>5</v>
      </c>
      <c r="P4" s="49">
        <v>0</v>
      </c>
      <c r="Q4" s="49">
        <v>0</v>
      </c>
      <c r="R4" s="48">
        <v>1</v>
      </c>
      <c r="S4" s="48">
        <v>0</v>
      </c>
      <c r="T4" s="48">
        <v>24</v>
      </c>
      <c r="U4" s="48">
        <v>31</v>
      </c>
      <c r="V4" s="48">
        <v>2</v>
      </c>
      <c r="W4" s="49">
        <v>1.826389</v>
      </c>
      <c r="X4" s="49">
        <v>0.04710144927536232</v>
      </c>
      <c r="Y4" s="78" t="s">
        <v>2072</v>
      </c>
      <c r="Z4" s="78" t="s">
        <v>2093</v>
      </c>
      <c r="AA4" s="78" t="s">
        <v>2132</v>
      </c>
      <c r="AB4" s="84" t="s">
        <v>2189</v>
      </c>
      <c r="AC4" s="84" t="s">
        <v>2256</v>
      </c>
      <c r="AD4" s="84"/>
      <c r="AE4" s="84" t="s">
        <v>2291</v>
      </c>
      <c r="AF4" s="84" t="s">
        <v>2308</v>
      </c>
      <c r="AG4" s="116">
        <v>11</v>
      </c>
      <c r="AH4" s="120">
        <v>1.8835616438356164</v>
      </c>
      <c r="AI4" s="116">
        <v>1</v>
      </c>
      <c r="AJ4" s="120">
        <v>0.17123287671232876</v>
      </c>
      <c r="AK4" s="116">
        <v>0</v>
      </c>
      <c r="AL4" s="120">
        <v>0</v>
      </c>
      <c r="AM4" s="116">
        <v>572</v>
      </c>
      <c r="AN4" s="120">
        <v>97.94520547945206</v>
      </c>
      <c r="AO4" s="116">
        <v>584</v>
      </c>
    </row>
    <row r="5" spans="1:41" ht="15">
      <c r="A5" s="87" t="s">
        <v>2013</v>
      </c>
      <c r="B5" s="65" t="s">
        <v>2024</v>
      </c>
      <c r="C5" s="65" t="s">
        <v>56</v>
      </c>
      <c r="D5" s="109"/>
      <c r="E5" s="108"/>
      <c r="F5" s="110" t="s">
        <v>2719</v>
      </c>
      <c r="G5" s="111"/>
      <c r="H5" s="111"/>
      <c r="I5" s="112">
        <v>5</v>
      </c>
      <c r="J5" s="113"/>
      <c r="K5" s="48">
        <v>19</v>
      </c>
      <c r="L5" s="48">
        <v>17</v>
      </c>
      <c r="M5" s="48">
        <v>7</v>
      </c>
      <c r="N5" s="48">
        <v>24</v>
      </c>
      <c r="O5" s="48">
        <v>3</v>
      </c>
      <c r="P5" s="49">
        <v>0</v>
      </c>
      <c r="Q5" s="49">
        <v>0</v>
      </c>
      <c r="R5" s="48">
        <v>1</v>
      </c>
      <c r="S5" s="48">
        <v>0</v>
      </c>
      <c r="T5" s="48">
        <v>19</v>
      </c>
      <c r="U5" s="48">
        <v>24</v>
      </c>
      <c r="V5" s="48">
        <v>3</v>
      </c>
      <c r="W5" s="49">
        <v>1.883657</v>
      </c>
      <c r="X5" s="49">
        <v>0.05263157894736842</v>
      </c>
      <c r="Y5" s="78" t="s">
        <v>2073</v>
      </c>
      <c r="Z5" s="78" t="s">
        <v>2094</v>
      </c>
      <c r="AA5" s="78" t="s">
        <v>518</v>
      </c>
      <c r="AB5" s="84" t="s">
        <v>2190</v>
      </c>
      <c r="AC5" s="84" t="s">
        <v>2257</v>
      </c>
      <c r="AD5" s="84"/>
      <c r="AE5" s="84" t="s">
        <v>2292</v>
      </c>
      <c r="AF5" s="84" t="s">
        <v>2309</v>
      </c>
      <c r="AG5" s="116">
        <v>16</v>
      </c>
      <c r="AH5" s="120">
        <v>2.72572402044293</v>
      </c>
      <c r="AI5" s="116">
        <v>8</v>
      </c>
      <c r="AJ5" s="120">
        <v>1.362862010221465</v>
      </c>
      <c r="AK5" s="116">
        <v>0</v>
      </c>
      <c r="AL5" s="120">
        <v>0</v>
      </c>
      <c r="AM5" s="116">
        <v>563</v>
      </c>
      <c r="AN5" s="120">
        <v>95.9114139693356</v>
      </c>
      <c r="AO5" s="116">
        <v>587</v>
      </c>
    </row>
    <row r="6" spans="1:41" ht="15">
      <c r="A6" s="87" t="s">
        <v>2014</v>
      </c>
      <c r="B6" s="65" t="s">
        <v>2025</v>
      </c>
      <c r="C6" s="65" t="s">
        <v>56</v>
      </c>
      <c r="D6" s="109"/>
      <c r="E6" s="108"/>
      <c r="F6" s="110" t="s">
        <v>2014</v>
      </c>
      <c r="G6" s="111"/>
      <c r="H6" s="111"/>
      <c r="I6" s="112">
        <v>6</v>
      </c>
      <c r="J6" s="113"/>
      <c r="K6" s="48">
        <v>9</v>
      </c>
      <c r="L6" s="48">
        <v>8</v>
      </c>
      <c r="M6" s="48">
        <v>0</v>
      </c>
      <c r="N6" s="48">
        <v>8</v>
      </c>
      <c r="O6" s="48">
        <v>0</v>
      </c>
      <c r="P6" s="49">
        <v>0</v>
      </c>
      <c r="Q6" s="49">
        <v>0</v>
      </c>
      <c r="R6" s="48">
        <v>1</v>
      </c>
      <c r="S6" s="48">
        <v>0</v>
      </c>
      <c r="T6" s="48">
        <v>9</v>
      </c>
      <c r="U6" s="48">
        <v>8</v>
      </c>
      <c r="V6" s="48">
        <v>2</v>
      </c>
      <c r="W6" s="49">
        <v>1.580247</v>
      </c>
      <c r="X6" s="49">
        <v>0.1111111111111111</v>
      </c>
      <c r="Y6" s="78"/>
      <c r="Z6" s="78"/>
      <c r="AA6" s="78" t="s">
        <v>546</v>
      </c>
      <c r="AB6" s="84" t="s">
        <v>1012</v>
      </c>
      <c r="AC6" s="84" t="s">
        <v>1012</v>
      </c>
      <c r="AD6" s="84" t="s">
        <v>340</v>
      </c>
      <c r="AE6" s="84" t="s">
        <v>2293</v>
      </c>
      <c r="AF6" s="84" t="s">
        <v>2310</v>
      </c>
      <c r="AG6" s="116">
        <v>1</v>
      </c>
      <c r="AH6" s="120">
        <v>2.857142857142857</v>
      </c>
      <c r="AI6" s="116">
        <v>0</v>
      </c>
      <c r="AJ6" s="120">
        <v>0</v>
      </c>
      <c r="AK6" s="116">
        <v>0</v>
      </c>
      <c r="AL6" s="120">
        <v>0</v>
      </c>
      <c r="AM6" s="116">
        <v>34</v>
      </c>
      <c r="AN6" s="120">
        <v>97.14285714285714</v>
      </c>
      <c r="AO6" s="116">
        <v>35</v>
      </c>
    </row>
    <row r="7" spans="1:41" ht="15">
      <c r="A7" s="87" t="s">
        <v>2015</v>
      </c>
      <c r="B7" s="65" t="s">
        <v>2026</v>
      </c>
      <c r="C7" s="65" t="s">
        <v>56</v>
      </c>
      <c r="D7" s="109"/>
      <c r="E7" s="108"/>
      <c r="F7" s="110" t="s">
        <v>2720</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t="s">
        <v>2074</v>
      </c>
      <c r="Z7" s="78" t="s">
        <v>506</v>
      </c>
      <c r="AA7" s="78" t="s">
        <v>2133</v>
      </c>
      <c r="AB7" s="84" t="s">
        <v>2191</v>
      </c>
      <c r="AC7" s="84" t="s">
        <v>2258</v>
      </c>
      <c r="AD7" s="84"/>
      <c r="AE7" s="84" t="s">
        <v>2294</v>
      </c>
      <c r="AF7" s="84" t="s">
        <v>2311</v>
      </c>
      <c r="AG7" s="116">
        <v>7</v>
      </c>
      <c r="AH7" s="120">
        <v>3.3333333333333335</v>
      </c>
      <c r="AI7" s="116">
        <v>0</v>
      </c>
      <c r="AJ7" s="120">
        <v>0</v>
      </c>
      <c r="AK7" s="116">
        <v>0</v>
      </c>
      <c r="AL7" s="120">
        <v>0</v>
      </c>
      <c r="AM7" s="116">
        <v>203</v>
      </c>
      <c r="AN7" s="120">
        <v>96.66666666666667</v>
      </c>
      <c r="AO7" s="116">
        <v>210</v>
      </c>
    </row>
    <row r="8" spans="1:41" ht="15">
      <c r="A8" s="87" t="s">
        <v>2016</v>
      </c>
      <c r="B8" s="65" t="s">
        <v>2027</v>
      </c>
      <c r="C8" s="65" t="s">
        <v>56</v>
      </c>
      <c r="D8" s="109"/>
      <c r="E8" s="108"/>
      <c r="F8" s="110" t="s">
        <v>2721</v>
      </c>
      <c r="G8" s="111"/>
      <c r="H8" s="111"/>
      <c r="I8" s="112">
        <v>8</v>
      </c>
      <c r="J8" s="113"/>
      <c r="K8" s="48">
        <v>4</v>
      </c>
      <c r="L8" s="48">
        <v>4</v>
      </c>
      <c r="M8" s="48">
        <v>0</v>
      </c>
      <c r="N8" s="48">
        <v>4</v>
      </c>
      <c r="O8" s="48">
        <v>1</v>
      </c>
      <c r="P8" s="49">
        <v>0</v>
      </c>
      <c r="Q8" s="49">
        <v>0</v>
      </c>
      <c r="R8" s="48">
        <v>1</v>
      </c>
      <c r="S8" s="48">
        <v>0</v>
      </c>
      <c r="T8" s="48">
        <v>4</v>
      </c>
      <c r="U8" s="48">
        <v>4</v>
      </c>
      <c r="V8" s="48">
        <v>2</v>
      </c>
      <c r="W8" s="49">
        <v>1.125</v>
      </c>
      <c r="X8" s="49">
        <v>0.25</v>
      </c>
      <c r="Y8" s="78"/>
      <c r="Z8" s="78"/>
      <c r="AA8" s="78" t="s">
        <v>520</v>
      </c>
      <c r="AB8" s="84" t="s">
        <v>2192</v>
      </c>
      <c r="AC8" s="84" t="s">
        <v>2259</v>
      </c>
      <c r="AD8" s="84"/>
      <c r="AE8" s="84" t="s">
        <v>292</v>
      </c>
      <c r="AF8" s="84" t="s">
        <v>2312</v>
      </c>
      <c r="AG8" s="116">
        <v>0</v>
      </c>
      <c r="AH8" s="120">
        <v>0</v>
      </c>
      <c r="AI8" s="116">
        <v>0</v>
      </c>
      <c r="AJ8" s="120">
        <v>0</v>
      </c>
      <c r="AK8" s="116">
        <v>0</v>
      </c>
      <c r="AL8" s="120">
        <v>0</v>
      </c>
      <c r="AM8" s="116">
        <v>86</v>
      </c>
      <c r="AN8" s="120">
        <v>100</v>
      </c>
      <c r="AO8" s="116">
        <v>86</v>
      </c>
    </row>
    <row r="9" spans="1:41" ht="15">
      <c r="A9" s="87" t="s">
        <v>2017</v>
      </c>
      <c r="B9" s="65" t="s">
        <v>2028</v>
      </c>
      <c r="C9" s="65" t="s">
        <v>56</v>
      </c>
      <c r="D9" s="109"/>
      <c r="E9" s="108"/>
      <c r="F9" s="110" t="s">
        <v>2722</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477</v>
      </c>
      <c r="Z9" s="78" t="s">
        <v>506</v>
      </c>
      <c r="AA9" s="78" t="s">
        <v>520</v>
      </c>
      <c r="AB9" s="84" t="s">
        <v>2193</v>
      </c>
      <c r="AC9" s="84" t="s">
        <v>2260</v>
      </c>
      <c r="AD9" s="84"/>
      <c r="AE9" s="84" t="s">
        <v>316</v>
      </c>
      <c r="AF9" s="84" t="s">
        <v>2313</v>
      </c>
      <c r="AG9" s="116">
        <v>2</v>
      </c>
      <c r="AH9" s="120">
        <v>10</v>
      </c>
      <c r="AI9" s="116">
        <v>0</v>
      </c>
      <c r="AJ9" s="120">
        <v>0</v>
      </c>
      <c r="AK9" s="116">
        <v>0</v>
      </c>
      <c r="AL9" s="120">
        <v>0</v>
      </c>
      <c r="AM9" s="116">
        <v>18</v>
      </c>
      <c r="AN9" s="120">
        <v>90</v>
      </c>
      <c r="AO9" s="116">
        <v>20</v>
      </c>
    </row>
    <row r="10" spans="1:41" ht="14.25" customHeight="1">
      <c r="A10" s="87" t="s">
        <v>2018</v>
      </c>
      <c r="B10" s="65" t="s">
        <v>2029</v>
      </c>
      <c r="C10" s="65" t="s">
        <v>56</v>
      </c>
      <c r="D10" s="109"/>
      <c r="E10" s="108"/>
      <c r="F10" s="110" t="s">
        <v>2723</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475</v>
      </c>
      <c r="Z10" s="78" t="s">
        <v>506</v>
      </c>
      <c r="AA10" s="78" t="s">
        <v>543</v>
      </c>
      <c r="AB10" s="84" t="s">
        <v>2194</v>
      </c>
      <c r="AC10" s="84" t="s">
        <v>2261</v>
      </c>
      <c r="AD10" s="84"/>
      <c r="AE10" s="84" t="s">
        <v>294</v>
      </c>
      <c r="AF10" s="84" t="s">
        <v>2314</v>
      </c>
      <c r="AG10" s="116">
        <v>2</v>
      </c>
      <c r="AH10" s="120">
        <v>6.896551724137931</v>
      </c>
      <c r="AI10" s="116">
        <v>0</v>
      </c>
      <c r="AJ10" s="120">
        <v>0</v>
      </c>
      <c r="AK10" s="116">
        <v>0</v>
      </c>
      <c r="AL10" s="120">
        <v>0</v>
      </c>
      <c r="AM10" s="116">
        <v>27</v>
      </c>
      <c r="AN10" s="120">
        <v>93.10344827586206</v>
      </c>
      <c r="AO10" s="116">
        <v>29</v>
      </c>
    </row>
    <row r="11" spans="1:41" ht="15">
      <c r="A11" s="87" t="s">
        <v>2019</v>
      </c>
      <c r="B11" s="65" t="s">
        <v>2030</v>
      </c>
      <c r="C11" s="65" t="s">
        <v>56</v>
      </c>
      <c r="D11" s="109"/>
      <c r="E11" s="108"/>
      <c r="F11" s="110" t="s">
        <v>2724</v>
      </c>
      <c r="G11" s="111"/>
      <c r="H11" s="111"/>
      <c r="I11" s="112">
        <v>11</v>
      </c>
      <c r="J11" s="113"/>
      <c r="K11" s="48">
        <v>2</v>
      </c>
      <c r="L11" s="48">
        <v>0</v>
      </c>
      <c r="M11" s="48">
        <v>6</v>
      </c>
      <c r="N11" s="48">
        <v>6</v>
      </c>
      <c r="O11" s="48">
        <v>3</v>
      </c>
      <c r="P11" s="49">
        <v>0</v>
      </c>
      <c r="Q11" s="49">
        <v>0</v>
      </c>
      <c r="R11" s="48">
        <v>1</v>
      </c>
      <c r="S11" s="48">
        <v>0</v>
      </c>
      <c r="T11" s="48">
        <v>2</v>
      </c>
      <c r="U11" s="48">
        <v>6</v>
      </c>
      <c r="V11" s="48">
        <v>1</v>
      </c>
      <c r="W11" s="49">
        <v>0.5</v>
      </c>
      <c r="X11" s="49">
        <v>0.5</v>
      </c>
      <c r="Y11" s="78"/>
      <c r="Z11" s="78"/>
      <c r="AA11" s="78" t="s">
        <v>2134</v>
      </c>
      <c r="AB11" s="84" t="s">
        <v>2195</v>
      </c>
      <c r="AC11" s="84" t="s">
        <v>2262</v>
      </c>
      <c r="AD11" s="84"/>
      <c r="AE11" s="84" t="s">
        <v>277</v>
      </c>
      <c r="AF11" s="84" t="s">
        <v>2315</v>
      </c>
      <c r="AG11" s="116">
        <v>4</v>
      </c>
      <c r="AH11" s="120">
        <v>2.5157232704402515</v>
      </c>
      <c r="AI11" s="116">
        <v>1</v>
      </c>
      <c r="AJ11" s="120">
        <v>0.6289308176100629</v>
      </c>
      <c r="AK11" s="116">
        <v>0</v>
      </c>
      <c r="AL11" s="120">
        <v>0</v>
      </c>
      <c r="AM11" s="116">
        <v>154</v>
      </c>
      <c r="AN11" s="120">
        <v>96.85534591194968</v>
      </c>
      <c r="AO11" s="116">
        <v>159</v>
      </c>
    </row>
    <row r="12" spans="1:41" ht="15">
      <c r="A12" s="87" t="s">
        <v>2020</v>
      </c>
      <c r="B12" s="65" t="s">
        <v>2031</v>
      </c>
      <c r="C12" s="65" t="s">
        <v>56</v>
      </c>
      <c r="D12" s="109"/>
      <c r="E12" s="108"/>
      <c r="F12" s="110" t="s">
        <v>2725</v>
      </c>
      <c r="G12" s="111"/>
      <c r="H12" s="111"/>
      <c r="I12" s="112">
        <v>12</v>
      </c>
      <c r="J12" s="113"/>
      <c r="K12" s="48">
        <v>2</v>
      </c>
      <c r="L12" s="48">
        <v>1</v>
      </c>
      <c r="M12" s="48">
        <v>7</v>
      </c>
      <c r="N12" s="48">
        <v>8</v>
      </c>
      <c r="O12" s="48">
        <v>7</v>
      </c>
      <c r="P12" s="49">
        <v>0</v>
      </c>
      <c r="Q12" s="49">
        <v>0</v>
      </c>
      <c r="R12" s="48">
        <v>1</v>
      </c>
      <c r="S12" s="48">
        <v>0</v>
      </c>
      <c r="T12" s="48">
        <v>2</v>
      </c>
      <c r="U12" s="48">
        <v>8</v>
      </c>
      <c r="V12" s="48">
        <v>1</v>
      </c>
      <c r="W12" s="49">
        <v>0.5</v>
      </c>
      <c r="X12" s="49">
        <v>0.5</v>
      </c>
      <c r="Y12" s="78" t="s">
        <v>2075</v>
      </c>
      <c r="Z12" s="78" t="s">
        <v>515</v>
      </c>
      <c r="AA12" s="78" t="s">
        <v>2135</v>
      </c>
      <c r="AB12" s="84" t="s">
        <v>2196</v>
      </c>
      <c r="AC12" s="84" t="s">
        <v>2263</v>
      </c>
      <c r="AD12" s="84"/>
      <c r="AE12" s="84" t="s">
        <v>328</v>
      </c>
      <c r="AF12" s="84" t="s">
        <v>2316</v>
      </c>
      <c r="AG12" s="116">
        <v>2</v>
      </c>
      <c r="AH12" s="120">
        <v>1.1904761904761905</v>
      </c>
      <c r="AI12" s="116">
        <v>1</v>
      </c>
      <c r="AJ12" s="120">
        <v>0.5952380952380952</v>
      </c>
      <c r="AK12" s="116">
        <v>0</v>
      </c>
      <c r="AL12" s="120">
        <v>0</v>
      </c>
      <c r="AM12" s="116">
        <v>165</v>
      </c>
      <c r="AN12" s="120">
        <v>98.21428571428571</v>
      </c>
      <c r="AO12" s="116">
        <v>168</v>
      </c>
    </row>
    <row r="13" spans="1:41" ht="15">
      <c r="A13" s="87" t="s">
        <v>2021</v>
      </c>
      <c r="B13" s="65" t="s">
        <v>2032</v>
      </c>
      <c r="C13" s="65" t="s">
        <v>56</v>
      </c>
      <c r="D13" s="109"/>
      <c r="E13" s="108"/>
      <c r="F13" s="110" t="s">
        <v>2726</v>
      </c>
      <c r="G13" s="111"/>
      <c r="H13" s="111"/>
      <c r="I13" s="112">
        <v>13</v>
      </c>
      <c r="J13" s="113"/>
      <c r="K13" s="48">
        <v>2</v>
      </c>
      <c r="L13" s="48">
        <v>1</v>
      </c>
      <c r="M13" s="48">
        <v>7</v>
      </c>
      <c r="N13" s="48">
        <v>8</v>
      </c>
      <c r="O13" s="48">
        <v>7</v>
      </c>
      <c r="P13" s="49">
        <v>0</v>
      </c>
      <c r="Q13" s="49">
        <v>0</v>
      </c>
      <c r="R13" s="48">
        <v>1</v>
      </c>
      <c r="S13" s="48">
        <v>0</v>
      </c>
      <c r="T13" s="48">
        <v>2</v>
      </c>
      <c r="U13" s="48">
        <v>8</v>
      </c>
      <c r="V13" s="48">
        <v>1</v>
      </c>
      <c r="W13" s="49">
        <v>0.5</v>
      </c>
      <c r="X13" s="49">
        <v>0.5</v>
      </c>
      <c r="Y13" s="78" t="s">
        <v>2076</v>
      </c>
      <c r="Z13" s="78" t="s">
        <v>2093</v>
      </c>
      <c r="AA13" s="78" t="s">
        <v>2136</v>
      </c>
      <c r="AB13" s="84" t="s">
        <v>2197</v>
      </c>
      <c r="AC13" s="84" t="s">
        <v>2264</v>
      </c>
      <c r="AD13" s="84"/>
      <c r="AE13" s="84" t="s">
        <v>325</v>
      </c>
      <c r="AF13" s="84" t="s">
        <v>2317</v>
      </c>
      <c r="AG13" s="116">
        <v>3</v>
      </c>
      <c r="AH13" s="120">
        <v>1.7543859649122806</v>
      </c>
      <c r="AI13" s="116">
        <v>1</v>
      </c>
      <c r="AJ13" s="120">
        <v>0.5847953216374269</v>
      </c>
      <c r="AK13" s="116">
        <v>0</v>
      </c>
      <c r="AL13" s="120">
        <v>0</v>
      </c>
      <c r="AM13" s="116">
        <v>167</v>
      </c>
      <c r="AN13" s="120">
        <v>97.6608187134503</v>
      </c>
      <c r="AO13" s="116">
        <v>171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2011</v>
      </c>
      <c r="B2" s="84" t="s">
        <v>214</v>
      </c>
      <c r="C2" s="78">
        <f>VLOOKUP(GroupVertices[[#This Row],[Vertex]],Vertices[],MATCH("ID",Vertices[[#Headers],[Vertex]:[Vertex Content Word Count]],0),FALSE)</f>
        <v>8</v>
      </c>
    </row>
    <row r="3" spans="1:3" ht="15">
      <c r="A3" s="78" t="s">
        <v>2011</v>
      </c>
      <c r="B3" s="84" t="s">
        <v>215</v>
      </c>
      <c r="C3" s="78">
        <f>VLOOKUP(GroupVertices[[#This Row],[Vertex]],Vertices[],MATCH("ID",Vertices[[#Headers],[Vertex]:[Vertex Content Word Count]],0),FALSE)</f>
        <v>9</v>
      </c>
    </row>
    <row r="4" spans="1:3" ht="15">
      <c r="A4" s="78" t="s">
        <v>2011</v>
      </c>
      <c r="B4" s="84" t="s">
        <v>216</v>
      </c>
      <c r="C4" s="78">
        <f>VLOOKUP(GroupVertices[[#This Row],[Vertex]],Vertices[],MATCH("ID",Vertices[[#Headers],[Vertex]:[Vertex Content Word Count]],0),FALSE)</f>
        <v>10</v>
      </c>
    </row>
    <row r="5" spans="1:3" ht="15">
      <c r="A5" s="78" t="s">
        <v>2011</v>
      </c>
      <c r="B5" s="84" t="s">
        <v>217</v>
      </c>
      <c r="C5" s="78">
        <f>VLOOKUP(GroupVertices[[#This Row],[Vertex]],Vertices[],MATCH("ID",Vertices[[#Headers],[Vertex]:[Vertex Content Word Count]],0),FALSE)</f>
        <v>11</v>
      </c>
    </row>
    <row r="6" spans="1:3" ht="15">
      <c r="A6" s="78" t="s">
        <v>2011</v>
      </c>
      <c r="B6" s="84" t="s">
        <v>218</v>
      </c>
      <c r="C6" s="78">
        <f>VLOOKUP(GroupVertices[[#This Row],[Vertex]],Vertices[],MATCH("ID",Vertices[[#Headers],[Vertex]:[Vertex Content Word Count]],0),FALSE)</f>
        <v>12</v>
      </c>
    </row>
    <row r="7" spans="1:3" ht="15">
      <c r="A7" s="78" t="s">
        <v>2011</v>
      </c>
      <c r="B7" s="84" t="s">
        <v>219</v>
      </c>
      <c r="C7" s="78">
        <f>VLOOKUP(GroupVertices[[#This Row],[Vertex]],Vertices[],MATCH("ID",Vertices[[#Headers],[Vertex]:[Vertex Content Word Count]],0),FALSE)</f>
        <v>13</v>
      </c>
    </row>
    <row r="8" spans="1:3" ht="15">
      <c r="A8" s="78" t="s">
        <v>2011</v>
      </c>
      <c r="B8" s="84" t="s">
        <v>220</v>
      </c>
      <c r="C8" s="78">
        <f>VLOOKUP(GroupVertices[[#This Row],[Vertex]],Vertices[],MATCH("ID",Vertices[[#Headers],[Vertex]:[Vertex Content Word Count]],0),FALSE)</f>
        <v>14</v>
      </c>
    </row>
    <row r="9" spans="1:3" ht="15">
      <c r="A9" s="78" t="s">
        <v>2011</v>
      </c>
      <c r="B9" s="84" t="s">
        <v>221</v>
      </c>
      <c r="C9" s="78">
        <f>VLOOKUP(GroupVertices[[#This Row],[Vertex]],Vertices[],MATCH("ID",Vertices[[#Headers],[Vertex]:[Vertex Content Word Count]],0),FALSE)</f>
        <v>15</v>
      </c>
    </row>
    <row r="10" spans="1:3" ht="15">
      <c r="A10" s="78" t="s">
        <v>2011</v>
      </c>
      <c r="B10" s="84" t="s">
        <v>222</v>
      </c>
      <c r="C10" s="78">
        <f>VLOOKUP(GroupVertices[[#This Row],[Vertex]],Vertices[],MATCH("ID",Vertices[[#Headers],[Vertex]:[Vertex Content Word Count]],0),FALSE)</f>
        <v>16</v>
      </c>
    </row>
    <row r="11" spans="1:3" ht="15">
      <c r="A11" s="78" t="s">
        <v>2011</v>
      </c>
      <c r="B11" s="84" t="s">
        <v>223</v>
      </c>
      <c r="C11" s="78">
        <f>VLOOKUP(GroupVertices[[#This Row],[Vertex]],Vertices[],MATCH("ID",Vertices[[#Headers],[Vertex]:[Vertex Content Word Count]],0),FALSE)</f>
        <v>17</v>
      </c>
    </row>
    <row r="12" spans="1:3" ht="15">
      <c r="A12" s="78" t="s">
        <v>2011</v>
      </c>
      <c r="B12" s="84" t="s">
        <v>224</v>
      </c>
      <c r="C12" s="78">
        <f>VLOOKUP(GroupVertices[[#This Row],[Vertex]],Vertices[],MATCH("ID",Vertices[[#Headers],[Vertex]:[Vertex Content Word Count]],0),FALSE)</f>
        <v>18</v>
      </c>
    </row>
    <row r="13" spans="1:3" ht="15">
      <c r="A13" s="78" t="s">
        <v>2011</v>
      </c>
      <c r="B13" s="84" t="s">
        <v>225</v>
      </c>
      <c r="C13" s="78">
        <f>VLOOKUP(GroupVertices[[#This Row],[Vertex]],Vertices[],MATCH("ID",Vertices[[#Headers],[Vertex]:[Vertex Content Word Count]],0),FALSE)</f>
        <v>19</v>
      </c>
    </row>
    <row r="14" spans="1:3" ht="15">
      <c r="A14" s="78" t="s">
        <v>2011</v>
      </c>
      <c r="B14" s="84" t="s">
        <v>226</v>
      </c>
      <c r="C14" s="78">
        <f>VLOOKUP(GroupVertices[[#This Row],[Vertex]],Vertices[],MATCH("ID",Vertices[[#Headers],[Vertex]:[Vertex Content Word Count]],0),FALSE)</f>
        <v>20</v>
      </c>
    </row>
    <row r="15" spans="1:3" ht="15">
      <c r="A15" s="78" t="s">
        <v>2011</v>
      </c>
      <c r="B15" s="84" t="s">
        <v>227</v>
      </c>
      <c r="C15" s="78">
        <f>VLOOKUP(GroupVertices[[#This Row],[Vertex]],Vertices[],MATCH("ID",Vertices[[#Headers],[Vertex]:[Vertex Content Word Count]],0),FALSE)</f>
        <v>21</v>
      </c>
    </row>
    <row r="16" spans="1:3" ht="15">
      <c r="A16" s="78" t="s">
        <v>2011</v>
      </c>
      <c r="B16" s="84" t="s">
        <v>228</v>
      </c>
      <c r="C16" s="78">
        <f>VLOOKUP(GroupVertices[[#This Row],[Vertex]],Vertices[],MATCH("ID",Vertices[[#Headers],[Vertex]:[Vertex Content Word Count]],0),FALSE)</f>
        <v>22</v>
      </c>
    </row>
    <row r="17" spans="1:3" ht="15">
      <c r="A17" s="78" t="s">
        <v>2011</v>
      </c>
      <c r="B17" s="84" t="s">
        <v>229</v>
      </c>
      <c r="C17" s="78">
        <f>VLOOKUP(GroupVertices[[#This Row],[Vertex]],Vertices[],MATCH("ID",Vertices[[#Headers],[Vertex]:[Vertex Content Word Count]],0),FALSE)</f>
        <v>23</v>
      </c>
    </row>
    <row r="18" spans="1:3" ht="15">
      <c r="A18" s="78" t="s">
        <v>2011</v>
      </c>
      <c r="B18" s="84" t="s">
        <v>230</v>
      </c>
      <c r="C18" s="78">
        <f>VLOOKUP(GroupVertices[[#This Row],[Vertex]],Vertices[],MATCH("ID",Vertices[[#Headers],[Vertex]:[Vertex Content Word Count]],0),FALSE)</f>
        <v>24</v>
      </c>
    </row>
    <row r="19" spans="1:3" ht="15">
      <c r="A19" s="78" t="s">
        <v>2011</v>
      </c>
      <c r="B19" s="84" t="s">
        <v>231</v>
      </c>
      <c r="C19" s="78">
        <f>VLOOKUP(GroupVertices[[#This Row],[Vertex]],Vertices[],MATCH("ID",Vertices[[#Headers],[Vertex]:[Vertex Content Word Count]],0),FALSE)</f>
        <v>25</v>
      </c>
    </row>
    <row r="20" spans="1:3" ht="15">
      <c r="A20" s="78" t="s">
        <v>2011</v>
      </c>
      <c r="B20" s="84" t="s">
        <v>232</v>
      </c>
      <c r="C20" s="78">
        <f>VLOOKUP(GroupVertices[[#This Row],[Vertex]],Vertices[],MATCH("ID",Vertices[[#Headers],[Vertex]:[Vertex Content Word Count]],0),FALSE)</f>
        <v>26</v>
      </c>
    </row>
    <row r="21" spans="1:3" ht="15">
      <c r="A21" s="78" t="s">
        <v>2011</v>
      </c>
      <c r="B21" s="84" t="s">
        <v>233</v>
      </c>
      <c r="C21" s="78">
        <f>VLOOKUP(GroupVertices[[#This Row],[Vertex]],Vertices[],MATCH("ID",Vertices[[#Headers],[Vertex]:[Vertex Content Word Count]],0),FALSE)</f>
        <v>27</v>
      </c>
    </row>
    <row r="22" spans="1:3" ht="15">
      <c r="A22" s="78" t="s">
        <v>2011</v>
      </c>
      <c r="B22" s="84" t="s">
        <v>234</v>
      </c>
      <c r="C22" s="78">
        <f>VLOOKUP(GroupVertices[[#This Row],[Vertex]],Vertices[],MATCH("ID",Vertices[[#Headers],[Vertex]:[Vertex Content Word Count]],0),FALSE)</f>
        <v>28</v>
      </c>
    </row>
    <row r="23" spans="1:3" ht="15">
      <c r="A23" s="78" t="s">
        <v>2011</v>
      </c>
      <c r="B23" s="84" t="s">
        <v>235</v>
      </c>
      <c r="C23" s="78">
        <f>VLOOKUP(GroupVertices[[#This Row],[Vertex]],Vertices[],MATCH("ID",Vertices[[#Headers],[Vertex]:[Vertex Content Word Count]],0),FALSE)</f>
        <v>29</v>
      </c>
    </row>
    <row r="24" spans="1:3" ht="15">
      <c r="A24" s="78" t="s">
        <v>2011</v>
      </c>
      <c r="B24" s="84" t="s">
        <v>236</v>
      </c>
      <c r="C24" s="78">
        <f>VLOOKUP(GroupVertices[[#This Row],[Vertex]],Vertices[],MATCH("ID",Vertices[[#Headers],[Vertex]:[Vertex Content Word Count]],0),FALSE)</f>
        <v>30</v>
      </c>
    </row>
    <row r="25" spans="1:3" ht="15">
      <c r="A25" s="78" t="s">
        <v>2011</v>
      </c>
      <c r="B25" s="84" t="s">
        <v>237</v>
      </c>
      <c r="C25" s="78">
        <f>VLOOKUP(GroupVertices[[#This Row],[Vertex]],Vertices[],MATCH("ID",Vertices[[#Headers],[Vertex]:[Vertex Content Word Count]],0),FALSE)</f>
        <v>31</v>
      </c>
    </row>
    <row r="26" spans="1:3" ht="15">
      <c r="A26" s="78" t="s">
        <v>2011</v>
      </c>
      <c r="B26" s="84" t="s">
        <v>238</v>
      </c>
      <c r="C26" s="78">
        <f>VLOOKUP(GroupVertices[[#This Row],[Vertex]],Vertices[],MATCH("ID",Vertices[[#Headers],[Vertex]:[Vertex Content Word Count]],0),FALSE)</f>
        <v>32</v>
      </c>
    </row>
    <row r="27" spans="1:3" ht="15">
      <c r="A27" s="78" t="s">
        <v>2011</v>
      </c>
      <c r="B27" s="84" t="s">
        <v>239</v>
      </c>
      <c r="C27" s="78">
        <f>VLOOKUP(GroupVertices[[#This Row],[Vertex]],Vertices[],MATCH("ID",Vertices[[#Headers],[Vertex]:[Vertex Content Word Count]],0),FALSE)</f>
        <v>33</v>
      </c>
    </row>
    <row r="28" spans="1:3" ht="15">
      <c r="A28" s="78" t="s">
        <v>2011</v>
      </c>
      <c r="B28" s="84" t="s">
        <v>240</v>
      </c>
      <c r="C28" s="78">
        <f>VLOOKUP(GroupVertices[[#This Row],[Vertex]],Vertices[],MATCH("ID",Vertices[[#Headers],[Vertex]:[Vertex Content Word Count]],0),FALSE)</f>
        <v>34</v>
      </c>
    </row>
    <row r="29" spans="1:3" ht="15">
      <c r="A29" s="78" t="s">
        <v>2011</v>
      </c>
      <c r="B29" s="84" t="s">
        <v>241</v>
      </c>
      <c r="C29" s="78">
        <f>VLOOKUP(GroupVertices[[#This Row],[Vertex]],Vertices[],MATCH("ID",Vertices[[#Headers],[Vertex]:[Vertex Content Word Count]],0),FALSE)</f>
        <v>35</v>
      </c>
    </row>
    <row r="30" spans="1:3" ht="15">
      <c r="A30" s="78" t="s">
        <v>2011</v>
      </c>
      <c r="B30" s="84" t="s">
        <v>242</v>
      </c>
      <c r="C30" s="78">
        <f>VLOOKUP(GroupVertices[[#This Row],[Vertex]],Vertices[],MATCH("ID",Vertices[[#Headers],[Vertex]:[Vertex Content Word Count]],0),FALSE)</f>
        <v>36</v>
      </c>
    </row>
    <row r="31" spans="1:3" ht="15">
      <c r="A31" s="78" t="s">
        <v>2011</v>
      </c>
      <c r="B31" s="84" t="s">
        <v>243</v>
      </c>
      <c r="C31" s="78">
        <f>VLOOKUP(GroupVertices[[#This Row],[Vertex]],Vertices[],MATCH("ID",Vertices[[#Headers],[Vertex]:[Vertex Content Word Count]],0),FALSE)</f>
        <v>37</v>
      </c>
    </row>
    <row r="32" spans="1:3" ht="15">
      <c r="A32" s="78" t="s">
        <v>2011</v>
      </c>
      <c r="B32" s="84" t="s">
        <v>245</v>
      </c>
      <c r="C32" s="78">
        <f>VLOOKUP(GroupVertices[[#This Row],[Vertex]],Vertices[],MATCH("ID",Vertices[[#Headers],[Vertex]:[Vertex Content Word Count]],0),FALSE)</f>
        <v>40</v>
      </c>
    </row>
    <row r="33" spans="1:3" ht="15">
      <c r="A33" s="78" t="s">
        <v>2011</v>
      </c>
      <c r="B33" s="84" t="s">
        <v>246</v>
      </c>
      <c r="C33" s="78">
        <f>VLOOKUP(GroupVertices[[#This Row],[Vertex]],Vertices[],MATCH("ID",Vertices[[#Headers],[Vertex]:[Vertex Content Word Count]],0),FALSE)</f>
        <v>41</v>
      </c>
    </row>
    <row r="34" spans="1:3" ht="15">
      <c r="A34" s="78" t="s">
        <v>2011</v>
      </c>
      <c r="B34" s="84" t="s">
        <v>247</v>
      </c>
      <c r="C34" s="78">
        <f>VLOOKUP(GroupVertices[[#This Row],[Vertex]],Vertices[],MATCH("ID",Vertices[[#Headers],[Vertex]:[Vertex Content Word Count]],0),FALSE)</f>
        <v>42</v>
      </c>
    </row>
    <row r="35" spans="1:3" ht="15">
      <c r="A35" s="78" t="s">
        <v>2011</v>
      </c>
      <c r="B35" s="84" t="s">
        <v>248</v>
      </c>
      <c r="C35" s="78">
        <f>VLOOKUP(GroupVertices[[#This Row],[Vertex]],Vertices[],MATCH("ID",Vertices[[#Headers],[Vertex]:[Vertex Content Word Count]],0),FALSE)</f>
        <v>43</v>
      </c>
    </row>
    <row r="36" spans="1:3" ht="15">
      <c r="A36" s="78" t="s">
        <v>2011</v>
      </c>
      <c r="B36" s="84" t="s">
        <v>249</v>
      </c>
      <c r="C36" s="78">
        <f>VLOOKUP(GroupVertices[[#This Row],[Vertex]],Vertices[],MATCH("ID",Vertices[[#Headers],[Vertex]:[Vertex Content Word Count]],0),FALSE)</f>
        <v>44</v>
      </c>
    </row>
    <row r="37" spans="1:3" ht="15">
      <c r="A37" s="78" t="s">
        <v>2011</v>
      </c>
      <c r="B37" s="84" t="s">
        <v>250</v>
      </c>
      <c r="C37" s="78">
        <f>VLOOKUP(GroupVertices[[#This Row],[Vertex]],Vertices[],MATCH("ID",Vertices[[#Headers],[Vertex]:[Vertex Content Word Count]],0),FALSE)</f>
        <v>45</v>
      </c>
    </row>
    <row r="38" spans="1:3" ht="15">
      <c r="A38" s="78" t="s">
        <v>2011</v>
      </c>
      <c r="B38" s="84" t="s">
        <v>252</v>
      </c>
      <c r="C38" s="78">
        <f>VLOOKUP(GroupVertices[[#This Row],[Vertex]],Vertices[],MATCH("ID",Vertices[[#Headers],[Vertex]:[Vertex Content Word Count]],0),FALSE)</f>
        <v>48</v>
      </c>
    </row>
    <row r="39" spans="1:3" ht="15">
      <c r="A39" s="78" t="s">
        <v>2011</v>
      </c>
      <c r="B39" s="84" t="s">
        <v>253</v>
      </c>
      <c r="C39" s="78">
        <f>VLOOKUP(GroupVertices[[#This Row],[Vertex]],Vertices[],MATCH("ID",Vertices[[#Headers],[Vertex]:[Vertex Content Word Count]],0),FALSE)</f>
        <v>49</v>
      </c>
    </row>
    <row r="40" spans="1:3" ht="15">
      <c r="A40" s="78" t="s">
        <v>2011</v>
      </c>
      <c r="B40" s="84" t="s">
        <v>254</v>
      </c>
      <c r="C40" s="78">
        <f>VLOOKUP(GroupVertices[[#This Row],[Vertex]],Vertices[],MATCH("ID",Vertices[[#Headers],[Vertex]:[Vertex Content Word Count]],0),FALSE)</f>
        <v>50</v>
      </c>
    </row>
    <row r="41" spans="1:3" ht="15">
      <c r="A41" s="78" t="s">
        <v>2011</v>
      </c>
      <c r="B41" s="84" t="s">
        <v>255</v>
      </c>
      <c r="C41" s="78">
        <f>VLOOKUP(GroupVertices[[#This Row],[Vertex]],Vertices[],MATCH("ID",Vertices[[#Headers],[Vertex]:[Vertex Content Word Count]],0),FALSE)</f>
        <v>51</v>
      </c>
    </row>
    <row r="42" spans="1:3" ht="15">
      <c r="A42" s="78" t="s">
        <v>2011</v>
      </c>
      <c r="B42" s="84" t="s">
        <v>256</v>
      </c>
      <c r="C42" s="78">
        <f>VLOOKUP(GroupVertices[[#This Row],[Vertex]],Vertices[],MATCH("ID",Vertices[[#Headers],[Vertex]:[Vertex Content Word Count]],0),FALSE)</f>
        <v>52</v>
      </c>
    </row>
    <row r="43" spans="1:3" ht="15">
      <c r="A43" s="78" t="s">
        <v>2011</v>
      </c>
      <c r="B43" s="84" t="s">
        <v>264</v>
      </c>
      <c r="C43" s="78">
        <f>VLOOKUP(GroupVertices[[#This Row],[Vertex]],Vertices[],MATCH("ID",Vertices[[#Headers],[Vertex]:[Vertex Content Word Count]],0),FALSE)</f>
        <v>61</v>
      </c>
    </row>
    <row r="44" spans="1:3" ht="15">
      <c r="A44" s="78" t="s">
        <v>2011</v>
      </c>
      <c r="B44" s="84" t="s">
        <v>265</v>
      </c>
      <c r="C44" s="78">
        <f>VLOOKUP(GroupVertices[[#This Row],[Vertex]],Vertices[],MATCH("ID",Vertices[[#Headers],[Vertex]:[Vertex Content Word Count]],0),FALSE)</f>
        <v>62</v>
      </c>
    </row>
    <row r="45" spans="1:3" ht="15">
      <c r="A45" s="78" t="s">
        <v>2011</v>
      </c>
      <c r="B45" s="84" t="s">
        <v>266</v>
      </c>
      <c r="C45" s="78">
        <f>VLOOKUP(GroupVertices[[#This Row],[Vertex]],Vertices[],MATCH("ID",Vertices[[#Headers],[Vertex]:[Vertex Content Word Count]],0),FALSE)</f>
        <v>63</v>
      </c>
    </row>
    <row r="46" spans="1:3" ht="15">
      <c r="A46" s="78" t="s">
        <v>2011</v>
      </c>
      <c r="B46" s="84" t="s">
        <v>269</v>
      </c>
      <c r="C46" s="78">
        <f>VLOOKUP(GroupVertices[[#This Row],[Vertex]],Vertices[],MATCH("ID",Vertices[[#Headers],[Vertex]:[Vertex Content Word Count]],0),FALSE)</f>
        <v>66</v>
      </c>
    </row>
    <row r="47" spans="1:3" ht="15">
      <c r="A47" s="78" t="s">
        <v>2011</v>
      </c>
      <c r="B47" s="84" t="s">
        <v>271</v>
      </c>
      <c r="C47" s="78">
        <f>VLOOKUP(GroupVertices[[#This Row],[Vertex]],Vertices[],MATCH("ID",Vertices[[#Headers],[Vertex]:[Vertex Content Word Count]],0),FALSE)</f>
        <v>68</v>
      </c>
    </row>
    <row r="48" spans="1:3" ht="15">
      <c r="A48" s="78" t="s">
        <v>2011</v>
      </c>
      <c r="B48" s="84" t="s">
        <v>272</v>
      </c>
      <c r="C48" s="78">
        <f>VLOOKUP(GroupVertices[[#This Row],[Vertex]],Vertices[],MATCH("ID",Vertices[[#Headers],[Vertex]:[Vertex Content Word Count]],0),FALSE)</f>
        <v>69</v>
      </c>
    </row>
    <row r="49" spans="1:3" ht="15">
      <c r="A49" s="78" t="s">
        <v>2011</v>
      </c>
      <c r="B49" s="84" t="s">
        <v>273</v>
      </c>
      <c r="C49" s="78">
        <f>VLOOKUP(GroupVertices[[#This Row],[Vertex]],Vertices[],MATCH("ID",Vertices[[#Headers],[Vertex]:[Vertex Content Word Count]],0),FALSE)</f>
        <v>70</v>
      </c>
    </row>
    <row r="50" spans="1:3" ht="15">
      <c r="A50" s="78" t="s">
        <v>2011</v>
      </c>
      <c r="B50" s="84" t="s">
        <v>274</v>
      </c>
      <c r="C50" s="78">
        <f>VLOOKUP(GroupVertices[[#This Row],[Vertex]],Vertices[],MATCH("ID",Vertices[[#Headers],[Vertex]:[Vertex Content Word Count]],0),FALSE)</f>
        <v>71</v>
      </c>
    </row>
    <row r="51" spans="1:3" ht="15">
      <c r="A51" s="78" t="s">
        <v>2011</v>
      </c>
      <c r="B51" s="84" t="s">
        <v>279</v>
      </c>
      <c r="C51" s="78">
        <f>VLOOKUP(GroupVertices[[#This Row],[Vertex]],Vertices[],MATCH("ID",Vertices[[#Headers],[Vertex]:[Vertex Content Word Count]],0),FALSE)</f>
        <v>76</v>
      </c>
    </row>
    <row r="52" spans="1:3" ht="15">
      <c r="A52" s="78" t="s">
        <v>2011</v>
      </c>
      <c r="B52" s="84" t="s">
        <v>280</v>
      </c>
      <c r="C52" s="78">
        <f>VLOOKUP(GroupVertices[[#This Row],[Vertex]],Vertices[],MATCH("ID",Vertices[[#Headers],[Vertex]:[Vertex Content Word Count]],0),FALSE)</f>
        <v>77</v>
      </c>
    </row>
    <row r="53" spans="1:3" ht="15">
      <c r="A53" s="78" t="s">
        <v>2011</v>
      </c>
      <c r="B53" s="84" t="s">
        <v>289</v>
      </c>
      <c r="C53" s="78">
        <f>VLOOKUP(GroupVertices[[#This Row],[Vertex]],Vertices[],MATCH("ID",Vertices[[#Headers],[Vertex]:[Vertex Content Word Count]],0),FALSE)</f>
        <v>87</v>
      </c>
    </row>
    <row r="54" spans="1:3" ht="15">
      <c r="A54" s="78" t="s">
        <v>2011</v>
      </c>
      <c r="B54" s="84" t="s">
        <v>302</v>
      </c>
      <c r="C54" s="78">
        <f>VLOOKUP(GroupVertices[[#This Row],[Vertex]],Vertices[],MATCH("ID",Vertices[[#Headers],[Vertex]:[Vertex Content Word Count]],0),FALSE)</f>
        <v>99</v>
      </c>
    </row>
    <row r="55" spans="1:3" ht="15">
      <c r="A55" s="78" t="s">
        <v>2011</v>
      </c>
      <c r="B55" s="84" t="s">
        <v>311</v>
      </c>
      <c r="C55" s="78">
        <f>VLOOKUP(GroupVertices[[#This Row],[Vertex]],Vertices[],MATCH("ID",Vertices[[#Headers],[Vertex]:[Vertex Content Word Count]],0),FALSE)</f>
        <v>116</v>
      </c>
    </row>
    <row r="56" spans="1:3" ht="15">
      <c r="A56" s="78" t="s">
        <v>2011</v>
      </c>
      <c r="B56" s="84" t="s">
        <v>312</v>
      </c>
      <c r="C56" s="78">
        <f>VLOOKUP(GroupVertices[[#This Row],[Vertex]],Vertices[],MATCH("ID",Vertices[[#Headers],[Vertex]:[Vertex Content Word Count]],0),FALSE)</f>
        <v>117</v>
      </c>
    </row>
    <row r="57" spans="1:3" ht="15">
      <c r="A57" s="78" t="s">
        <v>2011</v>
      </c>
      <c r="B57" s="84" t="s">
        <v>315</v>
      </c>
      <c r="C57" s="78">
        <f>VLOOKUP(GroupVertices[[#This Row],[Vertex]],Vertices[],MATCH("ID",Vertices[[#Headers],[Vertex]:[Vertex Content Word Count]],0),FALSE)</f>
        <v>121</v>
      </c>
    </row>
    <row r="58" spans="1:3" ht="15">
      <c r="A58" s="78" t="s">
        <v>2011</v>
      </c>
      <c r="B58" s="84" t="s">
        <v>318</v>
      </c>
      <c r="C58" s="78">
        <f>VLOOKUP(GroupVertices[[#This Row],[Vertex]],Vertices[],MATCH("ID",Vertices[[#Headers],[Vertex]:[Vertex Content Word Count]],0),FALSE)</f>
        <v>124</v>
      </c>
    </row>
    <row r="59" spans="1:3" ht="15">
      <c r="A59" s="78" t="s">
        <v>2011</v>
      </c>
      <c r="B59" s="84" t="s">
        <v>326</v>
      </c>
      <c r="C59" s="78">
        <f>VLOOKUP(GroupVertices[[#This Row],[Vertex]],Vertices[],MATCH("ID",Vertices[[#Headers],[Vertex]:[Vertex Content Word Count]],0),FALSE)</f>
        <v>131</v>
      </c>
    </row>
    <row r="60" spans="1:3" ht="15">
      <c r="A60" s="78" t="s">
        <v>2011</v>
      </c>
      <c r="B60" s="84" t="s">
        <v>327</v>
      </c>
      <c r="C60" s="78">
        <f>VLOOKUP(GroupVertices[[#This Row],[Vertex]],Vertices[],MATCH("ID",Vertices[[#Headers],[Vertex]:[Vertex Content Word Count]],0),FALSE)</f>
        <v>132</v>
      </c>
    </row>
    <row r="61" spans="1:3" ht="15">
      <c r="A61" s="78" t="s">
        <v>2012</v>
      </c>
      <c r="B61" s="84" t="s">
        <v>324</v>
      </c>
      <c r="C61" s="78">
        <f>VLOOKUP(GroupVertices[[#This Row],[Vertex]],Vertices[],MATCH("ID",Vertices[[#Headers],[Vertex]:[Vertex Content Word Count]],0),FALSE)</f>
        <v>47</v>
      </c>
    </row>
    <row r="62" spans="1:3" ht="15">
      <c r="A62" s="78" t="s">
        <v>2012</v>
      </c>
      <c r="B62" s="84" t="s">
        <v>314</v>
      </c>
      <c r="C62" s="78">
        <f>VLOOKUP(GroupVertices[[#This Row],[Vertex]],Vertices[],MATCH("ID",Vertices[[#Headers],[Vertex]:[Vertex Content Word Count]],0),FALSE)</f>
        <v>120</v>
      </c>
    </row>
    <row r="63" spans="1:3" ht="15">
      <c r="A63" s="78" t="s">
        <v>2012</v>
      </c>
      <c r="B63" s="84" t="s">
        <v>341</v>
      </c>
      <c r="C63" s="78">
        <f>VLOOKUP(GroupVertices[[#This Row],[Vertex]],Vertices[],MATCH("ID",Vertices[[#Headers],[Vertex]:[Vertex Content Word Count]],0),FALSE)</f>
        <v>119</v>
      </c>
    </row>
    <row r="64" spans="1:3" ht="15">
      <c r="A64" s="78" t="s">
        <v>2012</v>
      </c>
      <c r="B64" s="84" t="s">
        <v>313</v>
      </c>
      <c r="C64" s="78">
        <f>VLOOKUP(GroupVertices[[#This Row],[Vertex]],Vertices[],MATCH("ID",Vertices[[#Headers],[Vertex]:[Vertex Content Word Count]],0),FALSE)</f>
        <v>118</v>
      </c>
    </row>
    <row r="65" spans="1:3" ht="15">
      <c r="A65" s="78" t="s">
        <v>2012</v>
      </c>
      <c r="B65" s="84" t="s">
        <v>310</v>
      </c>
      <c r="C65" s="78">
        <f>VLOOKUP(GroupVertices[[#This Row],[Vertex]],Vertices[],MATCH("ID",Vertices[[#Headers],[Vertex]:[Vertex Content Word Count]],0),FALSE)</f>
        <v>115</v>
      </c>
    </row>
    <row r="66" spans="1:3" ht="15">
      <c r="A66" s="78" t="s">
        <v>2012</v>
      </c>
      <c r="B66" s="84" t="s">
        <v>309</v>
      </c>
      <c r="C66" s="78">
        <f>VLOOKUP(GroupVertices[[#This Row],[Vertex]],Vertices[],MATCH("ID",Vertices[[#Headers],[Vertex]:[Vertex Content Word Count]],0),FALSE)</f>
        <v>114</v>
      </c>
    </row>
    <row r="67" spans="1:3" ht="15">
      <c r="A67" s="78" t="s">
        <v>2012</v>
      </c>
      <c r="B67" s="84" t="s">
        <v>308</v>
      </c>
      <c r="C67" s="78">
        <f>VLOOKUP(GroupVertices[[#This Row],[Vertex]],Vertices[],MATCH("ID",Vertices[[#Headers],[Vertex]:[Vertex Content Word Count]],0),FALSE)</f>
        <v>113</v>
      </c>
    </row>
    <row r="68" spans="1:3" ht="15">
      <c r="A68" s="78" t="s">
        <v>2012</v>
      </c>
      <c r="B68" s="84" t="s">
        <v>307</v>
      </c>
      <c r="C68" s="78">
        <f>VLOOKUP(GroupVertices[[#This Row],[Vertex]],Vertices[],MATCH("ID",Vertices[[#Headers],[Vertex]:[Vertex Content Word Count]],0),FALSE)</f>
        <v>112</v>
      </c>
    </row>
    <row r="69" spans="1:3" ht="15">
      <c r="A69" s="78" t="s">
        <v>2012</v>
      </c>
      <c r="B69" s="84" t="s">
        <v>305</v>
      </c>
      <c r="C69" s="78">
        <f>VLOOKUP(GroupVertices[[#This Row],[Vertex]],Vertices[],MATCH("ID",Vertices[[#Headers],[Vertex]:[Vertex Content Word Count]],0),FALSE)</f>
        <v>102</v>
      </c>
    </row>
    <row r="70" spans="1:3" ht="15">
      <c r="A70" s="78" t="s">
        <v>2012</v>
      </c>
      <c r="B70" s="84" t="s">
        <v>304</v>
      </c>
      <c r="C70" s="78">
        <f>VLOOKUP(GroupVertices[[#This Row],[Vertex]],Vertices[],MATCH("ID",Vertices[[#Headers],[Vertex]:[Vertex Content Word Count]],0),FALSE)</f>
        <v>101</v>
      </c>
    </row>
    <row r="71" spans="1:3" ht="15">
      <c r="A71" s="78" t="s">
        <v>2012</v>
      </c>
      <c r="B71" s="84" t="s">
        <v>303</v>
      </c>
      <c r="C71" s="78">
        <f>VLOOKUP(GroupVertices[[#This Row],[Vertex]],Vertices[],MATCH("ID",Vertices[[#Headers],[Vertex]:[Vertex Content Word Count]],0),FALSE)</f>
        <v>100</v>
      </c>
    </row>
    <row r="72" spans="1:3" ht="15">
      <c r="A72" s="78" t="s">
        <v>2012</v>
      </c>
      <c r="B72" s="84" t="s">
        <v>301</v>
      </c>
      <c r="C72" s="78">
        <f>VLOOKUP(GroupVertices[[#This Row],[Vertex]],Vertices[],MATCH("ID",Vertices[[#Headers],[Vertex]:[Vertex Content Word Count]],0),FALSE)</f>
        <v>98</v>
      </c>
    </row>
    <row r="73" spans="1:3" ht="15">
      <c r="A73" s="78" t="s">
        <v>2012</v>
      </c>
      <c r="B73" s="84" t="s">
        <v>300</v>
      </c>
      <c r="C73" s="78">
        <f>VLOOKUP(GroupVertices[[#This Row],[Vertex]],Vertices[],MATCH("ID",Vertices[[#Headers],[Vertex]:[Vertex Content Word Count]],0),FALSE)</f>
        <v>97</v>
      </c>
    </row>
    <row r="74" spans="1:3" ht="15">
      <c r="A74" s="78" t="s">
        <v>2012</v>
      </c>
      <c r="B74" s="84" t="s">
        <v>299</v>
      </c>
      <c r="C74" s="78">
        <f>VLOOKUP(GroupVertices[[#This Row],[Vertex]],Vertices[],MATCH("ID",Vertices[[#Headers],[Vertex]:[Vertex Content Word Count]],0),FALSE)</f>
        <v>96</v>
      </c>
    </row>
    <row r="75" spans="1:3" ht="15">
      <c r="A75" s="78" t="s">
        <v>2012</v>
      </c>
      <c r="B75" s="84" t="s">
        <v>298</v>
      </c>
      <c r="C75" s="78">
        <f>VLOOKUP(GroupVertices[[#This Row],[Vertex]],Vertices[],MATCH("ID",Vertices[[#Headers],[Vertex]:[Vertex Content Word Count]],0),FALSE)</f>
        <v>95</v>
      </c>
    </row>
    <row r="76" spans="1:3" ht="15">
      <c r="A76" s="78" t="s">
        <v>2012</v>
      </c>
      <c r="B76" s="84" t="s">
        <v>297</v>
      </c>
      <c r="C76" s="78">
        <f>VLOOKUP(GroupVertices[[#This Row],[Vertex]],Vertices[],MATCH("ID",Vertices[[#Headers],[Vertex]:[Vertex Content Word Count]],0),FALSE)</f>
        <v>94</v>
      </c>
    </row>
    <row r="77" spans="1:3" ht="15">
      <c r="A77" s="78" t="s">
        <v>2012</v>
      </c>
      <c r="B77" s="84" t="s">
        <v>296</v>
      </c>
      <c r="C77" s="78">
        <f>VLOOKUP(GroupVertices[[#This Row],[Vertex]],Vertices[],MATCH("ID",Vertices[[#Headers],[Vertex]:[Vertex Content Word Count]],0),FALSE)</f>
        <v>93</v>
      </c>
    </row>
    <row r="78" spans="1:3" ht="15">
      <c r="A78" s="78" t="s">
        <v>2012</v>
      </c>
      <c r="B78" s="84" t="s">
        <v>276</v>
      </c>
      <c r="C78" s="78">
        <f>VLOOKUP(GroupVertices[[#This Row],[Vertex]],Vertices[],MATCH("ID",Vertices[[#Headers],[Vertex]:[Vertex Content Word Count]],0),FALSE)</f>
        <v>73</v>
      </c>
    </row>
    <row r="79" spans="1:3" ht="15">
      <c r="A79" s="78" t="s">
        <v>2012</v>
      </c>
      <c r="B79" s="84" t="s">
        <v>275</v>
      </c>
      <c r="C79" s="78">
        <f>VLOOKUP(GroupVertices[[#This Row],[Vertex]],Vertices[],MATCH("ID",Vertices[[#Headers],[Vertex]:[Vertex Content Word Count]],0),FALSE)</f>
        <v>72</v>
      </c>
    </row>
    <row r="80" spans="1:3" ht="15">
      <c r="A80" s="78" t="s">
        <v>2012</v>
      </c>
      <c r="B80" s="84" t="s">
        <v>268</v>
      </c>
      <c r="C80" s="78">
        <f>VLOOKUP(GroupVertices[[#This Row],[Vertex]],Vertices[],MATCH("ID",Vertices[[#Headers],[Vertex]:[Vertex Content Word Count]],0),FALSE)</f>
        <v>65</v>
      </c>
    </row>
    <row r="81" spans="1:3" ht="15">
      <c r="A81" s="78" t="s">
        <v>2012</v>
      </c>
      <c r="B81" s="84" t="s">
        <v>267</v>
      </c>
      <c r="C81" s="78">
        <f>VLOOKUP(GroupVertices[[#This Row],[Vertex]],Vertices[],MATCH("ID",Vertices[[#Headers],[Vertex]:[Vertex Content Word Count]],0),FALSE)</f>
        <v>64</v>
      </c>
    </row>
    <row r="82" spans="1:3" ht="15">
      <c r="A82" s="78" t="s">
        <v>2012</v>
      </c>
      <c r="B82" s="84" t="s">
        <v>262</v>
      </c>
      <c r="C82" s="78">
        <f>VLOOKUP(GroupVertices[[#This Row],[Vertex]],Vertices[],MATCH("ID",Vertices[[#Headers],[Vertex]:[Vertex Content Word Count]],0),FALSE)</f>
        <v>59</v>
      </c>
    </row>
    <row r="83" spans="1:3" ht="15">
      <c r="A83" s="78" t="s">
        <v>2012</v>
      </c>
      <c r="B83" s="84" t="s">
        <v>261</v>
      </c>
      <c r="C83" s="78">
        <f>VLOOKUP(GroupVertices[[#This Row],[Vertex]],Vertices[],MATCH("ID",Vertices[[#Headers],[Vertex]:[Vertex Content Word Count]],0),FALSE)</f>
        <v>58</v>
      </c>
    </row>
    <row r="84" spans="1:3" ht="15">
      <c r="A84" s="78" t="s">
        <v>2012</v>
      </c>
      <c r="B84" s="84" t="s">
        <v>260</v>
      </c>
      <c r="C84" s="78">
        <f>VLOOKUP(GroupVertices[[#This Row],[Vertex]],Vertices[],MATCH("ID",Vertices[[#Headers],[Vertex]:[Vertex Content Word Count]],0),FALSE)</f>
        <v>57</v>
      </c>
    </row>
    <row r="85" spans="1:3" ht="15">
      <c r="A85" s="78" t="s">
        <v>2013</v>
      </c>
      <c r="B85" s="84" t="s">
        <v>329</v>
      </c>
      <c r="C85" s="78">
        <f>VLOOKUP(GroupVertices[[#This Row],[Vertex]],Vertices[],MATCH("ID",Vertices[[#Headers],[Vertex]:[Vertex Content Word Count]],0),FALSE)</f>
        <v>133</v>
      </c>
    </row>
    <row r="86" spans="1:3" ht="15">
      <c r="A86" s="78" t="s">
        <v>2013</v>
      </c>
      <c r="B86" s="84" t="s">
        <v>212</v>
      </c>
      <c r="C86" s="78">
        <f>VLOOKUP(GroupVertices[[#This Row],[Vertex]],Vertices[],MATCH("ID",Vertices[[#Headers],[Vertex]:[Vertex Content Word Count]],0),FALSE)</f>
        <v>3</v>
      </c>
    </row>
    <row r="87" spans="1:3" ht="15">
      <c r="A87" s="78" t="s">
        <v>2013</v>
      </c>
      <c r="B87" s="84" t="s">
        <v>291</v>
      </c>
      <c r="C87" s="78">
        <f>VLOOKUP(GroupVertices[[#This Row],[Vertex]],Vertices[],MATCH("ID",Vertices[[#Headers],[Vertex]:[Vertex Content Word Count]],0),FALSE)</f>
        <v>89</v>
      </c>
    </row>
    <row r="88" spans="1:3" ht="15">
      <c r="A88" s="78" t="s">
        <v>2013</v>
      </c>
      <c r="B88" s="84" t="s">
        <v>288</v>
      </c>
      <c r="C88" s="78">
        <f>VLOOKUP(GroupVertices[[#This Row],[Vertex]],Vertices[],MATCH("ID",Vertices[[#Headers],[Vertex]:[Vertex Content Word Count]],0),FALSE)</f>
        <v>86</v>
      </c>
    </row>
    <row r="89" spans="1:3" ht="15">
      <c r="A89" s="78" t="s">
        <v>2013</v>
      </c>
      <c r="B89" s="84" t="s">
        <v>287</v>
      </c>
      <c r="C89" s="78">
        <f>VLOOKUP(GroupVertices[[#This Row],[Vertex]],Vertices[],MATCH("ID",Vertices[[#Headers],[Vertex]:[Vertex Content Word Count]],0),FALSE)</f>
        <v>85</v>
      </c>
    </row>
    <row r="90" spans="1:3" ht="15">
      <c r="A90" s="78" t="s">
        <v>2013</v>
      </c>
      <c r="B90" s="84" t="s">
        <v>286</v>
      </c>
      <c r="C90" s="78">
        <f>VLOOKUP(GroupVertices[[#This Row],[Vertex]],Vertices[],MATCH("ID",Vertices[[#Headers],[Vertex]:[Vertex Content Word Count]],0),FALSE)</f>
        <v>84</v>
      </c>
    </row>
    <row r="91" spans="1:3" ht="15">
      <c r="A91" s="78" t="s">
        <v>2013</v>
      </c>
      <c r="B91" s="84" t="s">
        <v>285</v>
      </c>
      <c r="C91" s="78">
        <f>VLOOKUP(GroupVertices[[#This Row],[Vertex]],Vertices[],MATCH("ID",Vertices[[#Headers],[Vertex]:[Vertex Content Word Count]],0),FALSE)</f>
        <v>83</v>
      </c>
    </row>
    <row r="92" spans="1:3" ht="15">
      <c r="A92" s="78" t="s">
        <v>2013</v>
      </c>
      <c r="B92" s="84" t="s">
        <v>284</v>
      </c>
      <c r="C92" s="78">
        <f>VLOOKUP(GroupVertices[[#This Row],[Vertex]],Vertices[],MATCH("ID",Vertices[[#Headers],[Vertex]:[Vertex Content Word Count]],0),FALSE)</f>
        <v>82</v>
      </c>
    </row>
    <row r="93" spans="1:3" ht="15">
      <c r="A93" s="78" t="s">
        <v>2013</v>
      </c>
      <c r="B93" s="84" t="s">
        <v>283</v>
      </c>
      <c r="C93" s="78">
        <f>VLOOKUP(GroupVertices[[#This Row],[Vertex]],Vertices[],MATCH("ID",Vertices[[#Headers],[Vertex]:[Vertex Content Word Count]],0),FALSE)</f>
        <v>81</v>
      </c>
    </row>
    <row r="94" spans="1:3" ht="15">
      <c r="A94" s="78" t="s">
        <v>2013</v>
      </c>
      <c r="B94" s="84" t="s">
        <v>282</v>
      </c>
      <c r="C94" s="78">
        <f>VLOOKUP(GroupVertices[[#This Row],[Vertex]],Vertices[],MATCH("ID",Vertices[[#Headers],[Vertex]:[Vertex Content Word Count]],0),FALSE)</f>
        <v>80</v>
      </c>
    </row>
    <row r="95" spans="1:3" ht="15">
      <c r="A95" s="78" t="s">
        <v>2013</v>
      </c>
      <c r="B95" s="84" t="s">
        <v>270</v>
      </c>
      <c r="C95" s="78">
        <f>VLOOKUP(GroupVertices[[#This Row],[Vertex]],Vertices[],MATCH("ID",Vertices[[#Headers],[Vertex]:[Vertex Content Word Count]],0),FALSE)</f>
        <v>67</v>
      </c>
    </row>
    <row r="96" spans="1:3" ht="15">
      <c r="A96" s="78" t="s">
        <v>2013</v>
      </c>
      <c r="B96" s="84" t="s">
        <v>263</v>
      </c>
      <c r="C96" s="78">
        <f>VLOOKUP(GroupVertices[[#This Row],[Vertex]],Vertices[],MATCH("ID",Vertices[[#Headers],[Vertex]:[Vertex Content Word Count]],0),FALSE)</f>
        <v>60</v>
      </c>
    </row>
    <row r="97" spans="1:3" ht="15">
      <c r="A97" s="78" t="s">
        <v>2013</v>
      </c>
      <c r="B97" s="84" t="s">
        <v>259</v>
      </c>
      <c r="C97" s="78">
        <f>VLOOKUP(GroupVertices[[#This Row],[Vertex]],Vertices[],MATCH("ID",Vertices[[#Headers],[Vertex]:[Vertex Content Word Count]],0),FALSE)</f>
        <v>56</v>
      </c>
    </row>
    <row r="98" spans="1:3" ht="15">
      <c r="A98" s="78" t="s">
        <v>2013</v>
      </c>
      <c r="B98" s="84" t="s">
        <v>258</v>
      </c>
      <c r="C98" s="78">
        <f>VLOOKUP(GroupVertices[[#This Row],[Vertex]],Vertices[],MATCH("ID",Vertices[[#Headers],[Vertex]:[Vertex Content Word Count]],0),FALSE)</f>
        <v>55</v>
      </c>
    </row>
    <row r="99" spans="1:3" ht="15">
      <c r="A99" s="78" t="s">
        <v>2013</v>
      </c>
      <c r="B99" s="84" t="s">
        <v>251</v>
      </c>
      <c r="C99" s="78">
        <f>VLOOKUP(GroupVertices[[#This Row],[Vertex]],Vertices[],MATCH("ID",Vertices[[#Headers],[Vertex]:[Vertex Content Word Count]],0),FALSE)</f>
        <v>46</v>
      </c>
    </row>
    <row r="100" spans="1:3" ht="15">
      <c r="A100" s="78" t="s">
        <v>2013</v>
      </c>
      <c r="B100" s="84" t="s">
        <v>213</v>
      </c>
      <c r="C100" s="78">
        <f>VLOOKUP(GroupVertices[[#This Row],[Vertex]],Vertices[],MATCH("ID",Vertices[[#Headers],[Vertex]:[Vertex Content Word Count]],0),FALSE)</f>
        <v>7</v>
      </c>
    </row>
    <row r="101" spans="1:3" ht="15">
      <c r="A101" s="78" t="s">
        <v>2013</v>
      </c>
      <c r="B101" s="84" t="s">
        <v>332</v>
      </c>
      <c r="C101" s="78">
        <f>VLOOKUP(GroupVertices[[#This Row],[Vertex]],Vertices[],MATCH("ID",Vertices[[#Headers],[Vertex]:[Vertex Content Word Count]],0),FALSE)</f>
        <v>6</v>
      </c>
    </row>
    <row r="102" spans="1:3" ht="15">
      <c r="A102" s="78" t="s">
        <v>2013</v>
      </c>
      <c r="B102" s="84" t="s">
        <v>331</v>
      </c>
      <c r="C102" s="78">
        <f>VLOOKUP(GroupVertices[[#This Row],[Vertex]],Vertices[],MATCH("ID",Vertices[[#Headers],[Vertex]:[Vertex Content Word Count]],0),FALSE)</f>
        <v>5</v>
      </c>
    </row>
    <row r="103" spans="1:3" ht="15">
      <c r="A103" s="78" t="s">
        <v>2013</v>
      </c>
      <c r="B103" s="84" t="s">
        <v>330</v>
      </c>
      <c r="C103" s="78">
        <f>VLOOKUP(GroupVertices[[#This Row],[Vertex]],Vertices[],MATCH("ID",Vertices[[#Headers],[Vertex]:[Vertex Content Word Count]],0),FALSE)</f>
        <v>4</v>
      </c>
    </row>
    <row r="104" spans="1:3" ht="15">
      <c r="A104" s="78" t="s">
        <v>2014</v>
      </c>
      <c r="B104" s="84" t="s">
        <v>306</v>
      </c>
      <c r="C104" s="78">
        <f>VLOOKUP(GroupVertices[[#This Row],[Vertex]],Vertices[],MATCH("ID",Vertices[[#Headers],[Vertex]:[Vertex Content Word Count]],0),FALSE)</f>
        <v>103</v>
      </c>
    </row>
    <row r="105" spans="1:3" ht="15">
      <c r="A105" s="78" t="s">
        <v>2014</v>
      </c>
      <c r="B105" s="84" t="s">
        <v>340</v>
      </c>
      <c r="C105" s="78">
        <f>VLOOKUP(GroupVertices[[#This Row],[Vertex]],Vertices[],MATCH("ID",Vertices[[#Headers],[Vertex]:[Vertex Content Word Count]],0),FALSE)</f>
        <v>111</v>
      </c>
    </row>
    <row r="106" spans="1:3" ht="15">
      <c r="A106" s="78" t="s">
        <v>2014</v>
      </c>
      <c r="B106" s="84" t="s">
        <v>339</v>
      </c>
      <c r="C106" s="78">
        <f>VLOOKUP(GroupVertices[[#This Row],[Vertex]],Vertices[],MATCH("ID",Vertices[[#Headers],[Vertex]:[Vertex Content Word Count]],0),FALSE)</f>
        <v>110</v>
      </c>
    </row>
    <row r="107" spans="1:3" ht="15">
      <c r="A107" s="78" t="s">
        <v>2014</v>
      </c>
      <c r="B107" s="84" t="s">
        <v>338</v>
      </c>
      <c r="C107" s="78">
        <f>VLOOKUP(GroupVertices[[#This Row],[Vertex]],Vertices[],MATCH("ID",Vertices[[#Headers],[Vertex]:[Vertex Content Word Count]],0),FALSE)</f>
        <v>109</v>
      </c>
    </row>
    <row r="108" spans="1:3" ht="15">
      <c r="A108" s="78" t="s">
        <v>2014</v>
      </c>
      <c r="B108" s="84" t="s">
        <v>337</v>
      </c>
      <c r="C108" s="78">
        <f>VLOOKUP(GroupVertices[[#This Row],[Vertex]],Vertices[],MATCH("ID",Vertices[[#Headers],[Vertex]:[Vertex Content Word Count]],0),FALSE)</f>
        <v>108</v>
      </c>
    </row>
    <row r="109" spans="1:3" ht="15">
      <c r="A109" s="78" t="s">
        <v>2014</v>
      </c>
      <c r="B109" s="84" t="s">
        <v>336</v>
      </c>
      <c r="C109" s="78">
        <f>VLOOKUP(GroupVertices[[#This Row],[Vertex]],Vertices[],MATCH("ID",Vertices[[#Headers],[Vertex]:[Vertex Content Word Count]],0),FALSE)</f>
        <v>107</v>
      </c>
    </row>
    <row r="110" spans="1:3" ht="15">
      <c r="A110" s="78" t="s">
        <v>2014</v>
      </c>
      <c r="B110" s="84" t="s">
        <v>335</v>
      </c>
      <c r="C110" s="78">
        <f>VLOOKUP(GroupVertices[[#This Row],[Vertex]],Vertices[],MATCH("ID",Vertices[[#Headers],[Vertex]:[Vertex Content Word Count]],0),FALSE)</f>
        <v>106</v>
      </c>
    </row>
    <row r="111" spans="1:3" ht="15">
      <c r="A111" s="78" t="s">
        <v>2014</v>
      </c>
      <c r="B111" s="84" t="s">
        <v>334</v>
      </c>
      <c r="C111" s="78">
        <f>VLOOKUP(GroupVertices[[#This Row],[Vertex]],Vertices[],MATCH("ID",Vertices[[#Headers],[Vertex]:[Vertex Content Word Count]],0),FALSE)</f>
        <v>105</v>
      </c>
    </row>
    <row r="112" spans="1:3" ht="15">
      <c r="A112" s="78" t="s">
        <v>2014</v>
      </c>
      <c r="B112" s="84" t="s">
        <v>333</v>
      </c>
      <c r="C112" s="78">
        <f>VLOOKUP(GroupVertices[[#This Row],[Vertex]],Vertices[],MATCH("ID",Vertices[[#Headers],[Vertex]:[Vertex Content Word Count]],0),FALSE)</f>
        <v>104</v>
      </c>
    </row>
    <row r="113" spans="1:3" ht="15">
      <c r="A113" s="78" t="s">
        <v>2015</v>
      </c>
      <c r="B113" s="84" t="s">
        <v>320</v>
      </c>
      <c r="C113" s="78">
        <f>VLOOKUP(GroupVertices[[#This Row],[Vertex]],Vertices[],MATCH("ID",Vertices[[#Headers],[Vertex]:[Vertex Content Word Count]],0),FALSE)</f>
        <v>126</v>
      </c>
    </row>
    <row r="114" spans="1:3" ht="15">
      <c r="A114" s="78" t="s">
        <v>2015</v>
      </c>
      <c r="B114" s="84" t="s">
        <v>323</v>
      </c>
      <c r="C114" s="78">
        <f>VLOOKUP(GroupVertices[[#This Row],[Vertex]],Vertices[],MATCH("ID",Vertices[[#Headers],[Vertex]:[Vertex Content Word Count]],0),FALSE)</f>
        <v>130</v>
      </c>
    </row>
    <row r="115" spans="1:3" ht="15">
      <c r="A115" s="78" t="s">
        <v>2015</v>
      </c>
      <c r="B115" s="84" t="s">
        <v>322</v>
      </c>
      <c r="C115" s="78">
        <f>VLOOKUP(GroupVertices[[#This Row],[Vertex]],Vertices[],MATCH("ID",Vertices[[#Headers],[Vertex]:[Vertex Content Word Count]],0),FALSE)</f>
        <v>129</v>
      </c>
    </row>
    <row r="116" spans="1:3" ht="15">
      <c r="A116" s="78" t="s">
        <v>2015</v>
      </c>
      <c r="B116" s="84" t="s">
        <v>342</v>
      </c>
      <c r="C116" s="78">
        <f>VLOOKUP(GroupVertices[[#This Row],[Vertex]],Vertices[],MATCH("ID",Vertices[[#Headers],[Vertex]:[Vertex Content Word Count]],0),FALSE)</f>
        <v>128</v>
      </c>
    </row>
    <row r="117" spans="1:3" ht="15">
      <c r="A117" s="78" t="s">
        <v>2015</v>
      </c>
      <c r="B117" s="84" t="s">
        <v>321</v>
      </c>
      <c r="C117" s="78">
        <f>VLOOKUP(GroupVertices[[#This Row],[Vertex]],Vertices[],MATCH("ID",Vertices[[#Headers],[Vertex]:[Vertex Content Word Count]],0),FALSE)</f>
        <v>127</v>
      </c>
    </row>
    <row r="118" spans="1:3" ht="15">
      <c r="A118" s="78" t="s">
        <v>2015</v>
      </c>
      <c r="B118" s="84" t="s">
        <v>319</v>
      </c>
      <c r="C118" s="78">
        <f>VLOOKUP(GroupVertices[[#This Row],[Vertex]],Vertices[],MATCH("ID",Vertices[[#Headers],[Vertex]:[Vertex Content Word Count]],0),FALSE)</f>
        <v>125</v>
      </c>
    </row>
    <row r="119" spans="1:3" ht="15">
      <c r="A119" s="78" t="s">
        <v>2016</v>
      </c>
      <c r="B119" s="84" t="s">
        <v>293</v>
      </c>
      <c r="C119" s="78">
        <f>VLOOKUP(GroupVertices[[#This Row],[Vertex]],Vertices[],MATCH("ID",Vertices[[#Headers],[Vertex]:[Vertex Content Word Count]],0),FALSE)</f>
        <v>90</v>
      </c>
    </row>
    <row r="120" spans="1:3" ht="15">
      <c r="A120" s="78" t="s">
        <v>2016</v>
      </c>
      <c r="B120" s="84" t="s">
        <v>292</v>
      </c>
      <c r="C120" s="78">
        <f>VLOOKUP(GroupVertices[[#This Row],[Vertex]],Vertices[],MATCH("ID",Vertices[[#Headers],[Vertex]:[Vertex Content Word Count]],0),FALSE)</f>
        <v>79</v>
      </c>
    </row>
    <row r="121" spans="1:3" ht="15">
      <c r="A121" s="78" t="s">
        <v>2016</v>
      </c>
      <c r="B121" s="84" t="s">
        <v>290</v>
      </c>
      <c r="C121" s="78">
        <f>VLOOKUP(GroupVertices[[#This Row],[Vertex]],Vertices[],MATCH("ID",Vertices[[#Headers],[Vertex]:[Vertex Content Word Count]],0),FALSE)</f>
        <v>88</v>
      </c>
    </row>
    <row r="122" spans="1:3" ht="15">
      <c r="A122" s="78" t="s">
        <v>2016</v>
      </c>
      <c r="B122" s="84" t="s">
        <v>281</v>
      </c>
      <c r="C122" s="78">
        <f>VLOOKUP(GroupVertices[[#This Row],[Vertex]],Vertices[],MATCH("ID",Vertices[[#Headers],[Vertex]:[Vertex Content Word Count]],0),FALSE)</f>
        <v>78</v>
      </c>
    </row>
    <row r="123" spans="1:3" ht="15">
      <c r="A123" s="78" t="s">
        <v>2017</v>
      </c>
      <c r="B123" s="84" t="s">
        <v>317</v>
      </c>
      <c r="C123" s="78">
        <f>VLOOKUP(GroupVertices[[#This Row],[Vertex]],Vertices[],MATCH("ID",Vertices[[#Headers],[Vertex]:[Vertex Content Word Count]],0),FALSE)</f>
        <v>123</v>
      </c>
    </row>
    <row r="124" spans="1:3" ht="15">
      <c r="A124" s="78" t="s">
        <v>2017</v>
      </c>
      <c r="B124" s="84" t="s">
        <v>316</v>
      </c>
      <c r="C124" s="78">
        <f>VLOOKUP(GroupVertices[[#This Row],[Vertex]],Vertices[],MATCH("ID",Vertices[[#Headers],[Vertex]:[Vertex Content Word Count]],0),FALSE)</f>
        <v>122</v>
      </c>
    </row>
    <row r="125" spans="1:3" ht="15">
      <c r="A125" s="78" t="s">
        <v>2018</v>
      </c>
      <c r="B125" s="84" t="s">
        <v>295</v>
      </c>
      <c r="C125" s="78">
        <f>VLOOKUP(GroupVertices[[#This Row],[Vertex]],Vertices[],MATCH("ID",Vertices[[#Headers],[Vertex]:[Vertex Content Word Count]],0),FALSE)</f>
        <v>92</v>
      </c>
    </row>
    <row r="126" spans="1:3" ht="15">
      <c r="A126" s="78" t="s">
        <v>2018</v>
      </c>
      <c r="B126" s="84" t="s">
        <v>294</v>
      </c>
      <c r="C126" s="78">
        <f>VLOOKUP(GroupVertices[[#This Row],[Vertex]],Vertices[],MATCH("ID",Vertices[[#Headers],[Vertex]:[Vertex Content Word Count]],0),FALSE)</f>
        <v>91</v>
      </c>
    </row>
    <row r="127" spans="1:3" ht="15">
      <c r="A127" s="78" t="s">
        <v>2019</v>
      </c>
      <c r="B127" s="84" t="s">
        <v>278</v>
      </c>
      <c r="C127" s="78">
        <f>VLOOKUP(GroupVertices[[#This Row],[Vertex]],Vertices[],MATCH("ID",Vertices[[#Headers],[Vertex]:[Vertex Content Word Count]],0),FALSE)</f>
        <v>75</v>
      </c>
    </row>
    <row r="128" spans="1:3" ht="15">
      <c r="A128" s="78" t="s">
        <v>2019</v>
      </c>
      <c r="B128" s="84" t="s">
        <v>277</v>
      </c>
      <c r="C128" s="78">
        <f>VLOOKUP(GroupVertices[[#This Row],[Vertex]],Vertices[],MATCH("ID",Vertices[[#Headers],[Vertex]:[Vertex Content Word Count]],0),FALSE)</f>
        <v>74</v>
      </c>
    </row>
    <row r="129" spans="1:3" ht="15">
      <c r="A129" s="78" t="s">
        <v>2020</v>
      </c>
      <c r="B129" s="84" t="s">
        <v>328</v>
      </c>
      <c r="C129" s="78">
        <f>VLOOKUP(GroupVertices[[#This Row],[Vertex]],Vertices[],MATCH("ID",Vertices[[#Headers],[Vertex]:[Vertex Content Word Count]],0),FALSE)</f>
        <v>54</v>
      </c>
    </row>
    <row r="130" spans="1:3" ht="15">
      <c r="A130" s="78" t="s">
        <v>2020</v>
      </c>
      <c r="B130" s="84" t="s">
        <v>257</v>
      </c>
      <c r="C130" s="78">
        <f>VLOOKUP(GroupVertices[[#This Row],[Vertex]],Vertices[],MATCH("ID",Vertices[[#Headers],[Vertex]:[Vertex Content Word Count]],0),FALSE)</f>
        <v>53</v>
      </c>
    </row>
    <row r="131" spans="1:3" ht="15">
      <c r="A131" s="78" t="s">
        <v>2021</v>
      </c>
      <c r="B131" s="84" t="s">
        <v>325</v>
      </c>
      <c r="C131" s="78">
        <f>VLOOKUP(GroupVertices[[#This Row],[Vertex]],Vertices[],MATCH("ID",Vertices[[#Headers],[Vertex]:[Vertex Content Word Count]],0),FALSE)</f>
        <v>39</v>
      </c>
    </row>
    <row r="132" spans="1:3" ht="15">
      <c r="A132" s="78" t="s">
        <v>2021</v>
      </c>
      <c r="B132" s="84" t="s">
        <v>244</v>
      </c>
      <c r="C132" s="78">
        <f>VLOOKUP(GroupVertices[[#This Row],[Vertex]],Vertices[],MATCH("ID",Vertices[[#Headers],[Vertex]:[Vertex Content Word Count]],0),FALSE)</f>
        <v>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2650</v>
      </c>
      <c r="B2" s="34" t="s">
        <v>1972</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126</v>
      </c>
      <c r="L2" s="37">
        <f>MIN(Vertices[Closeness Centrality])</f>
        <v>0</v>
      </c>
      <c r="M2" s="38">
        <f>COUNTIF(Vertices[Closeness Centrality],"&gt;= "&amp;L2)-COUNTIF(Vertices[Closeness Centrality],"&gt;="&amp;L3)</f>
        <v>117</v>
      </c>
      <c r="N2" s="37">
        <f>MIN(Vertices[Eigenvector Centrality])</f>
        <v>0</v>
      </c>
      <c r="O2" s="38">
        <f>COUNTIF(Vertices[Eigenvector Centrality],"&gt;= "&amp;N2)-COUNTIF(Vertices[Eigenvector Centrality],"&gt;="&amp;N3)</f>
        <v>74</v>
      </c>
      <c r="P2" s="37">
        <f>MIN(Vertices[PageRank])</f>
        <v>0.425087</v>
      </c>
      <c r="Q2" s="38">
        <f>COUNTIF(Vertices[PageRank],"&gt;= "&amp;P2)-COUNTIF(Vertices[PageRank],"&gt;="&amp;P3)</f>
        <v>36</v>
      </c>
      <c r="R2" s="37">
        <f>MIN(Vertices[Clustering Coefficient])</f>
        <v>0</v>
      </c>
      <c r="S2" s="43">
        <f>COUNTIF(Vertices[Clustering Coefficient],"&gt;= "&amp;R2)-COUNTIF(Vertices[Clustering Coefficient],"&gt;="&amp;R3)</f>
        <v>108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0.7090909090909091</v>
      </c>
      <c r="G3" s="40">
        <f>COUNTIF(Vertices[In-Degree],"&gt;= "&amp;F3)-COUNTIF(Vertices[In-Degree],"&gt;="&amp;F4)</f>
        <v>78</v>
      </c>
      <c r="H3" s="39">
        <f aca="true" t="shared" si="3" ref="H3:H26">H2+($H$57-$H$2)/BinDivisor</f>
        <v>0.16363636363636364</v>
      </c>
      <c r="I3" s="40">
        <f>COUNTIF(Vertices[Out-Degree],"&gt;= "&amp;H3)-COUNTIF(Vertices[Out-Degree],"&gt;="&amp;H4)</f>
        <v>0</v>
      </c>
      <c r="J3" s="39">
        <f aca="true" t="shared" si="4" ref="J3:J26">J2+($J$57-$J$2)/BinDivisor</f>
        <v>48.763636363636365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0.002115909090909091</v>
      </c>
      <c r="O3" s="40">
        <f>COUNTIF(Vertices[Eigenvector Centrality],"&gt;= "&amp;N3)-COUNTIF(Vertices[Eigenvector Centrality],"&gt;="&amp;N4)</f>
        <v>8</v>
      </c>
      <c r="P3" s="39">
        <f aca="true" t="shared" si="7" ref="P3:P26">P2+($P$57-$P$2)/BinDivisor</f>
        <v>0.6694232909090909</v>
      </c>
      <c r="Q3" s="40">
        <f>COUNTIF(Vertices[PageRank],"&gt;= "&amp;P3)-COUNTIF(Vertices[PageRank],"&gt;="&amp;P4)</f>
        <v>25</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131</v>
      </c>
      <c r="D4" s="32">
        <f t="shared" si="1"/>
        <v>0</v>
      </c>
      <c r="E4" s="3">
        <f>COUNTIF(Vertices[Degree],"&gt;= "&amp;D4)-COUNTIF(Vertices[Degree],"&gt;="&amp;D5)</f>
        <v>0</v>
      </c>
      <c r="F4" s="37">
        <f t="shared" si="2"/>
        <v>1.4181818181818182</v>
      </c>
      <c r="G4" s="38">
        <f>COUNTIF(Vertices[In-Degree],"&gt;= "&amp;F4)-COUNTIF(Vertices[In-Degree],"&gt;="&amp;F5)</f>
        <v>6</v>
      </c>
      <c r="H4" s="37">
        <f t="shared" si="3"/>
        <v>0.32727272727272727</v>
      </c>
      <c r="I4" s="38">
        <f>COUNTIF(Vertices[Out-Degree],"&gt;= "&amp;H4)-COUNTIF(Vertices[Out-Degree],"&gt;="&amp;H5)</f>
        <v>0</v>
      </c>
      <c r="J4" s="37">
        <f t="shared" si="4"/>
        <v>97.52727272727273</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0.004231818181818182</v>
      </c>
      <c r="O4" s="38">
        <f>COUNTIF(Vertices[Eigenvector Centrality],"&gt;= "&amp;N4)-COUNTIF(Vertices[Eigenvector Centrality],"&gt;="&amp;N5)</f>
        <v>1</v>
      </c>
      <c r="P4" s="37">
        <f t="shared" si="7"/>
        <v>0.9137595818181818</v>
      </c>
      <c r="Q4" s="38">
        <f>COUNTIF(Vertices[PageRank],"&gt;= "&amp;P4)-COUNTIF(Vertices[PageRank],"&gt;="&amp;P5)</f>
        <v>60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2.1272727272727274</v>
      </c>
      <c r="G5" s="40">
        <f>COUNTIF(Vertices[In-Degree],"&gt;= "&amp;F5)-COUNTIF(Vertices[In-Degree],"&gt;="&amp;F6)</f>
        <v>0</v>
      </c>
      <c r="H5" s="39">
        <f t="shared" si="3"/>
        <v>0.4909090909090909</v>
      </c>
      <c r="I5" s="40">
        <f>COUNTIF(Vertices[Out-Degree],"&gt;= "&amp;H5)-COUNTIF(Vertices[Out-Degree],"&gt;="&amp;H6)</f>
        <v>0</v>
      </c>
      <c r="J5" s="39">
        <f t="shared" si="4"/>
        <v>146.2909090909091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0.006347727272727273</v>
      </c>
      <c r="O5" s="40">
        <f>COUNTIF(Vertices[Eigenvector Centrality],"&gt;= "&amp;N5)-COUNTIF(Vertices[Eigenvector Centrality],"&gt;="&amp;N6)</f>
        <v>0</v>
      </c>
      <c r="P5" s="39">
        <f t="shared" si="7"/>
        <v>1.1580958727272728</v>
      </c>
      <c r="Q5" s="40">
        <f>COUNTIF(Vertices[PageRank],"&gt;= "&amp;P5)-COUNTIF(Vertices[PageRank],"&gt;="&amp;P6)</f>
        <v>5</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136</v>
      </c>
      <c r="D6" s="32">
        <f t="shared" si="1"/>
        <v>0</v>
      </c>
      <c r="E6" s="3">
        <f>COUNTIF(Vertices[Degree],"&gt;= "&amp;D6)-COUNTIF(Vertices[Degree],"&gt;="&amp;D7)</f>
        <v>0</v>
      </c>
      <c r="F6" s="37">
        <f t="shared" si="2"/>
        <v>2.8363636363636364</v>
      </c>
      <c r="G6" s="38">
        <f>COUNTIF(Vertices[In-Degree],"&gt;= "&amp;F6)-COUNTIF(Vertices[In-Degree],"&gt;="&amp;F7)</f>
        <v>0</v>
      </c>
      <c r="H6" s="37">
        <f t="shared" si="3"/>
        <v>0.6545454545454545</v>
      </c>
      <c r="I6" s="38">
        <f>COUNTIF(Vertices[Out-Degree],"&gt;= "&amp;H6)-COUNTIF(Vertices[Out-Degree],"&gt;="&amp;H7)</f>
        <v>0</v>
      </c>
      <c r="J6" s="37">
        <f t="shared" si="4"/>
        <v>195.05454545454546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0.008463636363636364</v>
      </c>
      <c r="O6" s="38">
        <f>COUNTIF(Vertices[Eigenvector Centrality],"&gt;= "&amp;N6)-COUNTIF(Vertices[Eigenvector Centrality],"&gt;="&amp;N7)</f>
        <v>7</v>
      </c>
      <c r="P6" s="37">
        <f t="shared" si="7"/>
        <v>1.4024321636363637</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54</v>
      </c>
      <c r="D7" s="32">
        <f t="shared" si="1"/>
        <v>0</v>
      </c>
      <c r="E7" s="3">
        <f>COUNTIF(Vertices[Degree],"&gt;= "&amp;D7)-COUNTIF(Vertices[Degree],"&gt;="&amp;D8)</f>
        <v>0</v>
      </c>
      <c r="F7" s="39">
        <f t="shared" si="2"/>
        <v>3.5454545454545454</v>
      </c>
      <c r="G7" s="40">
        <f>COUNTIF(Vertices[In-Degree],"&gt;= "&amp;F7)-COUNTIF(Vertices[In-Degree],"&gt;="&amp;F8)</f>
        <v>1</v>
      </c>
      <c r="H7" s="39">
        <f t="shared" si="3"/>
        <v>0.8181818181818181</v>
      </c>
      <c r="I7" s="40">
        <f>COUNTIF(Vertices[Out-Degree],"&gt;= "&amp;H7)-COUNTIF(Vertices[Out-Degree],"&gt;="&amp;H8)</f>
        <v>0</v>
      </c>
      <c r="J7" s="39">
        <f t="shared" si="4"/>
        <v>243.8181818181818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0.010579545454545456</v>
      </c>
      <c r="O7" s="40">
        <f>COUNTIF(Vertices[Eigenvector Centrality],"&gt;= "&amp;N7)-COUNTIF(Vertices[Eigenvector Centrality],"&gt;="&amp;N8)</f>
        <v>0</v>
      </c>
      <c r="P7" s="39">
        <f t="shared" si="7"/>
        <v>1.6467684545454546</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190</v>
      </c>
      <c r="D8" s="32">
        <f t="shared" si="1"/>
        <v>0</v>
      </c>
      <c r="E8" s="3">
        <f>COUNTIF(Vertices[Degree],"&gt;= "&amp;D8)-COUNTIF(Vertices[Degree],"&gt;="&amp;D9)</f>
        <v>0</v>
      </c>
      <c r="F8" s="37">
        <f t="shared" si="2"/>
        <v>4.254545454545455</v>
      </c>
      <c r="G8" s="38">
        <f>COUNTIF(Vertices[In-Degree],"&gt;= "&amp;F8)-COUNTIF(Vertices[In-Degree],"&gt;="&amp;F9)</f>
        <v>0</v>
      </c>
      <c r="H8" s="37">
        <f t="shared" si="3"/>
        <v>0.9818181818181817</v>
      </c>
      <c r="I8" s="38">
        <f>COUNTIF(Vertices[Out-Degree],"&gt;= "&amp;H8)-COUNTIF(Vertices[Out-Degree],"&gt;="&amp;H9)</f>
        <v>100</v>
      </c>
      <c r="J8" s="37">
        <f t="shared" si="4"/>
        <v>292.58181818181816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0.012695454545454548</v>
      </c>
      <c r="O8" s="38">
        <f>COUNTIF(Vertices[Eigenvector Centrality],"&gt;= "&amp;N8)-COUNTIF(Vertices[Eigenvector Centrality],"&gt;="&amp;N9)</f>
        <v>17</v>
      </c>
      <c r="P8" s="37">
        <f t="shared" si="7"/>
        <v>1.8911047454545455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4.963636363636364</v>
      </c>
      <c r="G9" s="40">
        <f>COUNTIF(Vertices[In-Degree],"&gt;= "&amp;F9)-COUNTIF(Vertices[In-Degree],"&gt;="&amp;F10)</f>
        <v>0</v>
      </c>
      <c r="H9" s="39">
        <f t="shared" si="3"/>
        <v>1.1454545454545453</v>
      </c>
      <c r="I9" s="40">
        <f>COUNTIF(Vertices[Out-Degree],"&gt;= "&amp;H9)-COUNTIF(Vertices[Out-Degree],"&gt;="&amp;H10)</f>
        <v>0</v>
      </c>
      <c r="J9" s="39">
        <f t="shared" si="4"/>
        <v>341.3454545454545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0.01481136363636364</v>
      </c>
      <c r="O9" s="40">
        <f>COUNTIF(Vertices[Eigenvector Centrality],"&gt;= "&amp;N9)-COUNTIF(Vertices[Eigenvector Centrality],"&gt;="&amp;N10)</f>
        <v>0</v>
      </c>
      <c r="P9" s="39">
        <f t="shared" si="7"/>
        <v>2.1354410363636367</v>
      </c>
      <c r="Q9" s="40">
        <f>COUNTIF(Vertices[PageRank],"&gt;= "&amp;P9)-COUNTIF(Vertices[PageRank],"&gt;="&amp;P10)</f>
        <v>2</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2651</v>
      </c>
      <c r="B10" s="34">
        <v>3</v>
      </c>
      <c r="D10" s="32">
        <f t="shared" si="1"/>
        <v>0</v>
      </c>
      <c r="E10" s="3">
        <f>COUNTIF(Vertices[Degree],"&gt;= "&amp;D10)-COUNTIF(Vertices[Degree],"&gt;="&amp;D11)</f>
        <v>0</v>
      </c>
      <c r="F10" s="37">
        <f t="shared" si="2"/>
        <v>5.672727272727273</v>
      </c>
      <c r="G10" s="38">
        <f>COUNTIF(Vertices[In-Degree],"&gt;= "&amp;F10)-COUNTIF(Vertices[In-Degree],"&gt;="&amp;F11)</f>
        <v>0</v>
      </c>
      <c r="H10" s="37">
        <f t="shared" si="3"/>
        <v>1.3090909090909089</v>
      </c>
      <c r="I10" s="38">
        <f>COUNTIF(Vertices[Out-Degree],"&gt;= "&amp;H10)-COUNTIF(Vertices[Out-Degree],"&gt;="&amp;H11)</f>
        <v>0</v>
      </c>
      <c r="J10" s="37">
        <f t="shared" si="4"/>
        <v>390.10909090909087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0.016927272727272732</v>
      </c>
      <c r="O10" s="38">
        <f>COUNTIF(Vertices[Eigenvector Centrality],"&gt;= "&amp;N10)-COUNTIF(Vertices[Eigenvector Centrality],"&gt;="&amp;N11)</f>
        <v>7</v>
      </c>
      <c r="P10" s="37">
        <f t="shared" si="7"/>
        <v>2.379777327272728</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6.381818181818182</v>
      </c>
      <c r="G11" s="40">
        <f>COUNTIF(Vertices[In-Degree],"&gt;= "&amp;F11)-COUNTIF(Vertices[In-Degree],"&gt;="&amp;F12)</f>
        <v>0</v>
      </c>
      <c r="H11" s="39">
        <f t="shared" si="3"/>
        <v>1.4727272727272724</v>
      </c>
      <c r="I11" s="40">
        <f>COUNTIF(Vertices[Out-Degree],"&gt;= "&amp;H11)-COUNTIF(Vertices[Out-Degree],"&gt;="&amp;H12)</f>
        <v>0</v>
      </c>
      <c r="J11" s="39">
        <f t="shared" si="4"/>
        <v>438.8727272727272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0.019043181818181824</v>
      </c>
      <c r="O11" s="40">
        <f>COUNTIF(Vertices[Eigenvector Centrality],"&gt;= "&amp;N11)-COUNTIF(Vertices[Eigenvector Centrality],"&gt;="&amp;N12)</f>
        <v>3</v>
      </c>
      <c r="P11" s="39">
        <f t="shared" si="7"/>
        <v>2.624113618181819</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343</v>
      </c>
      <c r="B12" s="34">
        <v>93</v>
      </c>
      <c r="D12" s="32">
        <f t="shared" si="1"/>
        <v>0</v>
      </c>
      <c r="E12" s="3">
        <f>COUNTIF(Vertices[Degree],"&gt;= "&amp;D12)-COUNTIF(Vertices[Degree],"&gt;="&amp;D13)</f>
        <v>0</v>
      </c>
      <c r="F12" s="37">
        <f t="shared" si="2"/>
        <v>7.090909090909091</v>
      </c>
      <c r="G12" s="38">
        <f>COUNTIF(Vertices[In-Degree],"&gt;= "&amp;F12)-COUNTIF(Vertices[In-Degree],"&gt;="&amp;F13)</f>
        <v>0</v>
      </c>
      <c r="H12" s="37">
        <f t="shared" si="3"/>
        <v>1.636363636363636</v>
      </c>
      <c r="I12" s="38">
        <f>COUNTIF(Vertices[Out-Degree],"&gt;= "&amp;H12)-COUNTIF(Vertices[Out-Degree],"&gt;="&amp;H13)</f>
        <v>0</v>
      </c>
      <c r="J12" s="37">
        <f t="shared" si="4"/>
        <v>487.63636363636357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0.021159090909090916</v>
      </c>
      <c r="O12" s="38">
        <f>COUNTIF(Vertices[Eigenvector Centrality],"&gt;= "&amp;N12)-COUNTIF(Vertices[Eigenvector Centrality],"&gt;="&amp;N13)</f>
        <v>0</v>
      </c>
      <c r="P12" s="37">
        <f t="shared" si="7"/>
        <v>2.86844990909091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96</v>
      </c>
      <c r="D13" s="32">
        <f t="shared" si="1"/>
        <v>0</v>
      </c>
      <c r="E13" s="3">
        <f>COUNTIF(Vertices[Degree],"&gt;= "&amp;D13)-COUNTIF(Vertices[Degree],"&gt;="&amp;D14)</f>
        <v>0</v>
      </c>
      <c r="F13" s="39">
        <f t="shared" si="2"/>
        <v>7.8</v>
      </c>
      <c r="G13" s="40">
        <f>COUNTIF(Vertices[In-Degree],"&gt;= "&amp;F13)-COUNTIF(Vertices[In-Degree],"&gt;="&amp;F14)</f>
        <v>0</v>
      </c>
      <c r="H13" s="39">
        <f t="shared" si="3"/>
        <v>1.7999999999999996</v>
      </c>
      <c r="I13" s="40">
        <f>COUNTIF(Vertices[Out-Degree],"&gt;= "&amp;H13)-COUNTIF(Vertices[Out-Degree],"&gt;="&amp;H14)</f>
        <v>0</v>
      </c>
      <c r="J13" s="39">
        <f t="shared" si="4"/>
        <v>536.4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0.023275000000000007</v>
      </c>
      <c r="O13" s="40">
        <f>COUNTIF(Vertices[Eigenvector Centrality],"&gt;= "&amp;N13)-COUNTIF(Vertices[Eigenvector Centrality],"&gt;="&amp;N14)</f>
        <v>10</v>
      </c>
      <c r="P13" s="39">
        <f t="shared" si="7"/>
        <v>3.1127862000000013</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344</v>
      </c>
      <c r="B14" s="34">
        <v>1</v>
      </c>
      <c r="D14" s="32">
        <f t="shared" si="1"/>
        <v>0</v>
      </c>
      <c r="E14" s="3">
        <f>COUNTIF(Vertices[Degree],"&gt;= "&amp;D14)-COUNTIF(Vertices[Degree],"&gt;="&amp;D15)</f>
        <v>0</v>
      </c>
      <c r="F14" s="37">
        <f t="shared" si="2"/>
        <v>8.50909090909091</v>
      </c>
      <c r="G14" s="38">
        <f>COUNTIF(Vertices[In-Degree],"&gt;= "&amp;F14)-COUNTIF(Vertices[In-Degree],"&gt;="&amp;F15)</f>
        <v>0</v>
      </c>
      <c r="H14" s="37">
        <f t="shared" si="3"/>
        <v>1.9636363636363632</v>
      </c>
      <c r="I14" s="38">
        <f>COUNTIF(Vertices[Out-Degree],"&gt;= "&amp;H14)-COUNTIF(Vertices[Out-Degree],"&gt;="&amp;H15)</f>
        <v>14</v>
      </c>
      <c r="J14" s="37">
        <f t="shared" si="4"/>
        <v>585.1636363636363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0.0253909090909091</v>
      </c>
      <c r="O14" s="38">
        <f>COUNTIF(Vertices[Eigenvector Centrality],"&gt;= "&amp;N14)-COUNTIF(Vertices[Eigenvector Centrality],"&gt;="&amp;N15)</f>
        <v>0</v>
      </c>
      <c r="P14" s="37">
        <f t="shared" si="7"/>
        <v>3.3571224909090924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9.218181818181819</v>
      </c>
      <c r="G15" s="40">
        <f>COUNTIF(Vertices[In-Degree],"&gt;= "&amp;F15)-COUNTIF(Vertices[In-Degree],"&gt;="&amp;F16)</f>
        <v>0</v>
      </c>
      <c r="H15" s="39">
        <f t="shared" si="3"/>
        <v>2.127272727272727</v>
      </c>
      <c r="I15" s="40">
        <f>COUNTIF(Vertices[Out-Degree],"&gt;= "&amp;H15)-COUNTIF(Vertices[Out-Degree],"&gt;="&amp;H16)</f>
        <v>0</v>
      </c>
      <c r="J15" s="39">
        <f t="shared" si="4"/>
        <v>633.9272727272727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0.02750681818181819</v>
      </c>
      <c r="O15" s="40">
        <f>COUNTIF(Vertices[Eigenvector Centrality],"&gt;= "&amp;N15)-COUNTIF(Vertices[Eigenvector Centrality],"&gt;="&amp;N16)</f>
        <v>1</v>
      </c>
      <c r="P15" s="39">
        <f t="shared" si="7"/>
        <v>3.6014587818181836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96</v>
      </c>
      <c r="D16" s="32">
        <f t="shared" si="1"/>
        <v>0</v>
      </c>
      <c r="E16" s="3">
        <f>COUNTIF(Vertices[Degree],"&gt;= "&amp;D16)-COUNTIF(Vertices[Degree],"&gt;="&amp;D17)</f>
        <v>0</v>
      </c>
      <c r="F16" s="37">
        <f t="shared" si="2"/>
        <v>9.927272727272728</v>
      </c>
      <c r="G16" s="38">
        <f>COUNTIF(Vertices[In-Degree],"&gt;= "&amp;F16)-COUNTIF(Vertices[In-Degree],"&gt;="&amp;F17)</f>
        <v>0</v>
      </c>
      <c r="H16" s="37">
        <f t="shared" si="3"/>
        <v>2.2909090909090906</v>
      </c>
      <c r="I16" s="38">
        <f>COUNTIF(Vertices[Out-Degree],"&gt;= "&amp;H16)-COUNTIF(Vertices[Out-Degree],"&gt;="&amp;H17)</f>
        <v>0</v>
      </c>
      <c r="J16" s="37">
        <f t="shared" si="4"/>
        <v>682.690909090909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0.029622727272727283</v>
      </c>
      <c r="O16" s="38">
        <f>COUNTIF(Vertices[Eigenvector Centrality],"&gt;= "&amp;N16)-COUNTIF(Vertices[Eigenvector Centrality],"&gt;="&amp;N17)</f>
        <v>0</v>
      </c>
      <c r="P16" s="37">
        <f t="shared" si="7"/>
        <v>3.8457950727272747</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10.636363636363637</v>
      </c>
      <c r="G17" s="40">
        <f>COUNTIF(Vertices[In-Degree],"&gt;= "&amp;F17)-COUNTIF(Vertices[In-Degree],"&gt;="&amp;F18)</f>
        <v>0</v>
      </c>
      <c r="H17" s="39">
        <f t="shared" si="3"/>
        <v>2.454545454545454</v>
      </c>
      <c r="I17" s="40">
        <f>COUNTIF(Vertices[Out-Degree],"&gt;= "&amp;H17)-COUNTIF(Vertices[Out-Degree],"&gt;="&amp;H18)</f>
        <v>0</v>
      </c>
      <c r="J17" s="39">
        <f t="shared" si="4"/>
        <v>731.4545454545454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0.03173863636363637</v>
      </c>
      <c r="O17" s="40">
        <f>COUNTIF(Vertices[Eigenvector Centrality],"&gt;= "&amp;N17)-COUNTIF(Vertices[Eigenvector Centrality],"&gt;="&amp;N18)</f>
        <v>0</v>
      </c>
      <c r="P17" s="39">
        <f t="shared" si="7"/>
        <v>4.090131363636366</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11.345454545454546</v>
      </c>
      <c r="G18" s="38">
        <f>COUNTIF(Vertices[In-Degree],"&gt;= "&amp;F18)-COUNTIF(Vertices[In-Degree],"&gt;="&amp;F19)</f>
        <v>0</v>
      </c>
      <c r="H18" s="37">
        <f t="shared" si="3"/>
        <v>2.6181818181818177</v>
      </c>
      <c r="I18" s="38">
        <f>COUNTIF(Vertices[Out-Degree],"&gt;= "&amp;H18)-COUNTIF(Vertices[Out-Degree],"&gt;="&amp;H19)</f>
        <v>0</v>
      </c>
      <c r="J18" s="37">
        <f t="shared" si="4"/>
        <v>780.2181818181817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0.033854545454545464</v>
      </c>
      <c r="O18" s="38">
        <f>COUNTIF(Vertices[Eigenvector Centrality],"&gt;= "&amp;N18)-COUNTIF(Vertices[Eigenvector Centrality],"&gt;="&amp;N19)</f>
        <v>1</v>
      </c>
      <c r="P18" s="37">
        <f t="shared" si="7"/>
        <v>4.334467654545457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12.054545454545455</v>
      </c>
      <c r="G19" s="40">
        <f>COUNTIF(Vertices[In-Degree],"&gt;= "&amp;F19)-COUNTIF(Vertices[In-Degree],"&gt;="&amp;F20)</f>
        <v>0</v>
      </c>
      <c r="H19" s="39">
        <f t="shared" si="3"/>
        <v>2.7818181818181813</v>
      </c>
      <c r="I19" s="40">
        <f>COUNTIF(Vertices[Out-Degree],"&gt;= "&amp;H19)-COUNTIF(Vertices[Out-Degree],"&gt;="&amp;H20)</f>
        <v>0</v>
      </c>
      <c r="J19" s="39">
        <f t="shared" si="4"/>
        <v>828.9818181818181</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0.035970454545454555</v>
      </c>
      <c r="O19" s="40">
        <f>COUNTIF(Vertices[Eigenvector Centrality],"&gt;= "&amp;N19)-COUNTIF(Vertices[Eigenvector Centrality],"&gt;="&amp;N20)</f>
        <v>0</v>
      </c>
      <c r="P19" s="39">
        <f t="shared" si="7"/>
        <v>4.578803945454548</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12.763636363636364</v>
      </c>
      <c r="G20" s="38">
        <f>COUNTIF(Vertices[In-Degree],"&gt;= "&amp;F20)-COUNTIF(Vertices[In-Degree],"&gt;="&amp;F21)</f>
        <v>0</v>
      </c>
      <c r="H20" s="37">
        <f t="shared" si="3"/>
        <v>2.945454545454545</v>
      </c>
      <c r="I20" s="38">
        <f>COUNTIF(Vertices[Out-Degree],"&gt;= "&amp;H20)-COUNTIF(Vertices[Out-Degree],"&gt;="&amp;H21)</f>
        <v>1</v>
      </c>
      <c r="J20" s="37">
        <f t="shared" si="4"/>
        <v>877.7454545454544</v>
      </c>
      <c r="K20" s="38">
        <f>COUNTIF(Vertices[Betweenness Centrality],"&gt;= "&amp;J20)-COUNTIF(Vertices[Betweenness Centrality],"&gt;="&amp;J21)</f>
        <v>1</v>
      </c>
      <c r="L20" s="37">
        <f t="shared" si="5"/>
        <v>0.3272727272727273</v>
      </c>
      <c r="M20" s="38">
        <f>COUNTIF(Vertices[Closeness Centrality],"&gt;= "&amp;L20)-COUNTIF(Vertices[Closeness Centrality],"&gt;="&amp;L21)</f>
        <v>1</v>
      </c>
      <c r="N20" s="37">
        <f t="shared" si="6"/>
        <v>0.03808636363636365</v>
      </c>
      <c r="O20" s="38">
        <f>COUNTIF(Vertices[Eigenvector Centrality],"&gt;= "&amp;N20)-COUNTIF(Vertices[Eigenvector Centrality],"&gt;="&amp;N21)</f>
        <v>0</v>
      </c>
      <c r="P20" s="37">
        <f t="shared" si="7"/>
        <v>4.823140236363639</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66</v>
      </c>
      <c r="D21" s="32">
        <f t="shared" si="1"/>
        <v>0</v>
      </c>
      <c r="E21" s="3">
        <f>COUNTIF(Vertices[Degree],"&gt;= "&amp;D21)-COUNTIF(Vertices[Degree],"&gt;="&amp;D22)</f>
        <v>0</v>
      </c>
      <c r="F21" s="39">
        <f t="shared" si="2"/>
        <v>13.472727272727273</v>
      </c>
      <c r="G21" s="40">
        <f>COUNTIF(Vertices[In-Degree],"&gt;= "&amp;F21)-COUNTIF(Vertices[In-Degree],"&gt;="&amp;F22)</f>
        <v>0</v>
      </c>
      <c r="H21" s="39">
        <f t="shared" si="3"/>
        <v>3.1090909090909085</v>
      </c>
      <c r="I21" s="40">
        <f>COUNTIF(Vertices[Out-Degree],"&gt;= "&amp;H21)-COUNTIF(Vertices[Out-Degree],"&gt;="&amp;H22)</f>
        <v>0</v>
      </c>
      <c r="J21" s="39">
        <f t="shared" si="4"/>
        <v>926.5090909090908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0.04020227272727274</v>
      </c>
      <c r="O21" s="40">
        <f>COUNTIF(Vertices[Eigenvector Centrality],"&gt;= "&amp;N21)-COUNTIF(Vertices[Eigenvector Centrality],"&gt;="&amp;N22)</f>
        <v>0</v>
      </c>
      <c r="P21" s="39">
        <f t="shared" si="7"/>
        <v>5.0674765272727305</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59</v>
      </c>
      <c r="D22" s="32">
        <f t="shared" si="1"/>
        <v>0</v>
      </c>
      <c r="E22" s="3">
        <f>COUNTIF(Vertices[Degree],"&gt;= "&amp;D22)-COUNTIF(Vertices[Degree],"&gt;="&amp;D23)</f>
        <v>0</v>
      </c>
      <c r="F22" s="37">
        <f t="shared" si="2"/>
        <v>14.181818181818182</v>
      </c>
      <c r="G22" s="38">
        <f>COUNTIF(Vertices[In-Degree],"&gt;= "&amp;F22)-COUNTIF(Vertices[In-Degree],"&gt;="&amp;F23)</f>
        <v>0</v>
      </c>
      <c r="H22" s="37">
        <f t="shared" si="3"/>
        <v>3.272727272727272</v>
      </c>
      <c r="I22" s="38">
        <f>COUNTIF(Vertices[Out-Degree],"&gt;= "&amp;H22)-COUNTIF(Vertices[Out-Degree],"&gt;="&amp;H23)</f>
        <v>0</v>
      </c>
      <c r="J22" s="37">
        <f t="shared" si="4"/>
        <v>975.2727272727271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0.04231818181818183</v>
      </c>
      <c r="O22" s="38">
        <f>COUNTIF(Vertices[Eigenvector Centrality],"&gt;= "&amp;N22)-COUNTIF(Vertices[Eigenvector Centrality],"&gt;="&amp;N23)</f>
        <v>0</v>
      </c>
      <c r="P22" s="37">
        <f t="shared" si="7"/>
        <v>5.311812818181822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58</v>
      </c>
      <c r="D23" s="32">
        <f t="shared" si="1"/>
        <v>0</v>
      </c>
      <c r="E23" s="3">
        <f>COUNTIF(Vertices[Degree],"&gt;= "&amp;D23)-COUNTIF(Vertices[Degree],"&gt;="&amp;D24)</f>
        <v>0</v>
      </c>
      <c r="F23" s="39">
        <f t="shared" si="2"/>
        <v>14.89090909090909</v>
      </c>
      <c r="G23" s="40">
        <f>COUNTIF(Vertices[In-Degree],"&gt;= "&amp;F23)-COUNTIF(Vertices[In-Degree],"&gt;="&amp;F24)</f>
        <v>0</v>
      </c>
      <c r="H23" s="39">
        <f t="shared" si="3"/>
        <v>3.4363636363636356</v>
      </c>
      <c r="I23" s="40">
        <f>COUNTIF(Vertices[Out-Degree],"&gt;= "&amp;H23)-COUNTIF(Vertices[Out-Degree],"&gt;="&amp;H24)</f>
        <v>0</v>
      </c>
      <c r="J23" s="39">
        <f t="shared" si="4"/>
        <v>1024.0363636363636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0.04443409090909092</v>
      </c>
      <c r="O23" s="40">
        <f>COUNTIF(Vertices[Eigenvector Centrality],"&gt;= "&amp;N23)-COUNTIF(Vertices[Eigenvector Centrality],"&gt;="&amp;N24)</f>
        <v>0</v>
      </c>
      <c r="P23" s="39">
        <f t="shared" si="7"/>
        <v>5.556149109090913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92</v>
      </c>
      <c r="D24" s="32">
        <f t="shared" si="1"/>
        <v>0</v>
      </c>
      <c r="E24" s="3">
        <f>COUNTIF(Vertices[Degree],"&gt;= "&amp;D24)-COUNTIF(Vertices[Degree],"&gt;="&amp;D25)</f>
        <v>0</v>
      </c>
      <c r="F24" s="37">
        <f t="shared" si="2"/>
        <v>15.6</v>
      </c>
      <c r="G24" s="38">
        <f>COUNTIF(Vertices[In-Degree],"&gt;= "&amp;F24)-COUNTIF(Vertices[In-Degree],"&gt;="&amp;F25)</f>
        <v>0</v>
      </c>
      <c r="H24" s="37">
        <f t="shared" si="3"/>
        <v>3.599999999999999</v>
      </c>
      <c r="I24" s="38">
        <f>COUNTIF(Vertices[Out-Degree],"&gt;= "&amp;H24)-COUNTIF(Vertices[Out-Degree],"&gt;="&amp;H25)</f>
        <v>0</v>
      </c>
      <c r="J24" s="37">
        <f t="shared" si="4"/>
        <v>1072.8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0.046550000000000015</v>
      </c>
      <c r="O24" s="38">
        <f>COUNTIF(Vertices[Eigenvector Centrality],"&gt;= "&amp;N24)-COUNTIF(Vertices[Eigenvector Centrality],"&gt;="&amp;N25)</f>
        <v>0</v>
      </c>
      <c r="P24" s="37">
        <f t="shared" si="7"/>
        <v>5.800485400000004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16.30909090909091</v>
      </c>
      <c r="G25" s="40">
        <f>COUNTIF(Vertices[In-Degree],"&gt;= "&amp;F25)-COUNTIF(Vertices[In-Degree],"&gt;="&amp;F26)</f>
        <v>0</v>
      </c>
      <c r="H25" s="39">
        <f t="shared" si="3"/>
        <v>3.763636363636363</v>
      </c>
      <c r="I25" s="40">
        <f>COUNTIF(Vertices[Out-Degree],"&gt;= "&amp;H25)-COUNTIF(Vertices[Out-Degree],"&gt;="&amp;H26)</f>
        <v>0</v>
      </c>
      <c r="J25" s="39">
        <f t="shared" si="4"/>
        <v>1121.5636363636363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0.04866590909090911</v>
      </c>
      <c r="O25" s="40">
        <f>COUNTIF(Vertices[Eigenvector Centrality],"&gt;= "&amp;N25)-COUNTIF(Vertices[Eigenvector Centrality],"&gt;="&amp;N26)</f>
        <v>0</v>
      </c>
      <c r="P25" s="39">
        <f t="shared" si="7"/>
        <v>6.044821690909095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17.01818181818182</v>
      </c>
      <c r="G26" s="38">
        <f>COUNTIF(Vertices[In-Degree],"&gt;= "&amp;F26)-COUNTIF(Vertices[In-Degree],"&gt;="&amp;F28)</f>
        <v>0</v>
      </c>
      <c r="H26" s="37">
        <f t="shared" si="3"/>
        <v>3.9272727272727264</v>
      </c>
      <c r="I26" s="38">
        <f>COUNTIF(Vertices[Out-Degree],"&gt;= "&amp;H26)-COUNTIF(Vertices[Out-Degree],"&gt;="&amp;H28)</f>
        <v>1</v>
      </c>
      <c r="J26" s="37">
        <f t="shared" si="4"/>
        <v>1170.3272727272727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0.0507818181818182</v>
      </c>
      <c r="O26" s="38">
        <f>COUNTIF(Vertices[Eigenvector Centrality],"&gt;= "&amp;N26)-COUNTIF(Vertices[Eigenvector Centrality],"&gt;="&amp;N28)</f>
        <v>0</v>
      </c>
      <c r="P26" s="37">
        <f t="shared" si="7"/>
        <v>6.289157981818186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2.320324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17.72727272727273</v>
      </c>
      <c r="G28" s="40">
        <f>COUNTIF(Vertices[In-Degree],"&gt;= "&amp;F28)-COUNTIF(Vertices[In-Degree],"&gt;="&amp;F40)</f>
        <v>1</v>
      </c>
      <c r="H28" s="39">
        <f>H26+($H$57-$H$2)/BinDivisor</f>
        <v>4.09090909090909</v>
      </c>
      <c r="I28" s="40">
        <f>COUNTIF(Vertices[Out-Degree],"&gt;= "&amp;H28)-COUNTIF(Vertices[Out-Degree],"&gt;="&amp;H40)</f>
        <v>0</v>
      </c>
      <c r="J28" s="39">
        <f>J26+($J$57-$J$2)/BinDivisor</f>
        <v>1219.090909090909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0.05289772727272729</v>
      </c>
      <c r="O28" s="40">
        <f>COUNTIF(Vertices[Eigenvector Centrality],"&gt;= "&amp;N28)-COUNTIF(Vertices[Eigenvector Centrality],"&gt;="&amp;N40)</f>
        <v>0</v>
      </c>
      <c r="P28" s="39">
        <f>P26+($P$57-$P$2)/BinDivisor</f>
        <v>6.533494272727277</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0.004932472108044627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2652</v>
      </c>
      <c r="B30" s="34">
        <v>0.438414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2653</v>
      </c>
      <c r="B32" s="34" t="s">
        <v>2654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18.43636363636364</v>
      </c>
      <c r="G40" s="38">
        <f>COUNTIF(Vertices[In-Degree],"&gt;= "&amp;F40)-COUNTIF(Vertices[In-Degree],"&gt;="&amp;F41)</f>
        <v>0</v>
      </c>
      <c r="H40" s="37">
        <f>H28+($H$57-$H$2)/BinDivisor</f>
        <v>4.254545454545454</v>
      </c>
      <c r="I40" s="38">
        <f>COUNTIF(Vertices[Out-Degree],"&gt;= "&amp;H40)-COUNTIF(Vertices[Out-Degree],"&gt;="&amp;H41)</f>
        <v>0</v>
      </c>
      <c r="J40" s="37">
        <f>J28+($J$57-$J$2)/BinDivisor</f>
        <v>1267.8545454545454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0.05501363636363638</v>
      </c>
      <c r="O40" s="38">
        <f>COUNTIF(Vertices[Eigenvector Centrality],"&gt;= "&amp;N40)-COUNTIF(Vertices[Eigenvector Centrality],"&gt;="&amp;N41)</f>
        <v>0</v>
      </c>
      <c r="P40" s="37">
        <f>P28+($P$57-$P$2)/BinDivisor</f>
        <v>6.7778305636363685</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19.14545454545455</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1316.6181818181817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0.057129545454545475</v>
      </c>
      <c r="O41" s="40">
        <f>COUNTIF(Vertices[Eigenvector Centrality],"&gt;= "&amp;N41)-COUNTIF(Vertices[Eigenvector Centrality],"&gt;="&amp;N42)</f>
        <v>0</v>
      </c>
      <c r="P41" s="39">
        <f aca="true" t="shared" si="16" ref="P41:P56">P40+($P$57-$P$2)/BinDivisor</f>
        <v>7.02216685454546</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19.854545454545462</v>
      </c>
      <c r="G42" s="38">
        <f>COUNTIF(Vertices[In-Degree],"&gt;= "&amp;F42)-COUNTIF(Vertices[In-Degree],"&gt;="&amp;F43)</f>
        <v>0</v>
      </c>
      <c r="H42" s="37">
        <f t="shared" si="12"/>
        <v>4.581818181818182</v>
      </c>
      <c r="I42" s="38">
        <f>COUNTIF(Vertices[Out-Degree],"&gt;= "&amp;H42)-COUNTIF(Vertices[Out-Degree],"&gt;="&amp;H43)</f>
        <v>0</v>
      </c>
      <c r="J42" s="37">
        <f t="shared" si="13"/>
        <v>1365.381818181818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0.059245454545454566</v>
      </c>
      <c r="O42" s="38">
        <f>COUNTIF(Vertices[Eigenvector Centrality],"&gt;= "&amp;N42)-COUNTIF(Vertices[Eigenvector Centrality],"&gt;="&amp;N43)</f>
        <v>0</v>
      </c>
      <c r="P42" s="37">
        <f t="shared" si="16"/>
        <v>7.266503145454551</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20.563636363636373</v>
      </c>
      <c r="G43" s="40">
        <f>COUNTIF(Vertices[In-Degree],"&gt;= "&amp;F43)-COUNTIF(Vertices[In-Degree],"&gt;="&amp;F44)</f>
        <v>0</v>
      </c>
      <c r="H43" s="39">
        <f t="shared" si="12"/>
        <v>4.745454545454546</v>
      </c>
      <c r="I43" s="40">
        <f>COUNTIF(Vertices[Out-Degree],"&gt;= "&amp;H43)-COUNTIF(Vertices[Out-Degree],"&gt;="&amp;H44)</f>
        <v>0</v>
      </c>
      <c r="J43" s="39">
        <f t="shared" si="13"/>
        <v>1414.1454545454544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0.06136136363636366</v>
      </c>
      <c r="O43" s="40">
        <f>COUNTIF(Vertices[Eigenvector Centrality],"&gt;= "&amp;N43)-COUNTIF(Vertices[Eigenvector Centrality],"&gt;="&amp;N44)</f>
        <v>0</v>
      </c>
      <c r="P43" s="39">
        <f t="shared" si="16"/>
        <v>7.510839436363642</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21.272727272727284</v>
      </c>
      <c r="G44" s="38">
        <f>COUNTIF(Vertices[In-Degree],"&gt;= "&amp;F44)-COUNTIF(Vertices[In-Degree],"&gt;="&amp;F45)</f>
        <v>0</v>
      </c>
      <c r="H44" s="37">
        <f t="shared" si="12"/>
        <v>4.90909090909091</v>
      </c>
      <c r="I44" s="38">
        <f>COUNTIF(Vertices[Out-Degree],"&gt;= "&amp;H44)-COUNTIF(Vertices[Out-Degree],"&gt;="&amp;H45)</f>
        <v>0</v>
      </c>
      <c r="J44" s="37">
        <f t="shared" si="13"/>
        <v>1462.9090909090908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0.06347727272727274</v>
      </c>
      <c r="O44" s="38">
        <f>COUNTIF(Vertices[Eigenvector Centrality],"&gt;= "&amp;N44)-COUNTIF(Vertices[Eigenvector Centrality],"&gt;="&amp;N45)</f>
        <v>0</v>
      </c>
      <c r="P44" s="37">
        <f t="shared" si="16"/>
        <v>7.755175727272733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21.981818181818195</v>
      </c>
      <c r="G45" s="40">
        <f>COUNTIF(Vertices[In-Degree],"&gt;= "&amp;F45)-COUNTIF(Vertices[In-Degree],"&gt;="&amp;F46)</f>
        <v>0</v>
      </c>
      <c r="H45" s="39">
        <f t="shared" si="12"/>
        <v>5.072727272727274</v>
      </c>
      <c r="I45" s="40">
        <f>COUNTIF(Vertices[Out-Degree],"&gt;= "&amp;H45)-COUNTIF(Vertices[Out-Degree],"&gt;="&amp;H46)</f>
        <v>0</v>
      </c>
      <c r="J45" s="39">
        <f t="shared" si="13"/>
        <v>1511.6727272727271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0.06559318181818183</v>
      </c>
      <c r="O45" s="40">
        <f>COUNTIF(Vertices[Eigenvector Centrality],"&gt;= "&amp;N45)-COUNTIF(Vertices[Eigenvector Centrality],"&gt;="&amp;N46)</f>
        <v>0</v>
      </c>
      <c r="P45" s="39">
        <f t="shared" si="16"/>
        <v>7.999512018181824</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22.690909090909106</v>
      </c>
      <c r="G46" s="38">
        <f>COUNTIF(Vertices[In-Degree],"&gt;= "&amp;F46)-COUNTIF(Vertices[In-Degree],"&gt;="&amp;F47)</f>
        <v>0</v>
      </c>
      <c r="H46" s="37">
        <f t="shared" si="12"/>
        <v>5.236363636363638</v>
      </c>
      <c r="I46" s="38">
        <f>COUNTIF(Vertices[Out-Degree],"&gt;= "&amp;H46)-COUNTIF(Vertices[Out-Degree],"&gt;="&amp;H47)</f>
        <v>0</v>
      </c>
      <c r="J46" s="37">
        <f t="shared" si="13"/>
        <v>1560.4363636363635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0.06770909090909091</v>
      </c>
      <c r="O46" s="38">
        <f>COUNTIF(Vertices[Eigenvector Centrality],"&gt;= "&amp;N46)-COUNTIF(Vertices[Eigenvector Centrality],"&gt;="&amp;N47)</f>
        <v>1</v>
      </c>
      <c r="P46" s="37">
        <f t="shared" si="16"/>
        <v>8.243848309090914</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23.400000000000016</v>
      </c>
      <c r="G47" s="40">
        <f>COUNTIF(Vertices[In-Degree],"&gt;= "&amp;F47)-COUNTIF(Vertices[In-Degree],"&gt;="&amp;F48)</f>
        <v>0</v>
      </c>
      <c r="H47" s="39">
        <f t="shared" si="12"/>
        <v>5.400000000000002</v>
      </c>
      <c r="I47" s="40">
        <f>COUNTIF(Vertices[Out-Degree],"&gt;= "&amp;H47)-COUNTIF(Vertices[Out-Degree],"&gt;="&amp;H48)</f>
        <v>0</v>
      </c>
      <c r="J47" s="39">
        <f t="shared" si="13"/>
        <v>1609.1999999999998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0.069825</v>
      </c>
      <c r="O47" s="40">
        <f>COUNTIF(Vertices[Eigenvector Centrality],"&gt;= "&amp;N47)-COUNTIF(Vertices[Eigenvector Centrality],"&gt;="&amp;N48)</f>
        <v>0</v>
      </c>
      <c r="P47" s="39">
        <f t="shared" si="16"/>
        <v>8.488184600000006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24.109090909090927</v>
      </c>
      <c r="G48" s="38">
        <f>COUNTIF(Vertices[In-Degree],"&gt;= "&amp;F48)-COUNTIF(Vertices[In-Degree],"&gt;="&amp;F49)</f>
        <v>0</v>
      </c>
      <c r="H48" s="37">
        <f t="shared" si="12"/>
        <v>5.563636363636366</v>
      </c>
      <c r="I48" s="38">
        <f>COUNTIF(Vertices[Out-Degree],"&gt;= "&amp;H48)-COUNTIF(Vertices[Out-Degree],"&gt;="&amp;H49)</f>
        <v>0</v>
      </c>
      <c r="J48" s="37">
        <f t="shared" si="13"/>
        <v>1657.9636363636362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0.07194090909090908</v>
      </c>
      <c r="O48" s="38">
        <f>COUNTIF(Vertices[Eigenvector Centrality],"&gt;= "&amp;N48)-COUNTIF(Vertices[Eigenvector Centrality],"&gt;="&amp;N49)</f>
        <v>0</v>
      </c>
      <c r="P48" s="37">
        <f t="shared" si="16"/>
        <v>8.732520890909097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24.818181818181838</v>
      </c>
      <c r="G49" s="40">
        <f>COUNTIF(Vertices[In-Degree],"&gt;= "&amp;F49)-COUNTIF(Vertices[In-Degree],"&gt;="&amp;F50)</f>
        <v>0</v>
      </c>
      <c r="H49" s="39">
        <f t="shared" si="12"/>
        <v>5.72727272727273</v>
      </c>
      <c r="I49" s="40">
        <f>COUNTIF(Vertices[Out-Degree],"&gt;= "&amp;H49)-COUNTIF(Vertices[Out-Degree],"&gt;="&amp;H50)</f>
        <v>0</v>
      </c>
      <c r="J49" s="39">
        <f t="shared" si="13"/>
        <v>1706.7272727272725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0.07405681818181817</v>
      </c>
      <c r="O49" s="40">
        <f>COUNTIF(Vertices[Eigenvector Centrality],"&gt;= "&amp;N49)-COUNTIF(Vertices[Eigenvector Centrality],"&gt;="&amp;N50)</f>
        <v>0</v>
      </c>
      <c r="P49" s="39">
        <f t="shared" si="16"/>
        <v>8.976857181818188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25.52727272727275</v>
      </c>
      <c r="G50" s="38">
        <f>COUNTIF(Vertices[In-Degree],"&gt;= "&amp;F50)-COUNTIF(Vertices[In-Degree],"&gt;="&amp;F51)</f>
        <v>0</v>
      </c>
      <c r="H50" s="37">
        <f t="shared" si="12"/>
        <v>5.890909090909094</v>
      </c>
      <c r="I50" s="38">
        <f>COUNTIF(Vertices[Out-Degree],"&gt;= "&amp;H50)-COUNTIF(Vertices[Out-Degree],"&gt;="&amp;H51)</f>
        <v>0</v>
      </c>
      <c r="J50" s="37">
        <f t="shared" si="13"/>
        <v>1755.4909090909089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0.07617272727272725</v>
      </c>
      <c r="O50" s="38">
        <f>COUNTIF(Vertices[Eigenvector Centrality],"&gt;= "&amp;N50)-COUNTIF(Vertices[Eigenvector Centrality],"&gt;="&amp;N51)</f>
        <v>0</v>
      </c>
      <c r="P50" s="37">
        <f t="shared" si="16"/>
        <v>9.221193472727279</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26.23636363636366</v>
      </c>
      <c r="G51" s="40">
        <f>COUNTIF(Vertices[In-Degree],"&gt;= "&amp;F51)-COUNTIF(Vertices[In-Degree],"&gt;="&amp;F52)</f>
        <v>0</v>
      </c>
      <c r="H51" s="39">
        <f t="shared" si="12"/>
        <v>6.054545454545458</v>
      </c>
      <c r="I51" s="40">
        <f>COUNTIF(Vertices[Out-Degree],"&gt;= "&amp;H51)-COUNTIF(Vertices[Out-Degree],"&gt;="&amp;H52)</f>
        <v>0</v>
      </c>
      <c r="J51" s="39">
        <f t="shared" si="13"/>
        <v>1804.2545454545452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0.07828863636363634</v>
      </c>
      <c r="O51" s="40">
        <f>COUNTIF(Vertices[Eigenvector Centrality],"&gt;= "&amp;N51)-COUNTIF(Vertices[Eigenvector Centrality],"&gt;="&amp;N52)</f>
        <v>0</v>
      </c>
      <c r="P51" s="39">
        <f t="shared" si="16"/>
        <v>9.46552976363637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26.94545454545457</v>
      </c>
      <c r="G52" s="38">
        <f>COUNTIF(Vertices[In-Degree],"&gt;= "&amp;F52)-COUNTIF(Vertices[In-Degree],"&gt;="&amp;F53)</f>
        <v>0</v>
      </c>
      <c r="H52" s="37">
        <f t="shared" si="12"/>
        <v>6.218181818181822</v>
      </c>
      <c r="I52" s="38">
        <f>COUNTIF(Vertices[Out-Degree],"&gt;= "&amp;H52)-COUNTIF(Vertices[Out-Degree],"&gt;="&amp;H53)</f>
        <v>0</v>
      </c>
      <c r="J52" s="37">
        <f t="shared" si="13"/>
        <v>1853.0181818181816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0.08040454545454542</v>
      </c>
      <c r="O52" s="38">
        <f>COUNTIF(Vertices[Eigenvector Centrality],"&gt;= "&amp;N52)-COUNTIF(Vertices[Eigenvector Centrality],"&gt;="&amp;N53)</f>
        <v>0</v>
      </c>
      <c r="P52" s="37">
        <f t="shared" si="16"/>
        <v>9.709866054545461</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27.65454545454548</v>
      </c>
      <c r="G53" s="40">
        <f>COUNTIF(Vertices[In-Degree],"&gt;= "&amp;F53)-COUNTIF(Vertices[In-Degree],"&gt;="&amp;F54)</f>
        <v>0</v>
      </c>
      <c r="H53" s="39">
        <f t="shared" si="12"/>
        <v>6.381818181818186</v>
      </c>
      <c r="I53" s="40">
        <f>COUNTIF(Vertices[Out-Degree],"&gt;= "&amp;H53)-COUNTIF(Vertices[Out-Degree],"&gt;="&amp;H54)</f>
        <v>0</v>
      </c>
      <c r="J53" s="39">
        <f t="shared" si="13"/>
        <v>1901.781818181818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0.08252045454545451</v>
      </c>
      <c r="O53" s="40">
        <f>COUNTIF(Vertices[Eigenvector Centrality],"&gt;= "&amp;N53)-COUNTIF(Vertices[Eigenvector Centrality],"&gt;="&amp;N54)</f>
        <v>0</v>
      </c>
      <c r="P53" s="39">
        <f t="shared" si="16"/>
        <v>9.954202345454553</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28.36363636363639</v>
      </c>
      <c r="G54" s="38">
        <f>COUNTIF(Vertices[In-Degree],"&gt;= "&amp;F54)-COUNTIF(Vertices[In-Degree],"&gt;="&amp;F55)</f>
        <v>0</v>
      </c>
      <c r="H54" s="37">
        <f t="shared" si="12"/>
        <v>6.54545454545455</v>
      </c>
      <c r="I54" s="38">
        <f>COUNTIF(Vertices[Out-Degree],"&gt;= "&amp;H54)-COUNTIF(Vertices[Out-Degree],"&gt;="&amp;H55)</f>
        <v>0</v>
      </c>
      <c r="J54" s="37">
        <f t="shared" si="13"/>
        <v>1950.5454545454543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0.08463636363636359</v>
      </c>
      <c r="O54" s="38">
        <f>COUNTIF(Vertices[Eigenvector Centrality],"&gt;= "&amp;N54)-COUNTIF(Vertices[Eigenvector Centrality],"&gt;="&amp;N55)</f>
        <v>0</v>
      </c>
      <c r="P54" s="37">
        <f t="shared" si="16"/>
        <v>10.198538636363644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29.072727272727303</v>
      </c>
      <c r="G55" s="40">
        <f>COUNTIF(Vertices[In-Degree],"&gt;= "&amp;F55)-COUNTIF(Vertices[In-Degree],"&gt;="&amp;F56)</f>
        <v>0</v>
      </c>
      <c r="H55" s="39">
        <f t="shared" si="12"/>
        <v>6.709090909090914</v>
      </c>
      <c r="I55" s="40">
        <f>COUNTIF(Vertices[Out-Degree],"&gt;= "&amp;H55)-COUNTIF(Vertices[Out-Degree],"&gt;="&amp;H56)</f>
        <v>0</v>
      </c>
      <c r="J55" s="39">
        <f t="shared" si="13"/>
        <v>1999.3090909090906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0.08675227272727268</v>
      </c>
      <c r="O55" s="40">
        <f>COUNTIF(Vertices[Eigenvector Centrality],"&gt;= "&amp;N55)-COUNTIF(Vertices[Eigenvector Centrality],"&gt;="&amp;N56)</f>
        <v>0</v>
      </c>
      <c r="P55" s="39">
        <f t="shared" si="16"/>
        <v>10.442874927272735</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29.781818181818213</v>
      </c>
      <c r="G56" s="38">
        <f>COUNTIF(Vertices[In-Degree],"&gt;= "&amp;F56)-COUNTIF(Vertices[In-Degree],"&gt;="&amp;F57)</f>
        <v>0</v>
      </c>
      <c r="H56" s="37">
        <f t="shared" si="12"/>
        <v>6.872727272727278</v>
      </c>
      <c r="I56" s="38">
        <f>COUNTIF(Vertices[Out-Degree],"&gt;= "&amp;H56)-COUNTIF(Vertices[Out-Degree],"&gt;="&amp;H57)</f>
        <v>1</v>
      </c>
      <c r="J56" s="37">
        <f t="shared" si="13"/>
        <v>2048.072727272727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0.08886818181818176</v>
      </c>
      <c r="O56" s="38">
        <f>COUNTIF(Vertices[Eigenvector Centrality],"&gt;= "&amp;N56)-COUNTIF(Vertices[Eigenvector Centrality],"&gt;="&amp;N57)</f>
        <v>0</v>
      </c>
      <c r="P56" s="37">
        <f t="shared" si="16"/>
        <v>10.687211218181826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39</v>
      </c>
      <c r="G57" s="42">
        <f>COUNTIF(Vertices[In-Degree],"&gt;= "&amp;F57)-COUNTIF(Vertices[In-Degree],"&gt;="&amp;F58)</f>
        <v>1</v>
      </c>
      <c r="H57" s="41">
        <f>MAX(Vertices[Out-Degree])</f>
        <v>9</v>
      </c>
      <c r="I57" s="42">
        <f>COUNTIF(Vertices[Out-Degree],"&gt;= "&amp;H57)-COUNTIF(Vertices[Out-Degree],"&gt;="&amp;H58)</f>
        <v>1</v>
      </c>
      <c r="J57" s="41">
        <f>MAX(Vertices[Betweenness Centrality])</f>
        <v>2682</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0.116375</v>
      </c>
      <c r="O57" s="42">
        <f>COUNTIF(Vertices[Eigenvector Centrality],"&gt;= "&amp;N57)-COUNTIF(Vertices[Eigenvector Centrality],"&gt;="&amp;N58)</f>
        <v>1</v>
      </c>
      <c r="P57" s="41">
        <f>MAX(Vertices[PageRank])</f>
        <v>13.863583</v>
      </c>
      <c r="Q57" s="42">
        <f>COUNTIF(Vertices[PageRank],"&gt;= "&amp;P57)-COUNTIF(Vertices[PageRank],"&gt;="&amp;P58)</f>
        <v>1</v>
      </c>
      <c r="R57" s="41">
        <f>MAX(Vertices[Clustering Coefficient])</f>
        <v>0.5</v>
      </c>
      <c r="S57" s="45">
        <f>COUNTIF(Vertices[Clustering Coefficient],"&gt;= "&amp;R57)-COUNTIF(Vertices[Clustering Coefficient],"&gt;="&amp;R58)</f>
        <v>20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39</v>
      </c>
    </row>
    <row r="71" spans="1:2" ht="15">
      <c r="A71" s="33" t="s">
        <v>90</v>
      </c>
      <c r="B71" s="47">
        <f>_xlfn.IFERROR(AVERAGE(Vertices[In-Degree]),NoMetricMessage)</f>
        <v>1.1526717557251909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1.1526717557251909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2682</v>
      </c>
    </row>
    <row r="99" spans="1:2" ht="15">
      <c r="A99" s="33" t="s">
        <v>102</v>
      </c>
      <c r="B99" s="47">
        <f>_xlfn.IFERROR(AVERAGE(Vertices[Betweenness Centrality]),NoMetricMessage)</f>
        <v>35.86259541984733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0.08675553435114504</v>
      </c>
    </row>
    <row r="114" spans="1:2" ht="15">
      <c r="A114" s="33" t="s">
        <v>109</v>
      </c>
      <c r="B114" s="47">
        <f>_xlfn.IFERROR(MEDIAN(Vertices[Closeness Centrality]),NoMetricMessage)</f>
        <v>0.005848</v>
      </c>
    </row>
    <row r="125" spans="1:2" ht="15">
      <c r="A125" s="33" t="s">
        <v>112</v>
      </c>
      <c r="B125" s="47">
        <f>IF(COUNT(Vertices[Eigenvector Centrality])&gt;0,N2,NoMetricMessage)</f>
        <v>0</v>
      </c>
    </row>
    <row r="126" spans="1:2" ht="15">
      <c r="A126" s="33" t="s">
        <v>113</v>
      </c>
      <c r="B126" s="47">
        <f>IF(COUNT(Vertices[Eigenvector Centrality])&gt;0,N57,NoMetricMessage)</f>
        <v>0.116375</v>
      </c>
    </row>
    <row r="127" spans="1:2" ht="15">
      <c r="A127" s="33" t="s">
        <v>114</v>
      </c>
      <c r="B127" s="47">
        <f>_xlfn.IFERROR(AVERAGE(Vertices[Eigenvector Centrality]),NoMetricMessage)</f>
        <v>0.007633557251908398</v>
      </c>
    </row>
    <row r="128" spans="1:2" ht="15">
      <c r="A128" s="33" t="s">
        <v>115</v>
      </c>
      <c r="B128" s="47">
        <f>_xlfn.IFERROR(MEDIAN(Vertices[Eigenvector Centrality]),NoMetricMessage)</f>
        <v>0</v>
      </c>
    </row>
    <row r="139" spans="1:2" ht="15">
      <c r="A139" s="33" t="s">
        <v>140</v>
      </c>
      <c r="B139" s="47">
        <f>IF(COUNT(Vertices[PageRank])&gt;0,P2,NoMetricMessage)</f>
        <v>0.425087</v>
      </c>
    </row>
    <row r="140" spans="1:2" ht="15">
      <c r="A140" s="33" t="s">
        <v>141</v>
      </c>
      <c r="B140" s="47">
        <f>IF(COUNT(Vertices[PageRank])&gt;0,P57,NoMetricMessage)</f>
        <v>13.863583</v>
      </c>
    </row>
    <row r="141" spans="1:2" ht="15">
      <c r="A141" s="33" t="s">
        <v>142</v>
      </c>
      <c r="B141" s="47">
        <f>_xlfn.IFERROR(AVERAGE(Vertices[PageRank]),NoMetricMessage)</f>
        <v>0.9999958931297703</v>
      </c>
    </row>
    <row r="142" spans="1:2" ht="15">
      <c r="A142" s="33" t="s">
        <v>143</v>
      </c>
      <c r="B142" s="47">
        <f>_xlfn.IFERROR(MEDIAN(Vertices[PageRank]),NoMetricMessage)</f>
        <v>0.999996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0.0777805126439116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1974</v>
      </c>
      <c r="K7" s="13" t="s">
        <v>1975</v>
      </c>
    </row>
    <row r="8" spans="1:11" ht="409.5">
      <c r="A8"/>
      <c r="B8">
        <v>2</v>
      </c>
      <c r="C8">
        <v>2</v>
      </c>
      <c r="D8" t="s">
        <v>61</v>
      </c>
      <c r="E8" t="s">
        <v>61</v>
      </c>
      <c r="H8" t="s">
        <v>73</v>
      </c>
      <c r="J8" t="s">
        <v>1976</v>
      </c>
      <c r="K8" s="13" t="s">
        <v>1977</v>
      </c>
    </row>
    <row r="9" spans="1:11" ht="409.5">
      <c r="A9"/>
      <c r="B9">
        <v>3</v>
      </c>
      <c r="C9">
        <v>4</v>
      </c>
      <c r="D9" t="s">
        <v>62</v>
      </c>
      <c r="E9" t="s">
        <v>62</v>
      </c>
      <c r="H9" t="s">
        <v>74</v>
      </c>
      <c r="J9" t="s">
        <v>1978</v>
      </c>
      <c r="K9" s="13" t="s">
        <v>1979</v>
      </c>
    </row>
    <row r="10" spans="1:11" ht="409.5">
      <c r="A10"/>
      <c r="B10">
        <v>4</v>
      </c>
      <c r="D10" t="s">
        <v>63</v>
      </c>
      <c r="E10" t="s">
        <v>63</v>
      </c>
      <c r="H10" t="s">
        <v>75</v>
      </c>
      <c r="J10" t="s">
        <v>1980</v>
      </c>
      <c r="K10" s="13" t="s">
        <v>1981</v>
      </c>
    </row>
    <row r="11" spans="1:11" ht="15">
      <c r="A11"/>
      <c r="B11">
        <v>5</v>
      </c>
      <c r="D11" t="s">
        <v>46</v>
      </c>
      <c r="E11">
        <v>1</v>
      </c>
      <c r="H11" t="s">
        <v>76</v>
      </c>
      <c r="J11" t="s">
        <v>1982</v>
      </c>
      <c r="K11" t="s">
        <v>1983</v>
      </c>
    </row>
    <row r="12" spans="1:11" ht="15">
      <c r="A12"/>
      <c r="B12"/>
      <c r="D12" t="s">
        <v>64</v>
      </c>
      <c r="E12">
        <v>2</v>
      </c>
      <c r="H12">
        <v>0</v>
      </c>
      <c r="J12" t="s">
        <v>1984</v>
      </c>
      <c r="K12" t="s">
        <v>1985</v>
      </c>
    </row>
    <row r="13" spans="1:11" ht="15">
      <c r="A13"/>
      <c r="B13"/>
      <c r="D13">
        <v>1</v>
      </c>
      <c r="E13">
        <v>3</v>
      </c>
      <c r="H13">
        <v>1</v>
      </c>
      <c r="J13" t="s">
        <v>1986</v>
      </c>
      <c r="K13" t="s">
        <v>1987</v>
      </c>
    </row>
    <row r="14" spans="4:11" ht="15">
      <c r="D14">
        <v>2</v>
      </c>
      <c r="E14">
        <v>4</v>
      </c>
      <c r="H14">
        <v>2</v>
      </c>
      <c r="J14" t="s">
        <v>1988</v>
      </c>
      <c r="K14" t="s">
        <v>1989</v>
      </c>
    </row>
    <row r="15" spans="4:11" ht="15">
      <c r="D15">
        <v>3</v>
      </c>
      <c r="E15">
        <v>5</v>
      </c>
      <c r="H15">
        <v>3</v>
      </c>
      <c r="J15" t="s">
        <v>1990</v>
      </c>
      <c r="K15" t="s">
        <v>1991</v>
      </c>
    </row>
    <row r="16" spans="4:11" ht="15">
      <c r="D16">
        <v>4</v>
      </c>
      <c r="E16">
        <v>6</v>
      </c>
      <c r="H16">
        <v>4</v>
      </c>
      <c r="J16" t="s">
        <v>1992</v>
      </c>
      <c r="K16" t="s">
        <v>1993</v>
      </c>
    </row>
    <row r="17" spans="4:11" ht="15">
      <c r="D17">
        <v>5</v>
      </c>
      <c r="E17">
        <v>7</v>
      </c>
      <c r="H17">
        <v>5</v>
      </c>
      <c r="J17" t="s">
        <v>1994</v>
      </c>
      <c r="K17" t="s">
        <v>1995</v>
      </c>
    </row>
    <row r="18" spans="4:11" ht="15">
      <c r="D18">
        <v>6</v>
      </c>
      <c r="E18">
        <v>8</v>
      </c>
      <c r="H18">
        <v>6</v>
      </c>
      <c r="J18" t="s">
        <v>1996</v>
      </c>
      <c r="K18" t="s">
        <v>1997</v>
      </c>
    </row>
    <row r="19" spans="4:11" ht="15">
      <c r="D19">
        <v>7</v>
      </c>
      <c r="E19">
        <v>9</v>
      </c>
      <c r="H19">
        <v>7</v>
      </c>
      <c r="J19" t="s">
        <v>1998</v>
      </c>
      <c r="K19" t="s">
        <v>1999</v>
      </c>
    </row>
    <row r="20" spans="4:11" ht="15">
      <c r="D20">
        <v>8</v>
      </c>
      <c r="H20">
        <v>8</v>
      </c>
      <c r="J20" t="s">
        <v>2000</v>
      </c>
      <c r="K20" t="s">
        <v>2001</v>
      </c>
    </row>
    <row r="21" spans="4:11" ht="409.5">
      <c r="D21">
        <v>9</v>
      </c>
      <c r="H21">
        <v>9</v>
      </c>
      <c r="J21" t="s">
        <v>2002</v>
      </c>
      <c r="K21" s="13" t="s">
        <v>2003</v>
      </c>
    </row>
    <row r="22" spans="4:11" ht="409.5">
      <c r="D22">
        <v>10</v>
      </c>
      <c r="J22" t="s">
        <v>2004</v>
      </c>
      <c r="K22" s="13" t="s">
        <v>2005</v>
      </c>
    </row>
    <row r="23" spans="4:11" ht="409.5">
      <c r="D23">
        <v>11</v>
      </c>
      <c r="J23" t="s">
        <v>2006</v>
      </c>
      <c r="K23" s="13" t="s">
        <v>2007</v>
      </c>
    </row>
    <row r="24" spans="10:11" ht="409.5">
      <c r="J24" t="s">
        <v>2008</v>
      </c>
      <c r="K24" s="13" t="s">
        <v>2729</v>
      </c>
    </row>
    <row r="25" spans="10:11" ht="15">
      <c r="J25" t="s">
        <v>2009</v>
      </c>
      <c r="K25" t="b">
        <v>0</v>
      </c>
    </row>
    <row r="26" spans="10:11" ht="15">
      <c r="J26" t="s">
        <v>2727</v>
      </c>
      <c r="K26" t="s">
        <v>2728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2037</v>
      </c>
      <c r="B1" s="13" t="s">
        <v>2040</v>
      </c>
      <c r="C1" s="13" t="s">
        <v>2041</v>
      </c>
      <c r="D1" s="13" t="s">
        <v>2043</v>
      </c>
      <c r="E1" s="13" t="s">
        <v>2042</v>
      </c>
      <c r="F1" s="13" t="s">
        <v>2045</v>
      </c>
      <c r="G1" s="13" t="s">
        <v>2044</v>
      </c>
      <c r="H1" s="13" t="s">
        <v>2047</v>
      </c>
      <c r="I1" s="78" t="s">
        <v>2046</v>
      </c>
      <c r="J1" s="78" t="s">
        <v>2049</v>
      </c>
      <c r="K1" s="13" t="s">
        <v>2048</v>
      </c>
      <c r="L1" s="13" t="s">
        <v>2051</v>
      </c>
      <c r="M1" s="78" t="s">
        <v>2050</v>
      </c>
      <c r="N1" s="78" t="s">
        <v>2053</v>
      </c>
      <c r="O1" s="13" t="s">
        <v>2052</v>
      </c>
      <c r="P1" s="13" t="s">
        <v>2055</v>
      </c>
      <c r="Q1" s="13" t="s">
        <v>2054</v>
      </c>
      <c r="R1" s="13" t="s">
        <v>2057</v>
      </c>
      <c r="S1" s="78" t="s">
        <v>2056</v>
      </c>
      <c r="T1" s="78" t="s">
        <v>2059</v>
      </c>
      <c r="U1" s="13" t="s">
        <v>2058</v>
      </c>
      <c r="V1" s="13" t="s">
        <v>2069</v>
      </c>
    </row>
    <row r="2" spans="1:22" ht="15">
      <c r="A2" s="82" t="s">
        <v>475</v>
      </c>
      <c r="B2" s="78">
        <v>57</v>
      </c>
      <c r="C2" s="82" t="s">
        <v>475</v>
      </c>
      <c r="D2" s="78">
        <v>39</v>
      </c>
      <c r="E2" s="82" t="s">
        <v>475</v>
      </c>
      <c r="F2" s="78">
        <v>8</v>
      </c>
      <c r="G2" s="82" t="s">
        <v>474</v>
      </c>
      <c r="H2" s="78">
        <v>4</v>
      </c>
      <c r="I2" s="78"/>
      <c r="J2" s="78"/>
      <c r="K2" s="82" t="s">
        <v>475</v>
      </c>
      <c r="L2" s="78">
        <v>2</v>
      </c>
      <c r="M2" s="78"/>
      <c r="N2" s="78"/>
      <c r="O2" s="82" t="s">
        <v>477</v>
      </c>
      <c r="P2" s="78">
        <v>2</v>
      </c>
      <c r="Q2" s="82" t="s">
        <v>475</v>
      </c>
      <c r="R2" s="78">
        <v>2</v>
      </c>
      <c r="S2" s="78"/>
      <c r="T2" s="78"/>
      <c r="U2" s="82" t="s">
        <v>2038</v>
      </c>
      <c r="V2" s="78">
        <v>5</v>
      </c>
    </row>
    <row r="3" spans="1:22" ht="15">
      <c r="A3" s="82" t="s">
        <v>477</v>
      </c>
      <c r="B3" s="78">
        <v>14</v>
      </c>
      <c r="C3" s="82" t="s">
        <v>477</v>
      </c>
      <c r="D3" s="78">
        <v>12</v>
      </c>
      <c r="E3" s="82" t="s">
        <v>489</v>
      </c>
      <c r="F3" s="78">
        <v>2</v>
      </c>
      <c r="G3" s="82" t="s">
        <v>504</v>
      </c>
      <c r="H3" s="78">
        <v>1</v>
      </c>
      <c r="I3" s="78"/>
      <c r="J3" s="78"/>
      <c r="K3" s="82" t="s">
        <v>494</v>
      </c>
      <c r="L3" s="78">
        <v>2</v>
      </c>
      <c r="M3" s="78"/>
      <c r="N3" s="78"/>
      <c r="O3" s="78"/>
      <c r="P3" s="78"/>
      <c r="Q3" s="78"/>
      <c r="R3" s="78"/>
      <c r="S3" s="78"/>
      <c r="T3" s="78"/>
      <c r="U3" s="82" t="s">
        <v>2060</v>
      </c>
      <c r="V3" s="78">
        <v>1</v>
      </c>
    </row>
    <row r="4" spans="1:22" ht="15">
      <c r="A4" s="82" t="s">
        <v>2038</v>
      </c>
      <c r="B4" s="78">
        <v>5</v>
      </c>
      <c r="C4" s="82" t="s">
        <v>2039</v>
      </c>
      <c r="D4" s="78">
        <v>3</v>
      </c>
      <c r="E4" s="82" t="s">
        <v>495</v>
      </c>
      <c r="F4" s="78">
        <v>1</v>
      </c>
      <c r="G4" s="82" t="s">
        <v>475</v>
      </c>
      <c r="H4" s="78">
        <v>1</v>
      </c>
      <c r="I4" s="78"/>
      <c r="J4" s="78"/>
      <c r="K4" s="82" t="s">
        <v>491</v>
      </c>
      <c r="L4" s="78">
        <v>1</v>
      </c>
      <c r="M4" s="78"/>
      <c r="N4" s="78"/>
      <c r="O4" s="78"/>
      <c r="P4" s="78"/>
      <c r="Q4" s="78"/>
      <c r="R4" s="78"/>
      <c r="S4" s="78"/>
      <c r="T4" s="78"/>
      <c r="U4" s="82" t="s">
        <v>2061</v>
      </c>
      <c r="V4" s="78">
        <v>1</v>
      </c>
    </row>
    <row r="5" spans="1:22" ht="15">
      <c r="A5" s="82" t="s">
        <v>474</v>
      </c>
      <c r="B5" s="78">
        <v>4</v>
      </c>
      <c r="C5" s="82" t="s">
        <v>487</v>
      </c>
      <c r="D5" s="78">
        <v>2</v>
      </c>
      <c r="E5" s="82" t="s">
        <v>496</v>
      </c>
      <c r="F5" s="78">
        <v>1</v>
      </c>
      <c r="G5" s="78"/>
      <c r="H5" s="78"/>
      <c r="I5" s="78"/>
      <c r="J5" s="78"/>
      <c r="K5" s="78"/>
      <c r="L5" s="78"/>
      <c r="M5" s="78"/>
      <c r="N5" s="78"/>
      <c r="O5" s="78"/>
      <c r="P5" s="78"/>
      <c r="Q5" s="78"/>
      <c r="R5" s="78"/>
      <c r="S5" s="78"/>
      <c r="T5" s="78"/>
      <c r="U5" s="82" t="s">
        <v>2062</v>
      </c>
      <c r="V5" s="78">
        <v>1</v>
      </c>
    </row>
    <row r="6" spans="1:22" ht="15">
      <c r="A6" s="82" t="s">
        <v>495</v>
      </c>
      <c r="B6" s="78">
        <v>4</v>
      </c>
      <c r="C6" s="82" t="s">
        <v>486</v>
      </c>
      <c r="D6" s="78">
        <v>2</v>
      </c>
      <c r="E6" s="82" t="s">
        <v>492</v>
      </c>
      <c r="F6" s="78">
        <v>1</v>
      </c>
      <c r="G6" s="78"/>
      <c r="H6" s="78"/>
      <c r="I6" s="78"/>
      <c r="J6" s="78"/>
      <c r="K6" s="78"/>
      <c r="L6" s="78"/>
      <c r="M6" s="78"/>
      <c r="N6" s="78"/>
      <c r="O6" s="78"/>
      <c r="P6" s="78"/>
      <c r="Q6" s="78"/>
      <c r="R6" s="78"/>
      <c r="S6" s="78"/>
      <c r="T6" s="78"/>
      <c r="U6" s="82" t="s">
        <v>2063</v>
      </c>
      <c r="V6" s="78">
        <v>1</v>
      </c>
    </row>
    <row r="7" spans="1:22" ht="15">
      <c r="A7" s="82" t="s">
        <v>2039</v>
      </c>
      <c r="B7" s="78">
        <v>3</v>
      </c>
      <c r="C7" s="82" t="s">
        <v>495</v>
      </c>
      <c r="D7" s="78">
        <v>2</v>
      </c>
      <c r="E7" s="82" t="s">
        <v>488</v>
      </c>
      <c r="F7" s="78">
        <v>1</v>
      </c>
      <c r="G7" s="78"/>
      <c r="H7" s="78"/>
      <c r="I7" s="78"/>
      <c r="J7" s="78"/>
      <c r="K7" s="78"/>
      <c r="L7" s="78"/>
      <c r="M7" s="78"/>
      <c r="N7" s="78"/>
      <c r="O7" s="78"/>
      <c r="P7" s="78"/>
      <c r="Q7" s="78"/>
      <c r="R7" s="78"/>
      <c r="S7" s="78"/>
      <c r="T7" s="78"/>
      <c r="U7" s="82" t="s">
        <v>2064</v>
      </c>
      <c r="V7" s="78">
        <v>1</v>
      </c>
    </row>
    <row r="8" spans="1:22" ht="15">
      <c r="A8" s="82" t="s">
        <v>494</v>
      </c>
      <c r="B8" s="78">
        <v>2</v>
      </c>
      <c r="C8" s="82" t="s">
        <v>476</v>
      </c>
      <c r="D8" s="78">
        <v>1</v>
      </c>
      <c r="E8" s="78"/>
      <c r="F8" s="78"/>
      <c r="G8" s="78"/>
      <c r="H8" s="78"/>
      <c r="I8" s="78"/>
      <c r="J8" s="78"/>
      <c r="K8" s="78"/>
      <c r="L8" s="78"/>
      <c r="M8" s="78"/>
      <c r="N8" s="78"/>
      <c r="O8" s="78"/>
      <c r="P8" s="78"/>
      <c r="Q8" s="78"/>
      <c r="R8" s="78"/>
      <c r="S8" s="78"/>
      <c r="T8" s="78"/>
      <c r="U8" s="82" t="s">
        <v>2065</v>
      </c>
      <c r="V8" s="78">
        <v>1</v>
      </c>
    </row>
    <row r="9" spans="1:22" ht="15">
      <c r="A9" s="82" t="s">
        <v>491</v>
      </c>
      <c r="B9" s="78">
        <v>2</v>
      </c>
      <c r="C9" s="82" t="s">
        <v>478</v>
      </c>
      <c r="D9" s="78">
        <v>1</v>
      </c>
      <c r="E9" s="78"/>
      <c r="F9" s="78"/>
      <c r="G9" s="78"/>
      <c r="H9" s="78"/>
      <c r="I9" s="78"/>
      <c r="J9" s="78"/>
      <c r="K9" s="78"/>
      <c r="L9" s="78"/>
      <c r="M9" s="78"/>
      <c r="N9" s="78"/>
      <c r="O9" s="78"/>
      <c r="P9" s="78"/>
      <c r="Q9" s="78"/>
      <c r="R9" s="78"/>
      <c r="S9" s="78"/>
      <c r="T9" s="78"/>
      <c r="U9" s="82" t="s">
        <v>2066</v>
      </c>
      <c r="V9" s="78">
        <v>1</v>
      </c>
    </row>
    <row r="10" spans="1:22" ht="15">
      <c r="A10" s="82" t="s">
        <v>489</v>
      </c>
      <c r="B10" s="78">
        <v>2</v>
      </c>
      <c r="C10" s="82" t="s">
        <v>479</v>
      </c>
      <c r="D10" s="78">
        <v>1</v>
      </c>
      <c r="E10" s="78"/>
      <c r="F10" s="78"/>
      <c r="G10" s="78"/>
      <c r="H10" s="78"/>
      <c r="I10" s="78"/>
      <c r="J10" s="78"/>
      <c r="K10" s="78"/>
      <c r="L10" s="78"/>
      <c r="M10" s="78"/>
      <c r="N10" s="78"/>
      <c r="O10" s="78"/>
      <c r="P10" s="78"/>
      <c r="Q10" s="78"/>
      <c r="R10" s="78"/>
      <c r="S10" s="78"/>
      <c r="T10" s="78"/>
      <c r="U10" s="82" t="s">
        <v>2067</v>
      </c>
      <c r="V10" s="78">
        <v>1</v>
      </c>
    </row>
    <row r="11" spans="1:22" ht="15">
      <c r="A11" s="82" t="s">
        <v>487</v>
      </c>
      <c r="B11" s="78">
        <v>2</v>
      </c>
      <c r="C11" s="82" t="s">
        <v>480</v>
      </c>
      <c r="D11" s="78">
        <v>1</v>
      </c>
      <c r="E11" s="78"/>
      <c r="F11" s="78"/>
      <c r="G11" s="78"/>
      <c r="H11" s="78"/>
      <c r="I11" s="78"/>
      <c r="J11" s="78"/>
      <c r="K11" s="78"/>
      <c r="L11" s="78"/>
      <c r="M11" s="78"/>
      <c r="N11" s="78"/>
      <c r="O11" s="78"/>
      <c r="P11" s="78"/>
      <c r="Q11" s="78"/>
      <c r="R11" s="78"/>
      <c r="S11" s="78"/>
      <c r="T11" s="78"/>
      <c r="U11" s="82" t="s">
        <v>2068</v>
      </c>
      <c r="V11" s="78">
        <v>1</v>
      </c>
    </row>
    <row r="14" spans="1:22" ht="15" customHeight="1">
      <c r="A14" s="13" t="s">
        <v>2077</v>
      </c>
      <c r="B14" s="13" t="s">
        <v>2040</v>
      </c>
      <c r="C14" s="13" t="s">
        <v>2081</v>
      </c>
      <c r="D14" s="13" t="s">
        <v>2043</v>
      </c>
      <c r="E14" s="13" t="s">
        <v>2082</v>
      </c>
      <c r="F14" s="13" t="s">
        <v>2045</v>
      </c>
      <c r="G14" s="13" t="s">
        <v>2083</v>
      </c>
      <c r="H14" s="13" t="s">
        <v>2047</v>
      </c>
      <c r="I14" s="78" t="s">
        <v>2084</v>
      </c>
      <c r="J14" s="78" t="s">
        <v>2049</v>
      </c>
      <c r="K14" s="13" t="s">
        <v>2085</v>
      </c>
      <c r="L14" s="13" t="s">
        <v>2051</v>
      </c>
      <c r="M14" s="78" t="s">
        <v>2086</v>
      </c>
      <c r="N14" s="78" t="s">
        <v>2053</v>
      </c>
      <c r="O14" s="13" t="s">
        <v>2087</v>
      </c>
      <c r="P14" s="13" t="s">
        <v>2055</v>
      </c>
      <c r="Q14" s="13" t="s">
        <v>2088</v>
      </c>
      <c r="R14" s="13" t="s">
        <v>2057</v>
      </c>
      <c r="S14" s="78" t="s">
        <v>2089</v>
      </c>
      <c r="T14" s="78" t="s">
        <v>2059</v>
      </c>
      <c r="U14" s="13" t="s">
        <v>2090</v>
      </c>
      <c r="V14" s="13" t="s">
        <v>2069</v>
      </c>
    </row>
    <row r="15" spans="1:22" ht="15">
      <c r="A15" s="78" t="s">
        <v>506</v>
      </c>
      <c r="B15" s="78">
        <v>89</v>
      </c>
      <c r="C15" s="78" t="s">
        <v>506</v>
      </c>
      <c r="D15" s="78">
        <v>60</v>
      </c>
      <c r="E15" s="78" t="s">
        <v>506</v>
      </c>
      <c r="F15" s="78">
        <v>13</v>
      </c>
      <c r="G15" s="78" t="s">
        <v>505</v>
      </c>
      <c r="H15" s="78">
        <v>4</v>
      </c>
      <c r="I15" s="78"/>
      <c r="J15" s="78"/>
      <c r="K15" s="78" t="s">
        <v>506</v>
      </c>
      <c r="L15" s="78">
        <v>5</v>
      </c>
      <c r="M15" s="78"/>
      <c r="N15" s="78"/>
      <c r="O15" s="78" t="s">
        <v>506</v>
      </c>
      <c r="P15" s="78">
        <v>2</v>
      </c>
      <c r="Q15" s="78" t="s">
        <v>506</v>
      </c>
      <c r="R15" s="78">
        <v>2</v>
      </c>
      <c r="S15" s="78"/>
      <c r="T15" s="78"/>
      <c r="U15" s="78" t="s">
        <v>2078</v>
      </c>
      <c r="V15" s="78">
        <v>8</v>
      </c>
    </row>
    <row r="16" spans="1:22" ht="15">
      <c r="A16" s="78" t="s">
        <v>2078</v>
      </c>
      <c r="B16" s="78">
        <v>8</v>
      </c>
      <c r="C16" s="78" t="s">
        <v>2080</v>
      </c>
      <c r="D16" s="78">
        <v>3</v>
      </c>
      <c r="E16" s="78" t="s">
        <v>514</v>
      </c>
      <c r="F16" s="78">
        <v>1</v>
      </c>
      <c r="G16" s="78" t="s">
        <v>517</v>
      </c>
      <c r="H16" s="78">
        <v>1</v>
      </c>
      <c r="I16" s="78"/>
      <c r="J16" s="78"/>
      <c r="K16" s="78"/>
      <c r="L16" s="78"/>
      <c r="M16" s="78"/>
      <c r="N16" s="78"/>
      <c r="O16" s="78"/>
      <c r="P16" s="78"/>
      <c r="Q16" s="78"/>
      <c r="R16" s="78"/>
      <c r="S16" s="78"/>
      <c r="T16" s="78"/>
      <c r="U16" s="78" t="s">
        <v>2079</v>
      </c>
      <c r="V16" s="78">
        <v>7</v>
      </c>
    </row>
    <row r="17" spans="1:22" ht="15">
      <c r="A17" s="78" t="s">
        <v>2079</v>
      </c>
      <c r="B17" s="78">
        <v>7</v>
      </c>
      <c r="C17" s="78" t="s">
        <v>514</v>
      </c>
      <c r="D17" s="78">
        <v>2</v>
      </c>
      <c r="E17" s="78"/>
      <c r="F17" s="78"/>
      <c r="G17" s="78" t="s">
        <v>506</v>
      </c>
      <c r="H17" s="78">
        <v>1</v>
      </c>
      <c r="I17" s="78"/>
      <c r="J17" s="78"/>
      <c r="K17" s="78"/>
      <c r="L17" s="78"/>
      <c r="M17" s="78"/>
      <c r="N17" s="78"/>
      <c r="O17" s="78"/>
      <c r="P17" s="78"/>
      <c r="Q17" s="78"/>
      <c r="R17" s="78"/>
      <c r="S17" s="78"/>
      <c r="T17" s="78"/>
      <c r="U17" s="78"/>
      <c r="V17" s="78"/>
    </row>
    <row r="18" spans="1:22" ht="15">
      <c r="A18" s="78" t="s">
        <v>505</v>
      </c>
      <c r="B18" s="78">
        <v>4</v>
      </c>
      <c r="C18" s="78" t="s">
        <v>507</v>
      </c>
      <c r="D18" s="78">
        <v>1</v>
      </c>
      <c r="E18" s="78"/>
      <c r="F18" s="78"/>
      <c r="G18" s="78"/>
      <c r="H18" s="78"/>
      <c r="I18" s="78"/>
      <c r="J18" s="78"/>
      <c r="K18" s="78"/>
      <c r="L18" s="78"/>
      <c r="M18" s="78"/>
      <c r="N18" s="78"/>
      <c r="O18" s="78"/>
      <c r="P18" s="78"/>
      <c r="Q18" s="78"/>
      <c r="R18" s="78"/>
      <c r="S18" s="78"/>
      <c r="T18" s="78"/>
      <c r="U18" s="78"/>
      <c r="V18" s="78"/>
    </row>
    <row r="19" spans="1:22" ht="15">
      <c r="A19" s="78" t="s">
        <v>514</v>
      </c>
      <c r="B19" s="78">
        <v>4</v>
      </c>
      <c r="C19" s="78" t="s">
        <v>508</v>
      </c>
      <c r="D19" s="78">
        <v>1</v>
      </c>
      <c r="E19" s="78"/>
      <c r="F19" s="78"/>
      <c r="G19" s="78"/>
      <c r="H19" s="78"/>
      <c r="I19" s="78"/>
      <c r="J19" s="78"/>
      <c r="K19" s="78"/>
      <c r="L19" s="78"/>
      <c r="M19" s="78"/>
      <c r="N19" s="78"/>
      <c r="O19" s="78"/>
      <c r="P19" s="78"/>
      <c r="Q19" s="78"/>
      <c r="R19" s="78"/>
      <c r="S19" s="78"/>
      <c r="T19" s="78"/>
      <c r="U19" s="78"/>
      <c r="V19" s="78"/>
    </row>
    <row r="20" spans="1:22" ht="15">
      <c r="A20" s="78" t="s">
        <v>2080</v>
      </c>
      <c r="B20" s="78">
        <v>3</v>
      </c>
      <c r="C20" s="78" t="s">
        <v>510</v>
      </c>
      <c r="D20" s="78">
        <v>1</v>
      </c>
      <c r="E20" s="78"/>
      <c r="F20" s="78"/>
      <c r="G20" s="78"/>
      <c r="H20" s="78"/>
      <c r="I20" s="78"/>
      <c r="J20" s="78"/>
      <c r="K20" s="78"/>
      <c r="L20" s="78"/>
      <c r="M20" s="78"/>
      <c r="N20" s="78"/>
      <c r="O20" s="78"/>
      <c r="P20" s="78"/>
      <c r="Q20" s="78"/>
      <c r="R20" s="78"/>
      <c r="S20" s="78"/>
      <c r="T20" s="78"/>
      <c r="U20" s="78"/>
      <c r="V20" s="78"/>
    </row>
    <row r="21" spans="1:22" ht="15">
      <c r="A21" s="78" t="s">
        <v>513</v>
      </c>
      <c r="B21" s="78">
        <v>1</v>
      </c>
      <c r="C21" s="78" t="s">
        <v>511</v>
      </c>
      <c r="D21" s="78">
        <v>1</v>
      </c>
      <c r="E21" s="78"/>
      <c r="F21" s="78"/>
      <c r="G21" s="78"/>
      <c r="H21" s="78"/>
      <c r="I21" s="78"/>
      <c r="J21" s="78"/>
      <c r="K21" s="78"/>
      <c r="L21" s="78"/>
      <c r="M21" s="78"/>
      <c r="N21" s="78"/>
      <c r="O21" s="78"/>
      <c r="P21" s="78"/>
      <c r="Q21" s="78"/>
      <c r="R21" s="78"/>
      <c r="S21" s="78"/>
      <c r="T21" s="78"/>
      <c r="U21" s="78"/>
      <c r="V21" s="78"/>
    </row>
    <row r="22" spans="1:22" ht="15">
      <c r="A22" s="78" t="s">
        <v>512</v>
      </c>
      <c r="B22" s="78">
        <v>1</v>
      </c>
      <c r="C22" s="78" t="s">
        <v>512</v>
      </c>
      <c r="D22" s="78">
        <v>1</v>
      </c>
      <c r="E22" s="78"/>
      <c r="F22" s="78"/>
      <c r="G22" s="78"/>
      <c r="H22" s="78"/>
      <c r="I22" s="78"/>
      <c r="J22" s="78"/>
      <c r="K22" s="78"/>
      <c r="L22" s="78"/>
      <c r="M22" s="78"/>
      <c r="N22" s="78"/>
      <c r="O22" s="78"/>
      <c r="P22" s="78"/>
      <c r="Q22" s="78"/>
      <c r="R22" s="78"/>
      <c r="S22" s="78"/>
      <c r="T22" s="78"/>
      <c r="U22" s="78"/>
      <c r="V22" s="78"/>
    </row>
    <row r="23" spans="1:22" ht="15">
      <c r="A23" s="78" t="s">
        <v>511</v>
      </c>
      <c r="B23" s="78">
        <v>1</v>
      </c>
      <c r="C23" s="78" t="s">
        <v>513</v>
      </c>
      <c r="D23" s="78">
        <v>1</v>
      </c>
      <c r="E23" s="78"/>
      <c r="F23" s="78"/>
      <c r="G23" s="78"/>
      <c r="H23" s="78"/>
      <c r="I23" s="78"/>
      <c r="J23" s="78"/>
      <c r="K23" s="78"/>
      <c r="L23" s="78"/>
      <c r="M23" s="78"/>
      <c r="N23" s="78"/>
      <c r="O23" s="78"/>
      <c r="P23" s="78"/>
      <c r="Q23" s="78"/>
      <c r="R23" s="78"/>
      <c r="S23" s="78"/>
      <c r="T23" s="78"/>
      <c r="U23" s="78"/>
      <c r="V23" s="78"/>
    </row>
    <row r="24" spans="1:22" ht="15">
      <c r="A24" s="78" t="s">
        <v>510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2095</v>
      </c>
      <c r="B27" s="13" t="s">
        <v>2040</v>
      </c>
      <c r="C27" s="13" t="s">
        <v>2102</v>
      </c>
      <c r="D27" s="13" t="s">
        <v>2043</v>
      </c>
      <c r="E27" s="13" t="s">
        <v>2107</v>
      </c>
      <c r="F27" s="13" t="s">
        <v>2045</v>
      </c>
      <c r="G27" s="13" t="s">
        <v>2110</v>
      </c>
      <c r="H27" s="13" t="s">
        <v>2047</v>
      </c>
      <c r="I27" s="13" t="s">
        <v>2111</v>
      </c>
      <c r="J27" s="13" t="s">
        <v>2049</v>
      </c>
      <c r="K27" s="13" t="s">
        <v>2118</v>
      </c>
      <c r="L27" s="13" t="s">
        <v>2051</v>
      </c>
      <c r="M27" s="13" t="s">
        <v>2123</v>
      </c>
      <c r="N27" s="13" t="s">
        <v>2053</v>
      </c>
      <c r="O27" s="13" t="s">
        <v>2124</v>
      </c>
      <c r="P27" s="13" t="s">
        <v>2055</v>
      </c>
      <c r="Q27" s="13" t="s">
        <v>2125</v>
      </c>
      <c r="R27" s="13" t="s">
        <v>2057</v>
      </c>
      <c r="S27" s="13" t="s">
        <v>2128</v>
      </c>
      <c r="T27" s="13" t="s">
        <v>2059</v>
      </c>
      <c r="U27" s="13" t="s">
        <v>2129</v>
      </c>
      <c r="V27" s="13" t="s">
        <v>2069</v>
      </c>
    </row>
    <row r="28" spans="1:22" ht="15">
      <c r="A28" s="78" t="s">
        <v>520</v>
      </c>
      <c r="B28" s="78">
        <v>153</v>
      </c>
      <c r="C28" s="78" t="s">
        <v>520</v>
      </c>
      <c r="D28" s="78">
        <v>69</v>
      </c>
      <c r="E28" s="78" t="s">
        <v>520</v>
      </c>
      <c r="F28" s="78">
        <v>30</v>
      </c>
      <c r="G28" s="78" t="s">
        <v>520</v>
      </c>
      <c r="H28" s="78">
        <v>17</v>
      </c>
      <c r="I28" s="78" t="s">
        <v>2112</v>
      </c>
      <c r="J28" s="78">
        <v>1</v>
      </c>
      <c r="K28" s="78" t="s">
        <v>520</v>
      </c>
      <c r="L28" s="78">
        <v>9</v>
      </c>
      <c r="M28" s="78" t="s">
        <v>520</v>
      </c>
      <c r="N28" s="78">
        <v>4</v>
      </c>
      <c r="O28" s="78" t="s">
        <v>520</v>
      </c>
      <c r="P28" s="78">
        <v>2</v>
      </c>
      <c r="Q28" s="78" t="s">
        <v>520</v>
      </c>
      <c r="R28" s="78">
        <v>2</v>
      </c>
      <c r="S28" s="78" t="s">
        <v>2100</v>
      </c>
      <c r="T28" s="78">
        <v>3</v>
      </c>
      <c r="U28" s="78" t="s">
        <v>2098</v>
      </c>
      <c r="V28" s="78">
        <v>8</v>
      </c>
    </row>
    <row r="29" spans="1:22" ht="15">
      <c r="A29" s="78" t="s">
        <v>212</v>
      </c>
      <c r="B29" s="78">
        <v>44</v>
      </c>
      <c r="C29" s="78" t="s">
        <v>2096</v>
      </c>
      <c r="D29" s="78">
        <v>16</v>
      </c>
      <c r="E29" s="78" t="s">
        <v>212</v>
      </c>
      <c r="F29" s="78">
        <v>20</v>
      </c>
      <c r="G29" s="78" t="s">
        <v>212</v>
      </c>
      <c r="H29" s="78">
        <v>5</v>
      </c>
      <c r="I29" s="78" t="s">
        <v>2113</v>
      </c>
      <c r="J29" s="78">
        <v>1</v>
      </c>
      <c r="K29" s="78" t="s">
        <v>551</v>
      </c>
      <c r="L29" s="78">
        <v>3</v>
      </c>
      <c r="M29" s="78"/>
      <c r="N29" s="78"/>
      <c r="O29" s="78"/>
      <c r="P29" s="78"/>
      <c r="Q29" s="78" t="s">
        <v>2096</v>
      </c>
      <c r="R29" s="78">
        <v>2</v>
      </c>
      <c r="S29" s="78" t="s">
        <v>520</v>
      </c>
      <c r="T29" s="78">
        <v>3</v>
      </c>
      <c r="U29" s="78" t="s">
        <v>520</v>
      </c>
      <c r="V29" s="78">
        <v>8</v>
      </c>
    </row>
    <row r="30" spans="1:22" ht="15">
      <c r="A30" s="78" t="s">
        <v>2096</v>
      </c>
      <c r="B30" s="78">
        <v>25</v>
      </c>
      <c r="C30" s="78" t="s">
        <v>212</v>
      </c>
      <c r="D30" s="78">
        <v>7</v>
      </c>
      <c r="E30" s="78" t="s">
        <v>551</v>
      </c>
      <c r="F30" s="78">
        <v>3</v>
      </c>
      <c r="G30" s="78"/>
      <c r="H30" s="78"/>
      <c r="I30" s="78" t="s">
        <v>2114</v>
      </c>
      <c r="J30" s="78">
        <v>1</v>
      </c>
      <c r="K30" s="78" t="s">
        <v>212</v>
      </c>
      <c r="L30" s="78">
        <v>3</v>
      </c>
      <c r="M30" s="78"/>
      <c r="N30" s="78"/>
      <c r="O30" s="78"/>
      <c r="P30" s="78"/>
      <c r="Q30" s="78" t="s">
        <v>212</v>
      </c>
      <c r="R30" s="78">
        <v>2</v>
      </c>
      <c r="S30" s="78" t="s">
        <v>2101</v>
      </c>
      <c r="T30" s="78">
        <v>3</v>
      </c>
      <c r="U30" s="78" t="s">
        <v>212</v>
      </c>
      <c r="V30" s="78">
        <v>4</v>
      </c>
    </row>
    <row r="31" spans="1:22" ht="15">
      <c r="A31" s="78" t="s">
        <v>551</v>
      </c>
      <c r="B31" s="78">
        <v>18</v>
      </c>
      <c r="C31" s="78" t="s">
        <v>551</v>
      </c>
      <c r="D31" s="78">
        <v>5</v>
      </c>
      <c r="E31" s="78" t="s">
        <v>2096</v>
      </c>
      <c r="F31" s="78">
        <v>3</v>
      </c>
      <c r="G31" s="78"/>
      <c r="H31" s="78"/>
      <c r="I31" s="78" t="s">
        <v>2115</v>
      </c>
      <c r="J31" s="78">
        <v>1</v>
      </c>
      <c r="K31" s="78" t="s">
        <v>2096</v>
      </c>
      <c r="L31" s="78">
        <v>2</v>
      </c>
      <c r="M31" s="78"/>
      <c r="N31" s="78"/>
      <c r="O31" s="78"/>
      <c r="P31" s="78"/>
      <c r="Q31" s="78" t="s">
        <v>2099</v>
      </c>
      <c r="R31" s="78">
        <v>2</v>
      </c>
      <c r="S31" s="78" t="s">
        <v>540</v>
      </c>
      <c r="T31" s="78">
        <v>2</v>
      </c>
      <c r="U31" s="78" t="s">
        <v>551</v>
      </c>
      <c r="V31" s="78">
        <v>3</v>
      </c>
    </row>
    <row r="32" spans="1:22" ht="15">
      <c r="A32" s="78" t="s">
        <v>2097</v>
      </c>
      <c r="B32" s="78">
        <v>8</v>
      </c>
      <c r="C32" s="78" t="s">
        <v>2103</v>
      </c>
      <c r="D32" s="78">
        <v>2</v>
      </c>
      <c r="E32" s="78" t="s">
        <v>2097</v>
      </c>
      <c r="F32" s="78">
        <v>2</v>
      </c>
      <c r="G32" s="78"/>
      <c r="H32" s="78"/>
      <c r="I32" s="78" t="s">
        <v>2116</v>
      </c>
      <c r="J32" s="78">
        <v>1</v>
      </c>
      <c r="K32" s="78" t="s">
        <v>2119</v>
      </c>
      <c r="L32" s="78">
        <v>2</v>
      </c>
      <c r="M32" s="78"/>
      <c r="N32" s="78"/>
      <c r="O32" s="78"/>
      <c r="P32" s="78"/>
      <c r="Q32" s="78" t="s">
        <v>2126</v>
      </c>
      <c r="R32" s="78">
        <v>1</v>
      </c>
      <c r="S32" s="78"/>
      <c r="T32" s="78"/>
      <c r="U32" s="78" t="s">
        <v>2097</v>
      </c>
      <c r="V32" s="78">
        <v>2</v>
      </c>
    </row>
    <row r="33" spans="1:22" ht="15">
      <c r="A33" s="78" t="s">
        <v>2098</v>
      </c>
      <c r="B33" s="78">
        <v>8</v>
      </c>
      <c r="C33" s="78" t="s">
        <v>2097</v>
      </c>
      <c r="D33" s="78">
        <v>2</v>
      </c>
      <c r="E33" s="78" t="s">
        <v>2108</v>
      </c>
      <c r="F33" s="78">
        <v>2</v>
      </c>
      <c r="G33" s="78"/>
      <c r="H33" s="78"/>
      <c r="I33" s="78" t="s">
        <v>520</v>
      </c>
      <c r="J33" s="78">
        <v>1</v>
      </c>
      <c r="K33" s="78" t="s">
        <v>2120</v>
      </c>
      <c r="L33" s="78">
        <v>1</v>
      </c>
      <c r="M33" s="78"/>
      <c r="N33" s="78"/>
      <c r="O33" s="78"/>
      <c r="P33" s="78"/>
      <c r="Q33" s="78" t="s">
        <v>2127</v>
      </c>
      <c r="R33" s="78">
        <v>1</v>
      </c>
      <c r="S33" s="78"/>
      <c r="T33" s="78"/>
      <c r="U33" s="78" t="s">
        <v>2096</v>
      </c>
      <c r="V33" s="78">
        <v>1</v>
      </c>
    </row>
    <row r="34" spans="1:22" ht="15">
      <c r="A34" s="78" t="s">
        <v>325</v>
      </c>
      <c r="B34" s="78">
        <v>7</v>
      </c>
      <c r="C34" s="78" t="s">
        <v>2099</v>
      </c>
      <c r="D34" s="78">
        <v>2</v>
      </c>
      <c r="E34" s="78" t="s">
        <v>2109</v>
      </c>
      <c r="F34" s="78">
        <v>2</v>
      </c>
      <c r="G34" s="78"/>
      <c r="H34" s="78"/>
      <c r="I34" s="78" t="s">
        <v>2117</v>
      </c>
      <c r="J34" s="78">
        <v>1</v>
      </c>
      <c r="K34" s="78" t="s">
        <v>2121</v>
      </c>
      <c r="L34" s="78">
        <v>1</v>
      </c>
      <c r="M34" s="78"/>
      <c r="N34" s="78"/>
      <c r="O34" s="78"/>
      <c r="P34" s="78"/>
      <c r="Q34" s="78" t="s">
        <v>294</v>
      </c>
      <c r="R34" s="78">
        <v>1</v>
      </c>
      <c r="S34" s="78"/>
      <c r="T34" s="78"/>
      <c r="U34" s="78"/>
      <c r="V34" s="78"/>
    </row>
    <row r="35" spans="1:22" ht="15">
      <c r="A35" s="78" t="s">
        <v>2099</v>
      </c>
      <c r="B35" s="78">
        <v>4</v>
      </c>
      <c r="C35" s="78" t="s">
        <v>2104</v>
      </c>
      <c r="D35" s="78">
        <v>2</v>
      </c>
      <c r="E35" s="78"/>
      <c r="F35" s="78"/>
      <c r="G35" s="78"/>
      <c r="H35" s="78"/>
      <c r="I35" s="78"/>
      <c r="J35" s="78"/>
      <c r="K35" s="78" t="s">
        <v>2122</v>
      </c>
      <c r="L35" s="78">
        <v>1</v>
      </c>
      <c r="M35" s="78"/>
      <c r="N35" s="78"/>
      <c r="O35" s="78"/>
      <c r="P35" s="78"/>
      <c r="Q35" s="78"/>
      <c r="R35" s="78"/>
      <c r="S35" s="78"/>
      <c r="T35" s="78"/>
      <c r="U35" s="78"/>
      <c r="V35" s="78"/>
    </row>
    <row r="36" spans="1:22" ht="15">
      <c r="A36" s="78" t="s">
        <v>2100</v>
      </c>
      <c r="B36" s="78">
        <v>3</v>
      </c>
      <c r="C36" s="78" t="s">
        <v>2105</v>
      </c>
      <c r="D36" s="78">
        <v>1</v>
      </c>
      <c r="E36" s="78"/>
      <c r="F36" s="78"/>
      <c r="G36" s="78"/>
      <c r="H36" s="78"/>
      <c r="I36" s="78"/>
      <c r="J36" s="78"/>
      <c r="K36" s="78"/>
      <c r="L36" s="78"/>
      <c r="M36" s="78"/>
      <c r="N36" s="78"/>
      <c r="O36" s="78"/>
      <c r="P36" s="78"/>
      <c r="Q36" s="78"/>
      <c r="R36" s="78"/>
      <c r="S36" s="78"/>
      <c r="T36" s="78"/>
      <c r="U36" s="78"/>
      <c r="V36" s="78"/>
    </row>
    <row r="37" spans="1:22" ht="15">
      <c r="A37" s="78" t="s">
        <v>2101</v>
      </c>
      <c r="B37" s="78">
        <v>3</v>
      </c>
      <c r="C37" s="78" t="s">
        <v>2106</v>
      </c>
      <c r="D37" s="78">
        <v>1</v>
      </c>
      <c r="E37" s="78"/>
      <c r="F37" s="78"/>
      <c r="G37" s="78"/>
      <c r="H37" s="78"/>
      <c r="I37" s="78"/>
      <c r="J37" s="78"/>
      <c r="K37" s="78"/>
      <c r="L37" s="78"/>
      <c r="M37" s="78"/>
      <c r="N37" s="78"/>
      <c r="O37" s="78"/>
      <c r="P37" s="78"/>
      <c r="Q37" s="78"/>
      <c r="R37" s="78"/>
      <c r="S37" s="78"/>
      <c r="T37" s="78"/>
      <c r="U37" s="78"/>
      <c r="V37" s="78"/>
    </row>
    <row r="40" spans="1:22" ht="15" customHeight="1">
      <c r="A40" s="13" t="s">
        <v>2137</v>
      </c>
      <c r="B40" s="13" t="s">
        <v>2040</v>
      </c>
      <c r="C40" s="13" t="s">
        <v>2147</v>
      </c>
      <c r="D40" s="13" t="s">
        <v>2043</v>
      </c>
      <c r="E40" s="13" t="s">
        <v>2153</v>
      </c>
      <c r="F40" s="13" t="s">
        <v>2045</v>
      </c>
      <c r="G40" s="13" t="s">
        <v>2158</v>
      </c>
      <c r="H40" s="13" t="s">
        <v>2047</v>
      </c>
      <c r="I40" s="78" t="s">
        <v>2160</v>
      </c>
      <c r="J40" s="78" t="s">
        <v>2049</v>
      </c>
      <c r="K40" s="13" t="s">
        <v>2161</v>
      </c>
      <c r="L40" s="13" t="s">
        <v>2051</v>
      </c>
      <c r="M40" s="13" t="s">
        <v>2164</v>
      </c>
      <c r="N40" s="13" t="s">
        <v>2053</v>
      </c>
      <c r="O40" s="13" t="s">
        <v>2175</v>
      </c>
      <c r="P40" s="13" t="s">
        <v>2055</v>
      </c>
      <c r="Q40" s="13" t="s">
        <v>2176</v>
      </c>
      <c r="R40" s="13" t="s">
        <v>2057</v>
      </c>
      <c r="S40" s="13" t="s">
        <v>2178</v>
      </c>
      <c r="T40" s="13" t="s">
        <v>2059</v>
      </c>
      <c r="U40" s="13" t="s">
        <v>2185</v>
      </c>
      <c r="V40" s="13" t="s">
        <v>2069</v>
      </c>
    </row>
    <row r="41" spans="1:22" ht="15">
      <c r="A41" s="84" t="s">
        <v>2138</v>
      </c>
      <c r="B41" s="84">
        <v>107</v>
      </c>
      <c r="C41" s="84" t="s">
        <v>2144</v>
      </c>
      <c r="D41" s="84">
        <v>70</v>
      </c>
      <c r="E41" s="84" t="s">
        <v>2143</v>
      </c>
      <c r="F41" s="84">
        <v>30</v>
      </c>
      <c r="G41" s="84" t="s">
        <v>212</v>
      </c>
      <c r="H41" s="84">
        <v>35</v>
      </c>
      <c r="I41" s="84"/>
      <c r="J41" s="84"/>
      <c r="K41" s="84" t="s">
        <v>2143</v>
      </c>
      <c r="L41" s="84">
        <v>9</v>
      </c>
      <c r="M41" s="84" t="s">
        <v>2165</v>
      </c>
      <c r="N41" s="84">
        <v>4</v>
      </c>
      <c r="O41" s="84" t="s">
        <v>2143</v>
      </c>
      <c r="P41" s="84">
        <v>2</v>
      </c>
      <c r="Q41" s="84" t="s">
        <v>2143</v>
      </c>
      <c r="R41" s="84">
        <v>2</v>
      </c>
      <c r="S41" s="84" t="s">
        <v>2144</v>
      </c>
      <c r="T41" s="84">
        <v>7</v>
      </c>
      <c r="U41" s="84" t="s">
        <v>2186</v>
      </c>
      <c r="V41" s="84">
        <v>8</v>
      </c>
    </row>
    <row r="42" spans="1:22" ht="15">
      <c r="A42" s="84" t="s">
        <v>2139</v>
      </c>
      <c r="B42" s="84">
        <v>17</v>
      </c>
      <c r="C42" s="84" t="s">
        <v>2143</v>
      </c>
      <c r="D42" s="84">
        <v>69</v>
      </c>
      <c r="E42" s="84" t="s">
        <v>2144</v>
      </c>
      <c r="F42" s="84">
        <v>23</v>
      </c>
      <c r="G42" s="84" t="s">
        <v>2143</v>
      </c>
      <c r="H42" s="84">
        <v>17</v>
      </c>
      <c r="I42" s="84"/>
      <c r="J42" s="84"/>
      <c r="K42" s="84" t="s">
        <v>324</v>
      </c>
      <c r="L42" s="84">
        <v>8</v>
      </c>
      <c r="M42" s="84" t="s">
        <v>2166</v>
      </c>
      <c r="N42" s="84">
        <v>4</v>
      </c>
      <c r="O42" s="84" t="s">
        <v>2146</v>
      </c>
      <c r="P42" s="84">
        <v>2</v>
      </c>
      <c r="Q42" s="84" t="s">
        <v>2146</v>
      </c>
      <c r="R42" s="84">
        <v>2</v>
      </c>
      <c r="S42" s="84" t="s">
        <v>2145</v>
      </c>
      <c r="T42" s="84">
        <v>7</v>
      </c>
      <c r="U42" s="84" t="s">
        <v>2143</v>
      </c>
      <c r="V42" s="84">
        <v>8</v>
      </c>
    </row>
    <row r="43" spans="1:22" ht="15">
      <c r="A43" s="84" t="s">
        <v>2140</v>
      </c>
      <c r="B43" s="84">
        <v>0</v>
      </c>
      <c r="C43" s="84" t="s">
        <v>2145</v>
      </c>
      <c r="D43" s="84">
        <v>68</v>
      </c>
      <c r="E43" s="84" t="s">
        <v>2145</v>
      </c>
      <c r="F43" s="84">
        <v>23</v>
      </c>
      <c r="G43" s="84" t="s">
        <v>2145</v>
      </c>
      <c r="H43" s="84">
        <v>17</v>
      </c>
      <c r="I43" s="84"/>
      <c r="J43" s="84"/>
      <c r="K43" s="84" t="s">
        <v>212</v>
      </c>
      <c r="L43" s="84">
        <v>6</v>
      </c>
      <c r="M43" s="84" t="s">
        <v>2167</v>
      </c>
      <c r="N43" s="84">
        <v>4</v>
      </c>
      <c r="O43" s="84" t="s">
        <v>2144</v>
      </c>
      <c r="P43" s="84">
        <v>2</v>
      </c>
      <c r="Q43" s="84" t="s">
        <v>2144</v>
      </c>
      <c r="R43" s="84">
        <v>2</v>
      </c>
      <c r="S43" s="84" t="s">
        <v>2179</v>
      </c>
      <c r="T43" s="84">
        <v>6</v>
      </c>
      <c r="U43" s="84" t="s">
        <v>2151</v>
      </c>
      <c r="V43" s="84">
        <v>7</v>
      </c>
    </row>
    <row r="44" spans="1:22" ht="15">
      <c r="A44" s="84" t="s">
        <v>2141</v>
      </c>
      <c r="B44" s="84">
        <v>2712</v>
      </c>
      <c r="C44" s="84" t="s">
        <v>212</v>
      </c>
      <c r="D44" s="84">
        <v>59</v>
      </c>
      <c r="E44" s="84" t="s">
        <v>324</v>
      </c>
      <c r="F44" s="84">
        <v>22</v>
      </c>
      <c r="G44" s="84" t="s">
        <v>2144</v>
      </c>
      <c r="H44" s="84">
        <v>15</v>
      </c>
      <c r="I44" s="84"/>
      <c r="J44" s="84"/>
      <c r="K44" s="84" t="s">
        <v>2146</v>
      </c>
      <c r="L44" s="84">
        <v>6</v>
      </c>
      <c r="M44" s="84" t="s">
        <v>2168</v>
      </c>
      <c r="N44" s="84">
        <v>4</v>
      </c>
      <c r="O44" s="84" t="s">
        <v>2145</v>
      </c>
      <c r="P44" s="84">
        <v>2</v>
      </c>
      <c r="Q44" s="84" t="s">
        <v>2145</v>
      </c>
      <c r="R44" s="84">
        <v>2</v>
      </c>
      <c r="S44" s="84" t="s">
        <v>2180</v>
      </c>
      <c r="T44" s="84">
        <v>4</v>
      </c>
      <c r="U44" s="84" t="s">
        <v>2152</v>
      </c>
      <c r="V44" s="84">
        <v>7</v>
      </c>
    </row>
    <row r="45" spans="1:22" ht="15">
      <c r="A45" s="84" t="s">
        <v>2142</v>
      </c>
      <c r="B45" s="84">
        <v>2836</v>
      </c>
      <c r="C45" s="84" t="s">
        <v>2148</v>
      </c>
      <c r="D45" s="84">
        <v>57</v>
      </c>
      <c r="E45" s="84" t="s">
        <v>2151</v>
      </c>
      <c r="F45" s="84">
        <v>20</v>
      </c>
      <c r="G45" s="84" t="s">
        <v>2156</v>
      </c>
      <c r="H45" s="84">
        <v>13</v>
      </c>
      <c r="I45" s="84"/>
      <c r="J45" s="84"/>
      <c r="K45" s="84" t="s">
        <v>2144</v>
      </c>
      <c r="L45" s="84">
        <v>6</v>
      </c>
      <c r="M45" s="84" t="s">
        <v>2169</v>
      </c>
      <c r="N45" s="84">
        <v>4</v>
      </c>
      <c r="O45" s="84" t="s">
        <v>212</v>
      </c>
      <c r="P45" s="84">
        <v>2</v>
      </c>
      <c r="Q45" s="84" t="s">
        <v>212</v>
      </c>
      <c r="R45" s="84">
        <v>2</v>
      </c>
      <c r="S45" s="84" t="s">
        <v>277</v>
      </c>
      <c r="T45" s="84">
        <v>3</v>
      </c>
      <c r="U45" s="84" t="s">
        <v>2156</v>
      </c>
      <c r="V45" s="84">
        <v>6</v>
      </c>
    </row>
    <row r="46" spans="1:22" ht="15">
      <c r="A46" s="84" t="s">
        <v>2143</v>
      </c>
      <c r="B46" s="84">
        <v>153</v>
      </c>
      <c r="C46" s="84" t="s">
        <v>2149</v>
      </c>
      <c r="D46" s="84">
        <v>57</v>
      </c>
      <c r="E46" s="84" t="s">
        <v>2152</v>
      </c>
      <c r="F46" s="84">
        <v>20</v>
      </c>
      <c r="G46" s="84" t="s">
        <v>2151</v>
      </c>
      <c r="H46" s="84">
        <v>13</v>
      </c>
      <c r="I46" s="84"/>
      <c r="J46" s="84"/>
      <c r="K46" s="84" t="s">
        <v>2145</v>
      </c>
      <c r="L46" s="84">
        <v>6</v>
      </c>
      <c r="M46" s="84" t="s">
        <v>2170</v>
      </c>
      <c r="N46" s="84">
        <v>4</v>
      </c>
      <c r="O46" s="84" t="s">
        <v>2148</v>
      </c>
      <c r="P46" s="84">
        <v>2</v>
      </c>
      <c r="Q46" s="84" t="s">
        <v>2148</v>
      </c>
      <c r="R46" s="84">
        <v>2</v>
      </c>
      <c r="S46" s="84" t="s">
        <v>2181</v>
      </c>
      <c r="T46" s="84">
        <v>3</v>
      </c>
      <c r="U46" s="84" t="s">
        <v>2157</v>
      </c>
      <c r="V46" s="84">
        <v>6</v>
      </c>
    </row>
    <row r="47" spans="1:22" ht="15">
      <c r="A47" s="84" t="s">
        <v>2144</v>
      </c>
      <c r="B47" s="84">
        <v>135</v>
      </c>
      <c r="C47" s="84" t="s">
        <v>2146</v>
      </c>
      <c r="D47" s="84">
        <v>56</v>
      </c>
      <c r="E47" s="84" t="s">
        <v>2154</v>
      </c>
      <c r="F47" s="84">
        <v>20</v>
      </c>
      <c r="G47" s="84" t="s">
        <v>2152</v>
      </c>
      <c r="H47" s="84">
        <v>13</v>
      </c>
      <c r="I47" s="84"/>
      <c r="J47" s="84"/>
      <c r="K47" s="84" t="s">
        <v>2149</v>
      </c>
      <c r="L47" s="84">
        <v>5</v>
      </c>
      <c r="M47" s="84" t="s">
        <v>2171</v>
      </c>
      <c r="N47" s="84">
        <v>4</v>
      </c>
      <c r="O47" s="84" t="s">
        <v>2149</v>
      </c>
      <c r="P47" s="84">
        <v>2</v>
      </c>
      <c r="Q47" s="84" t="s">
        <v>2149</v>
      </c>
      <c r="R47" s="84">
        <v>2</v>
      </c>
      <c r="S47" s="84" t="s">
        <v>2182</v>
      </c>
      <c r="T47" s="84">
        <v>3</v>
      </c>
      <c r="U47" s="84" t="s">
        <v>2159</v>
      </c>
      <c r="V47" s="84">
        <v>5</v>
      </c>
    </row>
    <row r="48" spans="1:22" ht="15">
      <c r="A48" s="84" t="s">
        <v>2145</v>
      </c>
      <c r="B48" s="84">
        <v>135</v>
      </c>
      <c r="C48" s="84" t="s">
        <v>2150</v>
      </c>
      <c r="D48" s="84">
        <v>16</v>
      </c>
      <c r="E48" s="84" t="s">
        <v>2155</v>
      </c>
      <c r="F48" s="84">
        <v>19</v>
      </c>
      <c r="G48" s="84" t="s">
        <v>2146</v>
      </c>
      <c r="H48" s="84">
        <v>12</v>
      </c>
      <c r="I48" s="84"/>
      <c r="J48" s="84"/>
      <c r="K48" s="84" t="s">
        <v>2162</v>
      </c>
      <c r="L48" s="84">
        <v>4</v>
      </c>
      <c r="M48" s="84" t="s">
        <v>2172</v>
      </c>
      <c r="N48" s="84">
        <v>4</v>
      </c>
      <c r="O48" s="84"/>
      <c r="P48" s="84"/>
      <c r="Q48" s="84" t="s">
        <v>2150</v>
      </c>
      <c r="R48" s="84">
        <v>2</v>
      </c>
      <c r="S48" s="84" t="s">
        <v>2183</v>
      </c>
      <c r="T48" s="84">
        <v>3</v>
      </c>
      <c r="U48" s="84" t="s">
        <v>2144</v>
      </c>
      <c r="V48" s="84">
        <v>5</v>
      </c>
    </row>
    <row r="49" spans="1:22" ht="15">
      <c r="A49" s="84" t="s">
        <v>212</v>
      </c>
      <c r="B49" s="84">
        <v>124</v>
      </c>
      <c r="C49" s="84" t="s">
        <v>2151</v>
      </c>
      <c r="D49" s="84">
        <v>8</v>
      </c>
      <c r="E49" s="84" t="s">
        <v>2156</v>
      </c>
      <c r="F49" s="84">
        <v>19</v>
      </c>
      <c r="G49" s="84" t="s">
        <v>324</v>
      </c>
      <c r="H49" s="84">
        <v>11</v>
      </c>
      <c r="I49" s="84"/>
      <c r="J49" s="84"/>
      <c r="K49" s="84" t="s">
        <v>2163</v>
      </c>
      <c r="L49" s="84">
        <v>3</v>
      </c>
      <c r="M49" s="84" t="s">
        <v>2173</v>
      </c>
      <c r="N49" s="84">
        <v>4</v>
      </c>
      <c r="O49" s="84"/>
      <c r="P49" s="84"/>
      <c r="Q49" s="84" t="s">
        <v>2154</v>
      </c>
      <c r="R49" s="84">
        <v>2</v>
      </c>
      <c r="S49" s="84" t="s">
        <v>2143</v>
      </c>
      <c r="T49" s="84">
        <v>3</v>
      </c>
      <c r="U49" s="84" t="s">
        <v>2145</v>
      </c>
      <c r="V49" s="84">
        <v>5</v>
      </c>
    </row>
    <row r="50" spans="1:22" ht="15">
      <c r="A50" s="84" t="s">
        <v>2146</v>
      </c>
      <c r="B50" s="84">
        <v>92</v>
      </c>
      <c r="C50" s="84" t="s">
        <v>2152</v>
      </c>
      <c r="D50" s="84">
        <v>8</v>
      </c>
      <c r="E50" s="84" t="s">
        <v>2157</v>
      </c>
      <c r="F50" s="84">
        <v>19</v>
      </c>
      <c r="G50" s="84" t="s">
        <v>2159</v>
      </c>
      <c r="H50" s="84">
        <v>11</v>
      </c>
      <c r="I50" s="84"/>
      <c r="J50" s="84"/>
      <c r="K50" s="84" t="s">
        <v>2154</v>
      </c>
      <c r="L50" s="84">
        <v>3</v>
      </c>
      <c r="M50" s="84" t="s">
        <v>2174</v>
      </c>
      <c r="N50" s="84">
        <v>4</v>
      </c>
      <c r="O50" s="84"/>
      <c r="P50" s="84"/>
      <c r="Q50" s="84" t="s">
        <v>2177</v>
      </c>
      <c r="R50" s="84">
        <v>2</v>
      </c>
      <c r="S50" s="84" t="s">
        <v>2184</v>
      </c>
      <c r="T50" s="84">
        <v>3</v>
      </c>
      <c r="U50" s="84" t="s">
        <v>212</v>
      </c>
      <c r="V50" s="84">
        <v>4</v>
      </c>
    </row>
    <row r="53" spans="1:22" ht="15" customHeight="1">
      <c r="A53" s="13" t="s">
        <v>2198</v>
      </c>
      <c r="B53" s="13" t="s">
        <v>2040</v>
      </c>
      <c r="C53" s="13" t="s">
        <v>2209</v>
      </c>
      <c r="D53" s="13" t="s">
        <v>2043</v>
      </c>
      <c r="E53" s="13" t="s">
        <v>2211</v>
      </c>
      <c r="F53" s="13" t="s">
        <v>2045</v>
      </c>
      <c r="G53" s="13" t="s">
        <v>2217</v>
      </c>
      <c r="H53" s="13" t="s">
        <v>2047</v>
      </c>
      <c r="I53" s="78" t="s">
        <v>2221</v>
      </c>
      <c r="J53" s="78" t="s">
        <v>2049</v>
      </c>
      <c r="K53" s="13" t="s">
        <v>2222</v>
      </c>
      <c r="L53" s="13" t="s">
        <v>2051</v>
      </c>
      <c r="M53" s="13" t="s">
        <v>2227</v>
      </c>
      <c r="N53" s="13" t="s">
        <v>2053</v>
      </c>
      <c r="O53" s="13" t="s">
        <v>2238</v>
      </c>
      <c r="P53" s="13" t="s">
        <v>2055</v>
      </c>
      <c r="Q53" s="13" t="s">
        <v>2239</v>
      </c>
      <c r="R53" s="13" t="s">
        <v>2057</v>
      </c>
      <c r="S53" s="13" t="s">
        <v>2242</v>
      </c>
      <c r="T53" s="13" t="s">
        <v>2059</v>
      </c>
      <c r="U53" s="13" t="s">
        <v>2252</v>
      </c>
      <c r="V53" s="13" t="s">
        <v>2069</v>
      </c>
    </row>
    <row r="54" spans="1:22" ht="15">
      <c r="A54" s="84" t="s">
        <v>2199</v>
      </c>
      <c r="B54" s="84">
        <v>131</v>
      </c>
      <c r="C54" s="84" t="s">
        <v>2199</v>
      </c>
      <c r="D54" s="84">
        <v>68</v>
      </c>
      <c r="E54" s="84" t="s">
        <v>2199</v>
      </c>
      <c r="F54" s="84">
        <v>23</v>
      </c>
      <c r="G54" s="84" t="s">
        <v>2207</v>
      </c>
      <c r="H54" s="84">
        <v>13</v>
      </c>
      <c r="I54" s="84"/>
      <c r="J54" s="84"/>
      <c r="K54" s="84" t="s">
        <v>2203</v>
      </c>
      <c r="L54" s="84">
        <v>6</v>
      </c>
      <c r="M54" s="84" t="s">
        <v>2228</v>
      </c>
      <c r="N54" s="84">
        <v>4</v>
      </c>
      <c r="O54" s="84" t="s">
        <v>2203</v>
      </c>
      <c r="P54" s="84">
        <v>2</v>
      </c>
      <c r="Q54" s="84" t="s">
        <v>2203</v>
      </c>
      <c r="R54" s="84">
        <v>2</v>
      </c>
      <c r="S54" s="84" t="s">
        <v>2199</v>
      </c>
      <c r="T54" s="84">
        <v>7</v>
      </c>
      <c r="U54" s="84" t="s">
        <v>2205</v>
      </c>
      <c r="V54" s="84">
        <v>7</v>
      </c>
    </row>
    <row r="55" spans="1:22" ht="15">
      <c r="A55" s="84" t="s">
        <v>2200</v>
      </c>
      <c r="B55" s="84">
        <v>88</v>
      </c>
      <c r="C55" s="84" t="s">
        <v>2200</v>
      </c>
      <c r="D55" s="84">
        <v>57</v>
      </c>
      <c r="E55" s="84" t="s">
        <v>2205</v>
      </c>
      <c r="F55" s="84">
        <v>20</v>
      </c>
      <c r="G55" s="84" t="s">
        <v>2205</v>
      </c>
      <c r="H55" s="84">
        <v>13</v>
      </c>
      <c r="I55" s="84"/>
      <c r="J55" s="84"/>
      <c r="K55" s="84" t="s">
        <v>2199</v>
      </c>
      <c r="L55" s="84">
        <v>6</v>
      </c>
      <c r="M55" s="84" t="s">
        <v>2229</v>
      </c>
      <c r="N55" s="84">
        <v>4</v>
      </c>
      <c r="O55" s="84" t="s">
        <v>2204</v>
      </c>
      <c r="P55" s="84">
        <v>2</v>
      </c>
      <c r="Q55" s="84" t="s">
        <v>2204</v>
      </c>
      <c r="R55" s="84">
        <v>2</v>
      </c>
      <c r="S55" s="84" t="s">
        <v>2243</v>
      </c>
      <c r="T55" s="84">
        <v>4</v>
      </c>
      <c r="U55" s="84" t="s">
        <v>2206</v>
      </c>
      <c r="V55" s="84">
        <v>7</v>
      </c>
    </row>
    <row r="56" spans="1:22" ht="15">
      <c r="A56" s="84" t="s">
        <v>2201</v>
      </c>
      <c r="B56" s="84">
        <v>86</v>
      </c>
      <c r="C56" s="84" t="s">
        <v>2203</v>
      </c>
      <c r="D56" s="84">
        <v>56</v>
      </c>
      <c r="E56" s="84" t="s">
        <v>2206</v>
      </c>
      <c r="F56" s="84">
        <v>20</v>
      </c>
      <c r="G56" s="84" t="s">
        <v>2206</v>
      </c>
      <c r="H56" s="84">
        <v>13</v>
      </c>
      <c r="I56" s="84"/>
      <c r="J56" s="84"/>
      <c r="K56" s="84" t="s">
        <v>2204</v>
      </c>
      <c r="L56" s="84">
        <v>4</v>
      </c>
      <c r="M56" s="84" t="s">
        <v>2230</v>
      </c>
      <c r="N56" s="84">
        <v>4</v>
      </c>
      <c r="O56" s="84" t="s">
        <v>2199</v>
      </c>
      <c r="P56" s="84">
        <v>2</v>
      </c>
      <c r="Q56" s="84" t="s">
        <v>2199</v>
      </c>
      <c r="R56" s="84">
        <v>2</v>
      </c>
      <c r="S56" s="84" t="s">
        <v>2244</v>
      </c>
      <c r="T56" s="84">
        <v>2</v>
      </c>
      <c r="U56" s="84" t="s">
        <v>2207</v>
      </c>
      <c r="V56" s="84">
        <v>6</v>
      </c>
    </row>
    <row r="57" spans="1:22" ht="15">
      <c r="A57" s="84" t="s">
        <v>2202</v>
      </c>
      <c r="B57" s="84">
        <v>85</v>
      </c>
      <c r="C57" s="84" t="s">
        <v>2201</v>
      </c>
      <c r="D57" s="84">
        <v>55</v>
      </c>
      <c r="E57" s="84" t="s">
        <v>2207</v>
      </c>
      <c r="F57" s="84">
        <v>19</v>
      </c>
      <c r="G57" s="84" t="s">
        <v>2199</v>
      </c>
      <c r="H57" s="84">
        <v>13</v>
      </c>
      <c r="I57" s="84"/>
      <c r="J57" s="84"/>
      <c r="K57" s="84" t="s">
        <v>2201</v>
      </c>
      <c r="L57" s="84">
        <v>4</v>
      </c>
      <c r="M57" s="84" t="s">
        <v>2231</v>
      </c>
      <c r="N57" s="84">
        <v>4</v>
      </c>
      <c r="O57" s="84" t="s">
        <v>2201</v>
      </c>
      <c r="P57" s="84">
        <v>2</v>
      </c>
      <c r="Q57" s="84" t="s">
        <v>2201</v>
      </c>
      <c r="R57" s="84">
        <v>2</v>
      </c>
      <c r="S57" s="84" t="s">
        <v>2245</v>
      </c>
      <c r="T57" s="84">
        <v>2</v>
      </c>
      <c r="U57" s="84" t="s">
        <v>2199</v>
      </c>
      <c r="V57" s="84">
        <v>5</v>
      </c>
    </row>
    <row r="58" spans="1:22" ht="15">
      <c r="A58" s="84" t="s">
        <v>2203</v>
      </c>
      <c r="B58" s="84">
        <v>73</v>
      </c>
      <c r="C58" s="84" t="s">
        <v>2202</v>
      </c>
      <c r="D58" s="84">
        <v>55</v>
      </c>
      <c r="E58" s="84" t="s">
        <v>2208</v>
      </c>
      <c r="F58" s="84">
        <v>17</v>
      </c>
      <c r="G58" s="84" t="s">
        <v>2218</v>
      </c>
      <c r="H58" s="84">
        <v>10</v>
      </c>
      <c r="I58" s="84"/>
      <c r="J58" s="84"/>
      <c r="K58" s="84" t="s">
        <v>2202</v>
      </c>
      <c r="L58" s="84">
        <v>3</v>
      </c>
      <c r="M58" s="84" t="s">
        <v>2232</v>
      </c>
      <c r="N58" s="84">
        <v>4</v>
      </c>
      <c r="O58" s="84" t="s">
        <v>2202</v>
      </c>
      <c r="P58" s="84">
        <v>2</v>
      </c>
      <c r="Q58" s="84" t="s">
        <v>2202</v>
      </c>
      <c r="R58" s="84">
        <v>2</v>
      </c>
      <c r="S58" s="84" t="s">
        <v>2246</v>
      </c>
      <c r="T58" s="84">
        <v>2</v>
      </c>
      <c r="U58" s="84" t="s">
        <v>2253</v>
      </c>
      <c r="V58" s="84">
        <v>3</v>
      </c>
    </row>
    <row r="59" spans="1:22" ht="15">
      <c r="A59" s="84" t="s">
        <v>2204</v>
      </c>
      <c r="B59" s="84">
        <v>65</v>
      </c>
      <c r="C59" s="84" t="s">
        <v>2204</v>
      </c>
      <c r="D59" s="84">
        <v>51</v>
      </c>
      <c r="E59" s="84" t="s">
        <v>2212</v>
      </c>
      <c r="F59" s="84">
        <v>15</v>
      </c>
      <c r="G59" s="84" t="s">
        <v>2219</v>
      </c>
      <c r="H59" s="84">
        <v>10</v>
      </c>
      <c r="I59" s="84"/>
      <c r="J59" s="84"/>
      <c r="K59" s="84" t="s">
        <v>2200</v>
      </c>
      <c r="L59" s="84">
        <v>3</v>
      </c>
      <c r="M59" s="84" t="s">
        <v>2233</v>
      </c>
      <c r="N59" s="84">
        <v>4</v>
      </c>
      <c r="O59" s="84" t="s">
        <v>2200</v>
      </c>
      <c r="P59" s="84">
        <v>2</v>
      </c>
      <c r="Q59" s="84" t="s">
        <v>2200</v>
      </c>
      <c r="R59" s="84">
        <v>2</v>
      </c>
      <c r="S59" s="84" t="s">
        <v>2247</v>
      </c>
      <c r="T59" s="84">
        <v>2</v>
      </c>
      <c r="U59" s="84" t="s">
        <v>2212</v>
      </c>
      <c r="V59" s="84">
        <v>3</v>
      </c>
    </row>
    <row r="60" spans="1:22" ht="15">
      <c r="A60" s="84" t="s">
        <v>2205</v>
      </c>
      <c r="B60" s="84">
        <v>57</v>
      </c>
      <c r="C60" s="84" t="s">
        <v>2210</v>
      </c>
      <c r="D60" s="84">
        <v>10</v>
      </c>
      <c r="E60" s="84" t="s">
        <v>2213</v>
      </c>
      <c r="F60" s="84">
        <v>15</v>
      </c>
      <c r="G60" s="84" t="s">
        <v>2220</v>
      </c>
      <c r="H60" s="84">
        <v>10</v>
      </c>
      <c r="I60" s="84"/>
      <c r="J60" s="84"/>
      <c r="K60" s="84" t="s">
        <v>2223</v>
      </c>
      <c r="L60" s="84">
        <v>3</v>
      </c>
      <c r="M60" s="84" t="s">
        <v>2234</v>
      </c>
      <c r="N60" s="84">
        <v>4</v>
      </c>
      <c r="O60" s="84"/>
      <c r="P60" s="84"/>
      <c r="Q60" s="84" t="s">
        <v>2210</v>
      </c>
      <c r="R60" s="84">
        <v>2</v>
      </c>
      <c r="S60" s="84" t="s">
        <v>2248</v>
      </c>
      <c r="T60" s="84">
        <v>2</v>
      </c>
      <c r="U60" s="84" t="s">
        <v>2213</v>
      </c>
      <c r="V60" s="84">
        <v>3</v>
      </c>
    </row>
    <row r="61" spans="1:22" ht="15">
      <c r="A61" s="84" t="s">
        <v>2206</v>
      </c>
      <c r="B61" s="84">
        <v>57</v>
      </c>
      <c r="C61" s="84" t="s">
        <v>2205</v>
      </c>
      <c r="D61" s="84">
        <v>8</v>
      </c>
      <c r="E61" s="84" t="s">
        <v>2214</v>
      </c>
      <c r="F61" s="84">
        <v>15</v>
      </c>
      <c r="G61" s="84" t="s">
        <v>2201</v>
      </c>
      <c r="H61" s="84">
        <v>10</v>
      </c>
      <c r="I61" s="84"/>
      <c r="J61" s="84"/>
      <c r="K61" s="84" t="s">
        <v>2224</v>
      </c>
      <c r="L61" s="84">
        <v>2</v>
      </c>
      <c r="M61" s="84" t="s">
        <v>2235</v>
      </c>
      <c r="N61" s="84">
        <v>4</v>
      </c>
      <c r="O61" s="84"/>
      <c r="P61" s="84"/>
      <c r="Q61" s="84" t="s">
        <v>2240</v>
      </c>
      <c r="R61" s="84">
        <v>2</v>
      </c>
      <c r="S61" s="84" t="s">
        <v>2249</v>
      </c>
      <c r="T61" s="84">
        <v>2</v>
      </c>
      <c r="U61" s="84" t="s">
        <v>2214</v>
      </c>
      <c r="V61" s="84">
        <v>3</v>
      </c>
    </row>
    <row r="62" spans="1:22" ht="15">
      <c r="A62" s="84" t="s">
        <v>2207</v>
      </c>
      <c r="B62" s="84">
        <v>52</v>
      </c>
      <c r="C62" s="84" t="s">
        <v>2206</v>
      </c>
      <c r="D62" s="84">
        <v>8</v>
      </c>
      <c r="E62" s="84" t="s">
        <v>2215</v>
      </c>
      <c r="F62" s="84">
        <v>15</v>
      </c>
      <c r="G62" s="84" t="s">
        <v>2202</v>
      </c>
      <c r="H62" s="84">
        <v>10</v>
      </c>
      <c r="I62" s="84"/>
      <c r="J62" s="84"/>
      <c r="K62" s="84" t="s">
        <v>2225</v>
      </c>
      <c r="L62" s="84">
        <v>2</v>
      </c>
      <c r="M62" s="84" t="s">
        <v>2236</v>
      </c>
      <c r="N62" s="84">
        <v>4</v>
      </c>
      <c r="O62" s="84"/>
      <c r="P62" s="84"/>
      <c r="Q62" s="84" t="s">
        <v>2241</v>
      </c>
      <c r="R62" s="84">
        <v>2</v>
      </c>
      <c r="S62" s="84" t="s">
        <v>2250</v>
      </c>
      <c r="T62" s="84">
        <v>2</v>
      </c>
      <c r="U62" s="84" t="s">
        <v>2215</v>
      </c>
      <c r="V62" s="84">
        <v>3</v>
      </c>
    </row>
    <row r="63" spans="1:22" ht="15">
      <c r="A63" s="84" t="s">
        <v>2208</v>
      </c>
      <c r="B63" s="84">
        <v>28</v>
      </c>
      <c r="C63" s="84" t="s">
        <v>2207</v>
      </c>
      <c r="D63" s="84">
        <v>6</v>
      </c>
      <c r="E63" s="84" t="s">
        <v>2216</v>
      </c>
      <c r="F63" s="84">
        <v>15</v>
      </c>
      <c r="G63" s="84" t="s">
        <v>2200</v>
      </c>
      <c r="H63" s="84">
        <v>10</v>
      </c>
      <c r="I63" s="84"/>
      <c r="J63" s="84"/>
      <c r="K63" s="84" t="s">
        <v>2226</v>
      </c>
      <c r="L63" s="84">
        <v>2</v>
      </c>
      <c r="M63" s="84" t="s">
        <v>2237</v>
      </c>
      <c r="N63" s="84">
        <v>4</v>
      </c>
      <c r="O63" s="84"/>
      <c r="P63" s="84"/>
      <c r="Q63" s="84"/>
      <c r="R63" s="84"/>
      <c r="S63" s="84" t="s">
        <v>2251</v>
      </c>
      <c r="T63" s="84">
        <v>2</v>
      </c>
      <c r="U63" s="84" t="s">
        <v>2216</v>
      </c>
      <c r="V63" s="84">
        <v>3</v>
      </c>
    </row>
    <row r="66" spans="1:22" ht="15" customHeight="1">
      <c r="A66" s="13" t="s">
        <v>2265</v>
      </c>
      <c r="B66" s="13" t="s">
        <v>2040</v>
      </c>
      <c r="C66" s="78" t="s">
        <v>2268</v>
      </c>
      <c r="D66" s="78" t="s">
        <v>2043</v>
      </c>
      <c r="E66" s="78" t="s">
        <v>2269</v>
      </c>
      <c r="F66" s="78" t="s">
        <v>2045</v>
      </c>
      <c r="G66" s="78" t="s">
        <v>2272</v>
      </c>
      <c r="H66" s="78" t="s">
        <v>2047</v>
      </c>
      <c r="I66" s="13" t="s">
        <v>2274</v>
      </c>
      <c r="J66" s="13" t="s">
        <v>2049</v>
      </c>
      <c r="K66" s="78" t="s">
        <v>2276</v>
      </c>
      <c r="L66" s="78" t="s">
        <v>2051</v>
      </c>
      <c r="M66" s="78" t="s">
        <v>2278</v>
      </c>
      <c r="N66" s="78" t="s">
        <v>2053</v>
      </c>
      <c r="O66" s="78" t="s">
        <v>2280</v>
      </c>
      <c r="P66" s="78" t="s">
        <v>2055</v>
      </c>
      <c r="Q66" s="78" t="s">
        <v>2282</v>
      </c>
      <c r="R66" s="78" t="s">
        <v>2057</v>
      </c>
      <c r="S66" s="78" t="s">
        <v>2284</v>
      </c>
      <c r="T66" s="78" t="s">
        <v>2059</v>
      </c>
      <c r="U66" s="78" t="s">
        <v>2286</v>
      </c>
      <c r="V66" s="78" t="s">
        <v>2069</v>
      </c>
    </row>
    <row r="67" spans="1:22" ht="15">
      <c r="A67" s="78" t="s">
        <v>340</v>
      </c>
      <c r="B67" s="78">
        <v>1</v>
      </c>
      <c r="C67" s="78"/>
      <c r="D67" s="78"/>
      <c r="E67" s="78"/>
      <c r="F67" s="78"/>
      <c r="G67" s="78"/>
      <c r="H67" s="78"/>
      <c r="I67" s="78" t="s">
        <v>340</v>
      </c>
      <c r="J67" s="78">
        <v>1</v>
      </c>
      <c r="K67" s="78"/>
      <c r="L67" s="78"/>
      <c r="M67" s="78"/>
      <c r="N67" s="78"/>
      <c r="O67" s="78"/>
      <c r="P67" s="78"/>
      <c r="Q67" s="78"/>
      <c r="R67" s="78"/>
      <c r="S67" s="78"/>
      <c r="T67" s="78"/>
      <c r="U67" s="78"/>
      <c r="V67" s="78"/>
    </row>
    <row r="70" spans="1:22" ht="15" customHeight="1">
      <c r="A70" s="13" t="s">
        <v>2266</v>
      </c>
      <c r="B70" s="13" t="s">
        <v>2040</v>
      </c>
      <c r="C70" s="13" t="s">
        <v>2270</v>
      </c>
      <c r="D70" s="13" t="s">
        <v>2043</v>
      </c>
      <c r="E70" s="13" t="s">
        <v>2271</v>
      </c>
      <c r="F70" s="13" t="s">
        <v>2045</v>
      </c>
      <c r="G70" s="13" t="s">
        <v>2273</v>
      </c>
      <c r="H70" s="13" t="s">
        <v>2047</v>
      </c>
      <c r="I70" s="13" t="s">
        <v>2275</v>
      </c>
      <c r="J70" s="13" t="s">
        <v>2049</v>
      </c>
      <c r="K70" s="13" t="s">
        <v>2277</v>
      </c>
      <c r="L70" s="13" t="s">
        <v>2051</v>
      </c>
      <c r="M70" s="13" t="s">
        <v>2279</v>
      </c>
      <c r="N70" s="13" t="s">
        <v>2053</v>
      </c>
      <c r="O70" s="13" t="s">
        <v>2281</v>
      </c>
      <c r="P70" s="13" t="s">
        <v>2055</v>
      </c>
      <c r="Q70" s="13" t="s">
        <v>2283</v>
      </c>
      <c r="R70" s="13" t="s">
        <v>2057</v>
      </c>
      <c r="S70" s="13" t="s">
        <v>2285</v>
      </c>
      <c r="T70" s="13" t="s">
        <v>2059</v>
      </c>
      <c r="U70" s="13" t="s">
        <v>2287</v>
      </c>
      <c r="V70" s="13" t="s">
        <v>2069</v>
      </c>
    </row>
    <row r="71" spans="1:22" ht="15">
      <c r="A71" s="78" t="s">
        <v>324</v>
      </c>
      <c r="B71" s="78">
        <v>42</v>
      </c>
      <c r="C71" s="78" t="s">
        <v>289</v>
      </c>
      <c r="D71" s="78">
        <v>2</v>
      </c>
      <c r="E71" s="78" t="s">
        <v>324</v>
      </c>
      <c r="F71" s="78">
        <v>22</v>
      </c>
      <c r="G71" s="78" t="s">
        <v>212</v>
      </c>
      <c r="H71" s="78">
        <v>17</v>
      </c>
      <c r="I71" s="78" t="s">
        <v>339</v>
      </c>
      <c r="J71" s="78">
        <v>1</v>
      </c>
      <c r="K71" s="78" t="s">
        <v>324</v>
      </c>
      <c r="L71" s="78">
        <v>8</v>
      </c>
      <c r="M71" s="78" t="s">
        <v>292</v>
      </c>
      <c r="N71" s="78">
        <v>3</v>
      </c>
      <c r="O71" s="78" t="s">
        <v>316</v>
      </c>
      <c r="P71" s="78">
        <v>1</v>
      </c>
      <c r="Q71" s="78" t="s">
        <v>294</v>
      </c>
      <c r="R71" s="78">
        <v>1</v>
      </c>
      <c r="S71" s="78" t="s">
        <v>277</v>
      </c>
      <c r="T71" s="78">
        <v>3</v>
      </c>
      <c r="U71" s="78" t="s">
        <v>328</v>
      </c>
      <c r="V71" s="78">
        <v>1</v>
      </c>
    </row>
    <row r="72" spans="1:22" ht="15">
      <c r="A72" s="78" t="s">
        <v>212</v>
      </c>
      <c r="B72" s="78">
        <v>21</v>
      </c>
      <c r="C72" s="78" t="s">
        <v>242</v>
      </c>
      <c r="D72" s="78">
        <v>1</v>
      </c>
      <c r="E72" s="78" t="s">
        <v>341</v>
      </c>
      <c r="F72" s="78">
        <v>2</v>
      </c>
      <c r="G72" s="78" t="s">
        <v>324</v>
      </c>
      <c r="H72" s="78">
        <v>11</v>
      </c>
      <c r="I72" s="78" t="s">
        <v>338</v>
      </c>
      <c r="J72" s="78">
        <v>1</v>
      </c>
      <c r="K72" s="78" t="s">
        <v>212</v>
      </c>
      <c r="L72" s="78">
        <v>2</v>
      </c>
      <c r="M72" s="78"/>
      <c r="N72" s="78"/>
      <c r="O72" s="78"/>
      <c r="P72" s="78"/>
      <c r="Q72" s="78"/>
      <c r="R72" s="78"/>
      <c r="S72" s="78"/>
      <c r="T72" s="78"/>
      <c r="U72" s="78"/>
      <c r="V72" s="78"/>
    </row>
    <row r="73" spans="1:22" ht="15">
      <c r="A73" s="78" t="s">
        <v>2267</v>
      </c>
      <c r="B73" s="78">
        <v>3</v>
      </c>
      <c r="C73" s="78" t="s">
        <v>264</v>
      </c>
      <c r="D73" s="78">
        <v>1</v>
      </c>
      <c r="E73" s="78" t="s">
        <v>212</v>
      </c>
      <c r="F73" s="78">
        <v>2</v>
      </c>
      <c r="G73" s="78" t="s">
        <v>2267</v>
      </c>
      <c r="H73" s="78">
        <v>3</v>
      </c>
      <c r="I73" s="78" t="s">
        <v>337</v>
      </c>
      <c r="J73" s="78">
        <v>1</v>
      </c>
      <c r="K73" s="78" t="s">
        <v>323</v>
      </c>
      <c r="L73" s="78">
        <v>1</v>
      </c>
      <c r="M73" s="78"/>
      <c r="N73" s="78"/>
      <c r="O73" s="78"/>
      <c r="P73" s="78"/>
      <c r="Q73" s="78"/>
      <c r="R73" s="78"/>
      <c r="S73" s="78"/>
      <c r="T73" s="78"/>
      <c r="U73" s="78"/>
      <c r="V73" s="78"/>
    </row>
    <row r="74" spans="1:22" ht="15">
      <c r="A74" s="78" t="s">
        <v>292</v>
      </c>
      <c r="B74" s="78">
        <v>3</v>
      </c>
      <c r="C74" s="78"/>
      <c r="D74" s="78"/>
      <c r="E74" s="78" t="s">
        <v>314</v>
      </c>
      <c r="F74" s="78">
        <v>1</v>
      </c>
      <c r="G74" s="78" t="s">
        <v>332</v>
      </c>
      <c r="H74" s="78">
        <v>1</v>
      </c>
      <c r="I74" s="78" t="s">
        <v>336</v>
      </c>
      <c r="J74" s="78">
        <v>1</v>
      </c>
      <c r="K74" s="78" t="s">
        <v>319</v>
      </c>
      <c r="L74" s="78">
        <v>1</v>
      </c>
      <c r="M74" s="78"/>
      <c r="N74" s="78"/>
      <c r="O74" s="78"/>
      <c r="P74" s="78"/>
      <c r="Q74" s="78"/>
      <c r="R74" s="78"/>
      <c r="S74" s="78"/>
      <c r="T74" s="78"/>
      <c r="U74" s="78"/>
      <c r="V74" s="78"/>
    </row>
    <row r="75" spans="1:22" ht="15">
      <c r="A75" s="78" t="s">
        <v>277</v>
      </c>
      <c r="B75" s="78">
        <v>3</v>
      </c>
      <c r="C75" s="78"/>
      <c r="D75" s="78"/>
      <c r="E75" s="78" t="s">
        <v>309</v>
      </c>
      <c r="F75" s="78">
        <v>1</v>
      </c>
      <c r="G75" s="78" t="s">
        <v>331</v>
      </c>
      <c r="H75" s="78">
        <v>1</v>
      </c>
      <c r="I75" s="78" t="s">
        <v>335</v>
      </c>
      <c r="J75" s="78">
        <v>1</v>
      </c>
      <c r="K75" s="78" t="s">
        <v>321</v>
      </c>
      <c r="L75" s="78">
        <v>1</v>
      </c>
      <c r="M75" s="78"/>
      <c r="N75" s="78"/>
      <c r="O75" s="78"/>
      <c r="P75" s="78"/>
      <c r="Q75" s="78"/>
      <c r="R75" s="78"/>
      <c r="S75" s="78"/>
      <c r="T75" s="78"/>
      <c r="U75" s="78"/>
      <c r="V75" s="78"/>
    </row>
    <row r="76" spans="1:22" ht="15">
      <c r="A76" s="78" t="s">
        <v>341</v>
      </c>
      <c r="B76" s="78">
        <v>2</v>
      </c>
      <c r="C76" s="78"/>
      <c r="D76" s="78"/>
      <c r="E76" s="78" t="s">
        <v>308</v>
      </c>
      <c r="F76" s="78">
        <v>1</v>
      </c>
      <c r="G76" s="78" t="s">
        <v>330</v>
      </c>
      <c r="H76" s="78">
        <v>1</v>
      </c>
      <c r="I76" s="78" t="s">
        <v>334</v>
      </c>
      <c r="J76" s="78">
        <v>1</v>
      </c>
      <c r="K76" s="78" t="s">
        <v>322</v>
      </c>
      <c r="L76" s="78">
        <v>1</v>
      </c>
      <c r="M76" s="78"/>
      <c r="N76" s="78"/>
      <c r="O76" s="78"/>
      <c r="P76" s="78"/>
      <c r="Q76" s="78"/>
      <c r="R76" s="78"/>
      <c r="S76" s="78"/>
      <c r="T76" s="78"/>
      <c r="U76" s="78"/>
      <c r="V76" s="78"/>
    </row>
    <row r="77" spans="1:22" ht="15">
      <c r="A77" s="78" t="s">
        <v>289</v>
      </c>
      <c r="B77" s="78">
        <v>2</v>
      </c>
      <c r="C77" s="78"/>
      <c r="D77" s="78"/>
      <c r="E77" s="78" t="s">
        <v>275</v>
      </c>
      <c r="F77" s="78">
        <v>1</v>
      </c>
      <c r="G77" s="78" t="s">
        <v>258</v>
      </c>
      <c r="H77" s="78">
        <v>1</v>
      </c>
      <c r="I77" s="78" t="s">
        <v>324</v>
      </c>
      <c r="J77" s="78">
        <v>1</v>
      </c>
      <c r="K77" s="78" t="s">
        <v>342</v>
      </c>
      <c r="L77" s="78">
        <v>1</v>
      </c>
      <c r="M77" s="78"/>
      <c r="N77" s="78"/>
      <c r="O77" s="78"/>
      <c r="P77" s="78"/>
      <c r="Q77" s="78"/>
      <c r="R77" s="78"/>
      <c r="S77" s="78"/>
      <c r="T77" s="78"/>
      <c r="U77" s="78"/>
      <c r="V77" s="78"/>
    </row>
    <row r="78" spans="1:22" ht="15">
      <c r="A78" s="78" t="s">
        <v>323</v>
      </c>
      <c r="B78" s="78">
        <v>1</v>
      </c>
      <c r="C78" s="78"/>
      <c r="D78" s="78"/>
      <c r="E78" s="78"/>
      <c r="F78" s="78"/>
      <c r="G78" s="78"/>
      <c r="H78" s="78"/>
      <c r="I78" s="78" t="s">
        <v>333</v>
      </c>
      <c r="J78" s="78">
        <v>1</v>
      </c>
      <c r="K78" s="78"/>
      <c r="L78" s="78"/>
      <c r="M78" s="78"/>
      <c r="N78" s="78"/>
      <c r="O78" s="78"/>
      <c r="P78" s="78"/>
      <c r="Q78" s="78"/>
      <c r="R78" s="78"/>
      <c r="S78" s="78"/>
      <c r="T78" s="78"/>
      <c r="U78" s="78"/>
      <c r="V78" s="78"/>
    </row>
    <row r="79" spans="1:22" ht="15">
      <c r="A79" s="78" t="s">
        <v>322</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342</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2295</v>
      </c>
      <c r="B83" s="13" t="s">
        <v>2040</v>
      </c>
      <c r="C83" s="13" t="s">
        <v>2296</v>
      </c>
      <c r="D83" s="13" t="s">
        <v>2043</v>
      </c>
      <c r="E83" s="13" t="s">
        <v>2297</v>
      </c>
      <c r="F83" s="13" t="s">
        <v>2045</v>
      </c>
      <c r="G83" s="13" t="s">
        <v>2298</v>
      </c>
      <c r="H83" s="13" t="s">
        <v>2047</v>
      </c>
      <c r="I83" s="13" t="s">
        <v>2299</v>
      </c>
      <c r="J83" s="13" t="s">
        <v>2049</v>
      </c>
      <c r="K83" s="13" t="s">
        <v>2300</v>
      </c>
      <c r="L83" s="13" t="s">
        <v>2051</v>
      </c>
      <c r="M83" s="13" t="s">
        <v>2301</v>
      </c>
      <c r="N83" s="13" t="s">
        <v>2053</v>
      </c>
      <c r="O83" s="13" t="s">
        <v>2302</v>
      </c>
      <c r="P83" s="13" t="s">
        <v>2055</v>
      </c>
      <c r="Q83" s="13" t="s">
        <v>2303</v>
      </c>
      <c r="R83" s="13" t="s">
        <v>2057</v>
      </c>
      <c r="S83" s="13" t="s">
        <v>2304</v>
      </c>
      <c r="T83" s="13" t="s">
        <v>2059</v>
      </c>
      <c r="U83" s="13" t="s">
        <v>2305</v>
      </c>
      <c r="V83" s="13" t="s">
        <v>2069</v>
      </c>
    </row>
    <row r="84" spans="1:22" ht="15">
      <c r="A84" s="114" t="s">
        <v>325</v>
      </c>
      <c r="B84" s="78">
        <v>633100</v>
      </c>
      <c r="C84" s="114" t="s">
        <v>242</v>
      </c>
      <c r="D84" s="78">
        <v>544898</v>
      </c>
      <c r="E84" s="114" t="s">
        <v>324</v>
      </c>
      <c r="F84" s="78">
        <v>169240</v>
      </c>
      <c r="G84" s="114" t="s">
        <v>283</v>
      </c>
      <c r="H84" s="78">
        <v>58729</v>
      </c>
      <c r="I84" s="114" t="s">
        <v>335</v>
      </c>
      <c r="J84" s="78">
        <v>206795</v>
      </c>
      <c r="K84" s="114" t="s">
        <v>320</v>
      </c>
      <c r="L84" s="78">
        <v>67938</v>
      </c>
      <c r="M84" s="114" t="s">
        <v>290</v>
      </c>
      <c r="N84" s="78">
        <v>19505</v>
      </c>
      <c r="O84" s="114" t="s">
        <v>317</v>
      </c>
      <c r="P84" s="78">
        <v>57114</v>
      </c>
      <c r="Q84" s="114" t="s">
        <v>295</v>
      </c>
      <c r="R84" s="78">
        <v>42000</v>
      </c>
      <c r="S84" s="114" t="s">
        <v>277</v>
      </c>
      <c r="T84" s="78">
        <v>15519</v>
      </c>
      <c r="U84" s="114" t="s">
        <v>328</v>
      </c>
      <c r="V84" s="78">
        <v>149648</v>
      </c>
    </row>
    <row r="85" spans="1:22" ht="15">
      <c r="A85" s="114" t="s">
        <v>242</v>
      </c>
      <c r="B85" s="78">
        <v>544898</v>
      </c>
      <c r="C85" s="114" t="s">
        <v>248</v>
      </c>
      <c r="D85" s="78">
        <v>188033</v>
      </c>
      <c r="E85" s="114" t="s">
        <v>276</v>
      </c>
      <c r="F85" s="78">
        <v>118999</v>
      </c>
      <c r="G85" s="114" t="s">
        <v>263</v>
      </c>
      <c r="H85" s="78">
        <v>40686</v>
      </c>
      <c r="I85" s="114" t="s">
        <v>333</v>
      </c>
      <c r="J85" s="78">
        <v>125775</v>
      </c>
      <c r="K85" s="114" t="s">
        <v>322</v>
      </c>
      <c r="L85" s="78">
        <v>42772</v>
      </c>
      <c r="M85" s="114" t="s">
        <v>292</v>
      </c>
      <c r="N85" s="78">
        <v>15640</v>
      </c>
      <c r="O85" s="114" t="s">
        <v>316</v>
      </c>
      <c r="P85" s="78">
        <v>365</v>
      </c>
      <c r="Q85" s="114" t="s">
        <v>294</v>
      </c>
      <c r="R85" s="78">
        <v>2095</v>
      </c>
      <c r="S85" s="114" t="s">
        <v>278</v>
      </c>
      <c r="T85" s="78">
        <v>14825</v>
      </c>
      <c r="U85" s="114" t="s">
        <v>257</v>
      </c>
      <c r="V85" s="78">
        <v>13985</v>
      </c>
    </row>
    <row r="86" spans="1:22" ht="15">
      <c r="A86" s="114" t="s">
        <v>335</v>
      </c>
      <c r="B86" s="78">
        <v>206795</v>
      </c>
      <c r="C86" s="114" t="s">
        <v>214</v>
      </c>
      <c r="D86" s="78">
        <v>115545</v>
      </c>
      <c r="E86" s="114" t="s">
        <v>296</v>
      </c>
      <c r="F86" s="78">
        <v>65355</v>
      </c>
      <c r="G86" s="114" t="s">
        <v>213</v>
      </c>
      <c r="H86" s="78">
        <v>30536</v>
      </c>
      <c r="I86" s="114" t="s">
        <v>337</v>
      </c>
      <c r="J86" s="78">
        <v>94662</v>
      </c>
      <c r="K86" s="114" t="s">
        <v>342</v>
      </c>
      <c r="L86" s="78">
        <v>14116</v>
      </c>
      <c r="M86" s="114" t="s">
        <v>281</v>
      </c>
      <c r="N86" s="78">
        <v>7183</v>
      </c>
      <c r="O86" s="114"/>
      <c r="P86" s="78"/>
      <c r="Q86" s="114"/>
      <c r="R86" s="78"/>
      <c r="S86" s="114"/>
      <c r="T86" s="78"/>
      <c r="U86" s="114"/>
      <c r="V86" s="78"/>
    </row>
    <row r="87" spans="1:22" ht="15">
      <c r="A87" s="114" t="s">
        <v>248</v>
      </c>
      <c r="B87" s="78">
        <v>188033</v>
      </c>
      <c r="C87" s="114" t="s">
        <v>312</v>
      </c>
      <c r="D87" s="78">
        <v>103091</v>
      </c>
      <c r="E87" s="114" t="s">
        <v>268</v>
      </c>
      <c r="F87" s="78">
        <v>54015</v>
      </c>
      <c r="G87" s="114" t="s">
        <v>270</v>
      </c>
      <c r="H87" s="78">
        <v>18771</v>
      </c>
      <c r="I87" s="114" t="s">
        <v>338</v>
      </c>
      <c r="J87" s="78">
        <v>69387</v>
      </c>
      <c r="K87" s="114" t="s">
        <v>321</v>
      </c>
      <c r="L87" s="78">
        <v>6437</v>
      </c>
      <c r="M87" s="114" t="s">
        <v>293</v>
      </c>
      <c r="N87" s="78">
        <v>4448</v>
      </c>
      <c r="O87" s="114"/>
      <c r="P87" s="78"/>
      <c r="Q87" s="114"/>
      <c r="R87" s="78"/>
      <c r="S87" s="114"/>
      <c r="T87" s="78"/>
      <c r="U87" s="114"/>
      <c r="V87" s="78"/>
    </row>
    <row r="88" spans="1:22" ht="15">
      <c r="A88" s="114" t="s">
        <v>324</v>
      </c>
      <c r="B88" s="78">
        <v>169240</v>
      </c>
      <c r="C88" s="114" t="s">
        <v>234</v>
      </c>
      <c r="D88" s="78">
        <v>101271</v>
      </c>
      <c r="E88" s="114" t="s">
        <v>275</v>
      </c>
      <c r="F88" s="78">
        <v>23576</v>
      </c>
      <c r="G88" s="114" t="s">
        <v>331</v>
      </c>
      <c r="H88" s="78">
        <v>16205</v>
      </c>
      <c r="I88" s="114" t="s">
        <v>336</v>
      </c>
      <c r="J88" s="78">
        <v>42722</v>
      </c>
      <c r="K88" s="114" t="s">
        <v>319</v>
      </c>
      <c r="L88" s="78">
        <v>196</v>
      </c>
      <c r="M88" s="114"/>
      <c r="N88" s="78"/>
      <c r="O88" s="114"/>
      <c r="P88" s="78"/>
      <c r="Q88" s="114"/>
      <c r="R88" s="78"/>
      <c r="S88" s="114"/>
      <c r="T88" s="78"/>
      <c r="U88" s="114"/>
      <c r="V88" s="78"/>
    </row>
    <row r="89" spans="1:22" ht="15">
      <c r="A89" s="114" t="s">
        <v>328</v>
      </c>
      <c r="B89" s="78">
        <v>149648</v>
      </c>
      <c r="C89" s="114" t="s">
        <v>226</v>
      </c>
      <c r="D89" s="78">
        <v>99111</v>
      </c>
      <c r="E89" s="114" t="s">
        <v>261</v>
      </c>
      <c r="F89" s="78">
        <v>19271</v>
      </c>
      <c r="G89" s="114" t="s">
        <v>287</v>
      </c>
      <c r="H89" s="78">
        <v>14470</v>
      </c>
      <c r="I89" s="114" t="s">
        <v>334</v>
      </c>
      <c r="J89" s="78">
        <v>19964</v>
      </c>
      <c r="K89" s="114" t="s">
        <v>323</v>
      </c>
      <c r="L89" s="78">
        <v>31</v>
      </c>
      <c r="M89" s="114"/>
      <c r="N89" s="78"/>
      <c r="O89" s="114"/>
      <c r="P89" s="78"/>
      <c r="Q89" s="114"/>
      <c r="R89" s="78"/>
      <c r="S89" s="114"/>
      <c r="T89" s="78"/>
      <c r="U89" s="114"/>
      <c r="V89" s="78"/>
    </row>
    <row r="90" spans="1:22" ht="15">
      <c r="A90" s="114" t="s">
        <v>333</v>
      </c>
      <c r="B90" s="78">
        <v>125775</v>
      </c>
      <c r="C90" s="114" t="s">
        <v>249</v>
      </c>
      <c r="D90" s="78">
        <v>75411</v>
      </c>
      <c r="E90" s="114" t="s">
        <v>313</v>
      </c>
      <c r="F90" s="78">
        <v>9918</v>
      </c>
      <c r="G90" s="114" t="s">
        <v>212</v>
      </c>
      <c r="H90" s="78">
        <v>11734</v>
      </c>
      <c r="I90" s="114" t="s">
        <v>340</v>
      </c>
      <c r="J90" s="78">
        <v>5861</v>
      </c>
      <c r="K90" s="114"/>
      <c r="L90" s="78"/>
      <c r="M90" s="114"/>
      <c r="N90" s="78"/>
      <c r="O90" s="114"/>
      <c r="P90" s="78"/>
      <c r="Q90" s="114"/>
      <c r="R90" s="78"/>
      <c r="S90" s="114"/>
      <c r="T90" s="78"/>
      <c r="U90" s="114"/>
      <c r="V90" s="78"/>
    </row>
    <row r="91" spans="1:22" ht="15">
      <c r="A91" s="114" t="s">
        <v>276</v>
      </c>
      <c r="B91" s="78">
        <v>118999</v>
      </c>
      <c r="C91" s="114" t="s">
        <v>238</v>
      </c>
      <c r="D91" s="78">
        <v>53467</v>
      </c>
      <c r="E91" s="114" t="s">
        <v>297</v>
      </c>
      <c r="F91" s="78">
        <v>8101</v>
      </c>
      <c r="G91" s="114" t="s">
        <v>288</v>
      </c>
      <c r="H91" s="78">
        <v>10519</v>
      </c>
      <c r="I91" s="114" t="s">
        <v>339</v>
      </c>
      <c r="J91" s="78">
        <v>2701</v>
      </c>
      <c r="K91" s="114"/>
      <c r="L91" s="78"/>
      <c r="M91" s="114"/>
      <c r="N91" s="78"/>
      <c r="O91" s="114"/>
      <c r="P91" s="78"/>
      <c r="Q91" s="114"/>
      <c r="R91" s="78"/>
      <c r="S91" s="114"/>
      <c r="T91" s="78"/>
      <c r="U91" s="114"/>
      <c r="V91" s="78"/>
    </row>
    <row r="92" spans="1:22" ht="15">
      <c r="A92" s="114" t="s">
        <v>214</v>
      </c>
      <c r="B92" s="78">
        <v>115545</v>
      </c>
      <c r="C92" s="114" t="s">
        <v>264</v>
      </c>
      <c r="D92" s="78">
        <v>49705</v>
      </c>
      <c r="E92" s="114" t="s">
        <v>309</v>
      </c>
      <c r="F92" s="78">
        <v>7682</v>
      </c>
      <c r="G92" s="114" t="s">
        <v>284</v>
      </c>
      <c r="H92" s="78">
        <v>10419</v>
      </c>
      <c r="I92" s="114" t="s">
        <v>306</v>
      </c>
      <c r="J92" s="78">
        <v>36</v>
      </c>
      <c r="K92" s="114"/>
      <c r="L92" s="78"/>
      <c r="M92" s="114"/>
      <c r="N92" s="78"/>
      <c r="O92" s="114"/>
      <c r="P92" s="78"/>
      <c r="Q92" s="114"/>
      <c r="R92" s="78"/>
      <c r="S92" s="114"/>
      <c r="T92" s="78"/>
      <c r="U92" s="114"/>
      <c r="V92" s="78"/>
    </row>
    <row r="93" spans="1:22" ht="15">
      <c r="A93" s="114" t="s">
        <v>312</v>
      </c>
      <c r="B93" s="78">
        <v>103091</v>
      </c>
      <c r="C93" s="114" t="s">
        <v>269</v>
      </c>
      <c r="D93" s="78">
        <v>38594</v>
      </c>
      <c r="E93" s="114" t="s">
        <v>267</v>
      </c>
      <c r="F93" s="78">
        <v>6350</v>
      </c>
      <c r="G93" s="114" t="s">
        <v>332</v>
      </c>
      <c r="H93" s="78">
        <v>5786</v>
      </c>
      <c r="I93" s="114"/>
      <c r="J93" s="78"/>
      <c r="K93" s="114"/>
      <c r="L93" s="78"/>
      <c r="M93" s="114"/>
      <c r="N93" s="78"/>
      <c r="O93" s="114"/>
      <c r="P93" s="78"/>
      <c r="Q93" s="114"/>
      <c r="R93" s="78"/>
      <c r="S93" s="114"/>
      <c r="T93" s="78"/>
      <c r="U93" s="114"/>
      <c r="V93" s="78"/>
    </row>
  </sheetData>
  <hyperlinks>
    <hyperlink ref="A2" r:id="rId1" display="https://www.socialmediatoday.com/news/smtlive-recap-how-social-media-and-seo-work-together/561911/"/>
    <hyperlink ref="A3" r:id="rId2" display="https://www.socialmediatoday.com/news/smtlive-recap-how-social-media-and-seo-work-together/561911/?utm_source=dlvr.it&amp;utm_medium=twitter"/>
    <hyperlink ref="A4" r:id="rId3" display="https://t.co/gFGjPZursr"/>
    <hyperlink ref="A5" r:id="rId4" display="https://web.dev/"/>
    <hyperlink ref="A6" r:id="rId5" display="http://link.divenewsletter.com/join/3qu/smt-twitter-chat&amp;hash=344263583e73d6e9f823e07caef8daec"/>
    <hyperlink ref="A7" r:id="rId6" display="https://twinybots.ch/"/>
    <hyperlink ref="A8" r:id="rId7" display="https://www.socialmediatoday.com/news/smtlive-recap-using-facebook-and-instagram-audience-targeting/558038/"/>
    <hyperlink ref="A9" r:id="rId8" display="https://www.socialmediatoday.com/news/smtlive-recap-how-social-media-and-seo-work-together/561911/?utm_source=Sailthru&amp;utm_medium=email&amp;utm_campaign=Issue:%202019-09-04%20Social%20Media%20Today%20Newsletter%20%5Bissue:22813%5D&amp;utm_term=Social%20Media%20Today"/>
    <hyperlink ref="A10" r:id="rId9" display="https://www.socialmediatoday.com/news/smtlive-recap-how-social-media-and-seo-work-together/561911/?utm_source=twitter&amp;utm_medium=post&amp;utm_campaign=seokay&amp;utm_term=socialselling&amp;utm_content=knowledge&amp;ref=noggledotcom&amp;pix=23ph_0_0"/>
    <hyperlink ref="A11" r:id="rId10" display="https://www.socialmediatoday.com/news/smtlive-recap-can-small-business-social-media-difficulties-help-future-go/560296/?utm_source=dlvr.it&amp;utm_medium=twitter"/>
    <hyperlink ref="C2" r:id="rId11" display="https://www.socialmediatoday.com/news/smtlive-recap-how-social-media-and-seo-work-together/561911/"/>
    <hyperlink ref="C3" r:id="rId12" display="https://www.socialmediatoday.com/news/smtlive-recap-how-social-media-and-seo-work-together/561911/?utm_source=dlvr.it&amp;utm_medium=twitter"/>
    <hyperlink ref="C4" r:id="rId13" display="https://twinybots.ch/"/>
    <hyperlink ref="C5" r:id="rId14" display="https://www.socialmediatoday.com/news/smtlive-recap-can-small-business-social-media-difficulties-help-future-go/560296/?utm_source=dlvr.it&amp;utm_medium=twitter"/>
    <hyperlink ref="C6" r:id="rId15" display="https://www.socialmediatoday.com/news/smtlive-recap-how-to-cultivate-small-business-success-on-social/560191/?utm_source=dlvr.it&amp;utm_medium=twitter"/>
    <hyperlink ref="C7" r:id="rId16" display="http://link.divenewsletter.com/join/3qu/smt-twitter-chat&amp;hash=344263583e73d6e9f823e07caef8daec"/>
    <hyperlink ref="C8" r:id="rId17" display="https://www.socialmediatoday.com/news/smtlive-recap-how-social-media-and-seo-work-together/561911/?utm_source=Sociallymap&amp;utm_medium=Sociallymap&amp;utm_campaign=Sociallymap"/>
    <hyperlink ref="C9" r:id="rId18" display="https://www.socialmediatoday.com/news/smtlive-recap-how-social-media-and-seo-work-together/561911/#news"/>
    <hyperlink ref="C10" r:id="rId19" display="https://www.goodtoseo.com/smtlive-recap-how-social-media-and-seo-work-together/"/>
    <hyperlink ref="C11" r:id="rId20" display="http://dlvr.it/RCRQKV"/>
    <hyperlink ref="E2" r:id="rId21" display="https://www.socialmediatoday.com/news/smtlive-recap-how-social-media-and-seo-work-together/561911/"/>
    <hyperlink ref="E3" r:id="rId22" display="https://www.socialmediatoday.com/news/smtlive-recap-how-social-media-and-seo-work-together/561911/?utm_source=twitter&amp;utm_medium=post&amp;utm_campaign=seokay&amp;utm_term=socialselling&amp;utm_content=knowledge&amp;ref=noggledotcom&amp;pix=23ph_0_0"/>
    <hyperlink ref="E4" r:id="rId23" display="http://link.divenewsletter.com/join/3qu/smt-twitter-chat&amp;hash=344263583e73d6e9f823e07caef8daec"/>
    <hyperlink ref="E5" r:id="rId24" display="https://www.socialmediatoday.com/community/"/>
    <hyperlink ref="E6" r:id="rId25" display="https://www.socialmediatoday.com/news/smtlive-recap-how-social-media-and-seo-work-together/561911/?utm_source=twitter&amp;utm_medium=post&amp;utm_campaign=seokay&amp;utm_term=blogging&amp;utm_content=knowledge&amp;ref=bloggingtop25&amp;pix=23p5_0_0"/>
    <hyperlink ref="E7" r:id="rId26" display="https://www.socialmediatoday.com/news/smtlive-recap-how-social-media-and-seo-work-together/561911/?utm_source=twitter&amp;utm_medium=post&amp;utm_campaign=seokay&amp;utm_term=smallbusiness&amp;utm_content=knowledge&amp;ref=businesstop25&amp;pix=23pb_0_0"/>
    <hyperlink ref="G2" r:id="rId27" display="https://web.dev/"/>
    <hyperlink ref="G3" r:id="rId28" display="https://chrome.google.com/webstore/detail/scraper/mbigbapnjcgaffohmbkdlecaccepngjd?hl=en"/>
    <hyperlink ref="G4" r:id="rId29" display="https://www.socialmediatoday.com/news/smtlive-recap-how-social-media-and-seo-work-together/561911/"/>
    <hyperlink ref="K2" r:id="rId30" display="https://www.socialmediatoday.com/news/smtlive-recap-how-social-media-and-seo-work-together/561911/"/>
    <hyperlink ref="K3" r:id="rId31" display="https://www.socialmediatoday.com/news/smtlive-recap-using-facebook-and-instagram-audience-targeting/558038/"/>
    <hyperlink ref="K4" r:id="rId32" display="https://www.socialmediatoday.com/news/smtlive-recap-how-social-media-and-seo-work-together/561911/?utm_source=Sailthru&amp;utm_medium=email&amp;utm_campaign=Issue:%202019-09-04%20Social%20Media%20Today%20Newsletter%20%5Bissue:22813%5D&amp;utm_term=Social%20Media%20Today"/>
    <hyperlink ref="O2" r:id="rId33" display="https://www.socialmediatoday.com/news/smtlive-recap-how-social-media-and-seo-work-together/561911/?utm_source=dlvr.it&amp;utm_medium=twitter"/>
    <hyperlink ref="Q2" r:id="rId34" display="https://www.socialmediatoday.com/news/smtlive-recap-how-social-media-and-seo-work-together/561911/"/>
    <hyperlink ref="U2" r:id="rId35" display="https://t.co/gFGjPZursr"/>
    <hyperlink ref="U3" r:id="rId36" display="https://t.co/Y0LImzPVkI"/>
    <hyperlink ref="U4" r:id="rId37" display="https://twitter.com/socialmedia2day/status/1172174534977425408"/>
    <hyperlink ref="U5" r:id="rId38" display="https://twitter.com/socialmedia2day/status/1169207272444243969"/>
    <hyperlink ref="U6" r:id="rId39" display="https://twitter.com/socialmedia2day/status/1169328121985810432"/>
    <hyperlink ref="U7" r:id="rId40" display="https://twitter.com/socialmedia2day/status/1169463942378381312"/>
    <hyperlink ref="U8" r:id="rId41" display="https://twitter.com/socialmedia2day/status/1170113225800785921"/>
    <hyperlink ref="U9" r:id="rId42" display="https://twitter.com/socialmedia2day/status/1170717223066984453"/>
    <hyperlink ref="U10" r:id="rId43" display="https://t.co/09XmpESUti"/>
    <hyperlink ref="U11" r:id="rId44" display="https://t.co/ezdRpRzm3e"/>
  </hyperlinks>
  <printOptions/>
  <pageMargins left="0.7" right="0.7" top="0.75" bottom="0.75" header="0.3" footer="0.3"/>
  <pageSetup orientation="portrait" paperSize="9"/>
  <tableParts>
    <tablePart r:id="rId45"/>
    <tablePart r:id="rId48"/>
    <tablePart r:id="rId51"/>
    <tablePart r:id="rId47"/>
    <tablePart r:id="rId50"/>
    <tablePart r:id="rId49"/>
    <tablePart r:id="rId52"/>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2490</v>
      </c>
      <c r="B1" s="13" t="s">
        <v>2621</v>
      </c>
      <c r="C1" s="13" t="s">
        <v>2622</v>
      </c>
      <c r="D1" s="13" t="s">
        <v>144</v>
      </c>
      <c r="E1" s="13" t="s">
        <v>2624</v>
      </c>
      <c r="F1" s="13" t="s">
        <v>2625</v>
      </c>
      <c r="G1" s="13" t="s">
        <v>2626</v>
      </c>
    </row>
    <row r="2" spans="1:7" ht="15">
      <c r="A2" s="78" t="s">
        <v>2138</v>
      </c>
      <c r="B2" s="78">
        <v>107</v>
      </c>
      <c r="C2" s="117">
        <v>0.037729196050775744</v>
      </c>
      <c r="D2" s="78" t="s">
        <v>2623</v>
      </c>
      <c r="E2" s="78"/>
      <c r="F2" s="78"/>
      <c r="G2" s="78"/>
    </row>
    <row r="3" spans="1:7" ht="15">
      <c r="A3" s="78" t="s">
        <v>2139</v>
      </c>
      <c r="B3" s="78">
        <v>17</v>
      </c>
      <c r="C3" s="117">
        <v>0.005994358251057827</v>
      </c>
      <c r="D3" s="78" t="s">
        <v>2623</v>
      </c>
      <c r="E3" s="78"/>
      <c r="F3" s="78"/>
      <c r="G3" s="78"/>
    </row>
    <row r="4" spans="1:7" ht="15">
      <c r="A4" s="78" t="s">
        <v>2140</v>
      </c>
      <c r="B4" s="78">
        <v>0</v>
      </c>
      <c r="C4" s="117">
        <v>0</v>
      </c>
      <c r="D4" s="78" t="s">
        <v>2623</v>
      </c>
      <c r="E4" s="78"/>
      <c r="F4" s="78"/>
      <c r="G4" s="78"/>
    </row>
    <row r="5" spans="1:7" ht="15">
      <c r="A5" s="78" t="s">
        <v>2141</v>
      </c>
      <c r="B5" s="78">
        <v>2712</v>
      </c>
      <c r="C5" s="117">
        <v>0.9562764456981664</v>
      </c>
      <c r="D5" s="78" t="s">
        <v>2623</v>
      </c>
      <c r="E5" s="78"/>
      <c r="F5" s="78"/>
      <c r="G5" s="78"/>
    </row>
    <row r="6" spans="1:7" ht="15">
      <c r="A6" s="78" t="s">
        <v>2142</v>
      </c>
      <c r="B6" s="78">
        <v>2836</v>
      </c>
      <c r="C6" s="117">
        <v>1</v>
      </c>
      <c r="D6" s="78" t="s">
        <v>2623</v>
      </c>
      <c r="E6" s="78"/>
      <c r="F6" s="78"/>
      <c r="G6" s="78"/>
    </row>
    <row r="7" spans="1:7" ht="15">
      <c r="A7" s="84" t="s">
        <v>2143</v>
      </c>
      <c r="B7" s="84">
        <v>153</v>
      </c>
      <c r="C7" s="118">
        <v>0.0021436598832771346</v>
      </c>
      <c r="D7" s="84" t="s">
        <v>2623</v>
      </c>
      <c r="E7" s="84" t="b">
        <v>0</v>
      </c>
      <c r="F7" s="84" t="b">
        <v>0</v>
      </c>
      <c r="G7" s="84" t="b">
        <v>0</v>
      </c>
    </row>
    <row r="8" spans="1:7" ht="15">
      <c r="A8" s="84" t="s">
        <v>2144</v>
      </c>
      <c r="B8" s="84">
        <v>135</v>
      </c>
      <c r="C8" s="118">
        <v>0.007935493400685287</v>
      </c>
      <c r="D8" s="84" t="s">
        <v>2623</v>
      </c>
      <c r="E8" s="84" t="b">
        <v>0</v>
      </c>
      <c r="F8" s="84" t="b">
        <v>0</v>
      </c>
      <c r="G8" s="84" t="b">
        <v>0</v>
      </c>
    </row>
    <row r="9" spans="1:7" ht="15">
      <c r="A9" s="84" t="s">
        <v>2145</v>
      </c>
      <c r="B9" s="84">
        <v>135</v>
      </c>
      <c r="C9" s="118">
        <v>0.007935493400685287</v>
      </c>
      <c r="D9" s="84" t="s">
        <v>2623</v>
      </c>
      <c r="E9" s="84" t="b">
        <v>0</v>
      </c>
      <c r="F9" s="84" t="b">
        <v>0</v>
      </c>
      <c r="G9" s="84" t="b">
        <v>0</v>
      </c>
    </row>
    <row r="10" spans="1:7" ht="15">
      <c r="A10" s="84" t="s">
        <v>212</v>
      </c>
      <c r="B10" s="84">
        <v>124</v>
      </c>
      <c r="C10" s="118">
        <v>0.013154360406727211</v>
      </c>
      <c r="D10" s="84" t="s">
        <v>2623</v>
      </c>
      <c r="E10" s="84" t="b">
        <v>0</v>
      </c>
      <c r="F10" s="84" t="b">
        <v>0</v>
      </c>
      <c r="G10" s="84" t="b">
        <v>0</v>
      </c>
    </row>
    <row r="11" spans="1:7" ht="15">
      <c r="A11" s="84" t="s">
        <v>2146</v>
      </c>
      <c r="B11" s="84">
        <v>92</v>
      </c>
      <c r="C11" s="118">
        <v>0.011446532264370108</v>
      </c>
      <c r="D11" s="84" t="s">
        <v>2623</v>
      </c>
      <c r="E11" s="84" t="b">
        <v>0</v>
      </c>
      <c r="F11" s="84" t="b">
        <v>0</v>
      </c>
      <c r="G11" s="84" t="b">
        <v>0</v>
      </c>
    </row>
    <row r="12" spans="1:7" ht="15">
      <c r="A12" s="84" t="s">
        <v>2149</v>
      </c>
      <c r="B12" s="84">
        <v>90</v>
      </c>
      <c r="C12" s="118">
        <v>0.01163267111863167</v>
      </c>
      <c r="D12" s="84" t="s">
        <v>2623</v>
      </c>
      <c r="E12" s="84" t="b">
        <v>0</v>
      </c>
      <c r="F12" s="84" t="b">
        <v>0</v>
      </c>
      <c r="G12" s="84" t="b">
        <v>0</v>
      </c>
    </row>
    <row r="13" spans="1:7" ht="15">
      <c r="A13" s="84" t="s">
        <v>2148</v>
      </c>
      <c r="B13" s="84">
        <v>88</v>
      </c>
      <c r="C13" s="118">
        <v>0.011809036015461611</v>
      </c>
      <c r="D13" s="84" t="s">
        <v>2623</v>
      </c>
      <c r="E13" s="84" t="b">
        <v>1</v>
      </c>
      <c r="F13" s="84" t="b">
        <v>0</v>
      </c>
      <c r="G13" s="84" t="b">
        <v>0</v>
      </c>
    </row>
    <row r="14" spans="1:7" ht="15">
      <c r="A14" s="84" t="s">
        <v>2151</v>
      </c>
      <c r="B14" s="84">
        <v>57</v>
      </c>
      <c r="C14" s="118">
        <v>0.013092399521821748</v>
      </c>
      <c r="D14" s="84" t="s">
        <v>2623</v>
      </c>
      <c r="E14" s="84" t="b">
        <v>0</v>
      </c>
      <c r="F14" s="84" t="b">
        <v>0</v>
      </c>
      <c r="G14" s="84" t="b">
        <v>0</v>
      </c>
    </row>
    <row r="15" spans="1:7" ht="15">
      <c r="A15" s="84" t="s">
        <v>2152</v>
      </c>
      <c r="B15" s="84">
        <v>57</v>
      </c>
      <c r="C15" s="118">
        <v>0.013092399521821748</v>
      </c>
      <c r="D15" s="84" t="s">
        <v>2623</v>
      </c>
      <c r="E15" s="84" t="b">
        <v>0</v>
      </c>
      <c r="F15" s="84" t="b">
        <v>0</v>
      </c>
      <c r="G15" s="84" t="b">
        <v>0</v>
      </c>
    </row>
    <row r="16" spans="1:7" ht="15">
      <c r="A16" s="84" t="s">
        <v>2156</v>
      </c>
      <c r="B16" s="84">
        <v>52</v>
      </c>
      <c r="C16" s="118">
        <v>0.012993725006180887</v>
      </c>
      <c r="D16" s="84" t="s">
        <v>2623</v>
      </c>
      <c r="E16" s="84" t="b">
        <v>0</v>
      </c>
      <c r="F16" s="84" t="b">
        <v>0</v>
      </c>
      <c r="G16" s="84" t="b">
        <v>0</v>
      </c>
    </row>
    <row r="17" spans="1:7" ht="15">
      <c r="A17" s="84" t="s">
        <v>2157</v>
      </c>
      <c r="B17" s="84">
        <v>46</v>
      </c>
      <c r="C17" s="118">
        <v>0.012734597676763857</v>
      </c>
      <c r="D17" s="84" t="s">
        <v>2623</v>
      </c>
      <c r="E17" s="84" t="b">
        <v>0</v>
      </c>
      <c r="F17" s="84" t="b">
        <v>0</v>
      </c>
      <c r="G17" s="84" t="b">
        <v>0</v>
      </c>
    </row>
    <row r="18" spans="1:7" ht="15">
      <c r="A18" s="84" t="s">
        <v>324</v>
      </c>
      <c r="B18" s="84">
        <v>46</v>
      </c>
      <c r="C18" s="118">
        <v>0.012734597676763857</v>
      </c>
      <c r="D18" s="84" t="s">
        <v>2623</v>
      </c>
      <c r="E18" s="84" t="b">
        <v>0</v>
      </c>
      <c r="F18" s="84" t="b">
        <v>0</v>
      </c>
      <c r="G18" s="84" t="b">
        <v>0</v>
      </c>
    </row>
    <row r="19" spans="1:7" ht="15">
      <c r="A19" s="84" t="s">
        <v>2154</v>
      </c>
      <c r="B19" s="84">
        <v>44</v>
      </c>
      <c r="C19" s="118">
        <v>0.0126110090503714</v>
      </c>
      <c r="D19" s="84" t="s">
        <v>2623</v>
      </c>
      <c r="E19" s="84" t="b">
        <v>0</v>
      </c>
      <c r="F19" s="84" t="b">
        <v>0</v>
      </c>
      <c r="G19" s="84" t="b">
        <v>0</v>
      </c>
    </row>
    <row r="20" spans="1:7" ht="15">
      <c r="A20" s="84" t="s">
        <v>2159</v>
      </c>
      <c r="B20" s="84">
        <v>41</v>
      </c>
      <c r="C20" s="118">
        <v>0.012387836694044918</v>
      </c>
      <c r="D20" s="84" t="s">
        <v>2623</v>
      </c>
      <c r="E20" s="84" t="b">
        <v>0</v>
      </c>
      <c r="F20" s="84" t="b">
        <v>0</v>
      </c>
      <c r="G20" s="84" t="b">
        <v>0</v>
      </c>
    </row>
    <row r="21" spans="1:7" ht="15">
      <c r="A21" s="84" t="s">
        <v>2155</v>
      </c>
      <c r="B21" s="84">
        <v>30</v>
      </c>
      <c r="C21" s="118">
        <v>0.011124968503640028</v>
      </c>
      <c r="D21" s="84" t="s">
        <v>2623</v>
      </c>
      <c r="E21" s="84" t="b">
        <v>0</v>
      </c>
      <c r="F21" s="84" t="b">
        <v>0</v>
      </c>
      <c r="G21" s="84" t="b">
        <v>0</v>
      </c>
    </row>
    <row r="22" spans="1:7" ht="15">
      <c r="A22" s="84" t="s">
        <v>2162</v>
      </c>
      <c r="B22" s="84">
        <v>27</v>
      </c>
      <c r="C22" s="118">
        <v>0.010638017093852344</v>
      </c>
      <c r="D22" s="84" t="s">
        <v>2623</v>
      </c>
      <c r="E22" s="84" t="b">
        <v>0</v>
      </c>
      <c r="F22" s="84" t="b">
        <v>0</v>
      </c>
      <c r="G22" s="84" t="b">
        <v>0</v>
      </c>
    </row>
    <row r="23" spans="1:7" ht="15">
      <c r="A23" s="84" t="s">
        <v>2150</v>
      </c>
      <c r="B23" s="84">
        <v>25</v>
      </c>
      <c r="C23" s="118">
        <v>0.010273101340134094</v>
      </c>
      <c r="D23" s="84" t="s">
        <v>2623</v>
      </c>
      <c r="E23" s="84" t="b">
        <v>0</v>
      </c>
      <c r="F23" s="84" t="b">
        <v>0</v>
      </c>
      <c r="G23" s="84" t="b">
        <v>0</v>
      </c>
    </row>
    <row r="24" spans="1:7" ht="15">
      <c r="A24" s="84" t="s">
        <v>2491</v>
      </c>
      <c r="B24" s="84">
        <v>24</v>
      </c>
      <c r="C24" s="118">
        <v>0.01007761546731372</v>
      </c>
      <c r="D24" s="84" t="s">
        <v>2623</v>
      </c>
      <c r="E24" s="84" t="b">
        <v>0</v>
      </c>
      <c r="F24" s="84" t="b">
        <v>0</v>
      </c>
      <c r="G24" s="84" t="b">
        <v>0</v>
      </c>
    </row>
    <row r="25" spans="1:7" ht="15">
      <c r="A25" s="84" t="s">
        <v>2492</v>
      </c>
      <c r="B25" s="84">
        <v>24</v>
      </c>
      <c r="C25" s="118">
        <v>0.01007761546731372</v>
      </c>
      <c r="D25" s="84" t="s">
        <v>2623</v>
      </c>
      <c r="E25" s="84" t="b">
        <v>0</v>
      </c>
      <c r="F25" s="84" t="b">
        <v>0</v>
      </c>
      <c r="G25" s="84" t="b">
        <v>0</v>
      </c>
    </row>
    <row r="26" spans="1:7" ht="15">
      <c r="A26" s="84" t="s">
        <v>2163</v>
      </c>
      <c r="B26" s="84">
        <v>18</v>
      </c>
      <c r="C26" s="118">
        <v>0.008696893756915366</v>
      </c>
      <c r="D26" s="84" t="s">
        <v>2623</v>
      </c>
      <c r="E26" s="84" t="b">
        <v>0</v>
      </c>
      <c r="F26" s="84" t="b">
        <v>0</v>
      </c>
      <c r="G26" s="84" t="b">
        <v>0</v>
      </c>
    </row>
    <row r="27" spans="1:7" ht="15">
      <c r="A27" s="84" t="s">
        <v>2493</v>
      </c>
      <c r="B27" s="84">
        <v>17</v>
      </c>
      <c r="C27" s="118">
        <v>0.008427404346224845</v>
      </c>
      <c r="D27" s="84" t="s">
        <v>2623</v>
      </c>
      <c r="E27" s="84" t="b">
        <v>0</v>
      </c>
      <c r="F27" s="84" t="b">
        <v>0</v>
      </c>
      <c r="G27" s="84" t="b">
        <v>0</v>
      </c>
    </row>
    <row r="28" spans="1:7" ht="15">
      <c r="A28" s="84" t="s">
        <v>2494</v>
      </c>
      <c r="B28" s="84">
        <v>16</v>
      </c>
      <c r="C28" s="118">
        <v>0.008144972410221418</v>
      </c>
      <c r="D28" s="84" t="s">
        <v>2623</v>
      </c>
      <c r="E28" s="84" t="b">
        <v>0</v>
      </c>
      <c r="F28" s="84" t="b">
        <v>0</v>
      </c>
      <c r="G28" s="84" t="b">
        <v>0</v>
      </c>
    </row>
    <row r="29" spans="1:7" ht="15">
      <c r="A29" s="84" t="s">
        <v>2182</v>
      </c>
      <c r="B29" s="84">
        <v>13</v>
      </c>
      <c r="C29" s="118">
        <v>0.008262553198148344</v>
      </c>
      <c r="D29" s="84" t="s">
        <v>2623</v>
      </c>
      <c r="E29" s="84" t="b">
        <v>0</v>
      </c>
      <c r="F29" s="84" t="b">
        <v>0</v>
      </c>
      <c r="G29" s="84" t="b">
        <v>0</v>
      </c>
    </row>
    <row r="30" spans="1:7" ht="15">
      <c r="A30" s="84" t="s">
        <v>2495</v>
      </c>
      <c r="B30" s="84">
        <v>12</v>
      </c>
      <c r="C30" s="118">
        <v>0.006867850745286113</v>
      </c>
      <c r="D30" s="84" t="s">
        <v>2623</v>
      </c>
      <c r="E30" s="84" t="b">
        <v>0</v>
      </c>
      <c r="F30" s="84" t="b">
        <v>0</v>
      </c>
      <c r="G30" s="84" t="b">
        <v>0</v>
      </c>
    </row>
    <row r="31" spans="1:7" ht="15">
      <c r="A31" s="84" t="s">
        <v>2496</v>
      </c>
      <c r="B31" s="84">
        <v>10</v>
      </c>
      <c r="C31" s="118">
        <v>0.006124126655912056</v>
      </c>
      <c r="D31" s="84" t="s">
        <v>2623</v>
      </c>
      <c r="E31" s="84" t="b">
        <v>0</v>
      </c>
      <c r="F31" s="84" t="b">
        <v>0</v>
      </c>
      <c r="G31" s="84" t="b">
        <v>0</v>
      </c>
    </row>
    <row r="32" spans="1:7" ht="15">
      <c r="A32" s="84" t="s">
        <v>2497</v>
      </c>
      <c r="B32" s="84">
        <v>9</v>
      </c>
      <c r="C32" s="118">
        <v>0.005953329239471487</v>
      </c>
      <c r="D32" s="84" t="s">
        <v>2623</v>
      </c>
      <c r="E32" s="84" t="b">
        <v>0</v>
      </c>
      <c r="F32" s="84" t="b">
        <v>0</v>
      </c>
      <c r="G32" s="84" t="b">
        <v>0</v>
      </c>
    </row>
    <row r="33" spans="1:7" ht="15">
      <c r="A33" s="84" t="s">
        <v>2498</v>
      </c>
      <c r="B33" s="84">
        <v>8</v>
      </c>
      <c r="C33" s="118">
        <v>0.006511210220616379</v>
      </c>
      <c r="D33" s="84" t="s">
        <v>2623</v>
      </c>
      <c r="E33" s="84" t="b">
        <v>0</v>
      </c>
      <c r="F33" s="84" t="b">
        <v>0</v>
      </c>
      <c r="G33" s="84" t="b">
        <v>0</v>
      </c>
    </row>
    <row r="34" spans="1:7" ht="15">
      <c r="A34" s="84" t="s">
        <v>2499</v>
      </c>
      <c r="B34" s="84">
        <v>8</v>
      </c>
      <c r="C34" s="118">
        <v>0.0052918482128635445</v>
      </c>
      <c r="D34" s="84" t="s">
        <v>2623</v>
      </c>
      <c r="E34" s="84" t="b">
        <v>0</v>
      </c>
      <c r="F34" s="84" t="b">
        <v>0</v>
      </c>
      <c r="G34" s="84" t="b">
        <v>0</v>
      </c>
    </row>
    <row r="35" spans="1:7" ht="15">
      <c r="A35" s="84" t="s">
        <v>2500</v>
      </c>
      <c r="B35" s="84">
        <v>8</v>
      </c>
      <c r="C35" s="118">
        <v>0.0052918482128635445</v>
      </c>
      <c r="D35" s="84" t="s">
        <v>2623</v>
      </c>
      <c r="E35" s="84" t="b">
        <v>0</v>
      </c>
      <c r="F35" s="84" t="b">
        <v>0</v>
      </c>
      <c r="G35" s="84" t="b">
        <v>0</v>
      </c>
    </row>
    <row r="36" spans="1:7" ht="15">
      <c r="A36" s="84" t="s">
        <v>2501</v>
      </c>
      <c r="B36" s="84">
        <v>8</v>
      </c>
      <c r="C36" s="118">
        <v>0.0052918482128635445</v>
      </c>
      <c r="D36" s="84" t="s">
        <v>2623</v>
      </c>
      <c r="E36" s="84" t="b">
        <v>0</v>
      </c>
      <c r="F36" s="84" t="b">
        <v>0</v>
      </c>
      <c r="G36" s="84" t="b">
        <v>0</v>
      </c>
    </row>
    <row r="37" spans="1:7" ht="15">
      <c r="A37" s="84" t="s">
        <v>2180</v>
      </c>
      <c r="B37" s="84">
        <v>8</v>
      </c>
      <c r="C37" s="118">
        <v>0.005797929171276911</v>
      </c>
      <c r="D37" s="84" t="s">
        <v>2623</v>
      </c>
      <c r="E37" s="84" t="b">
        <v>0</v>
      </c>
      <c r="F37" s="84" t="b">
        <v>0</v>
      </c>
      <c r="G37" s="84" t="b">
        <v>0</v>
      </c>
    </row>
    <row r="38" spans="1:7" ht="15">
      <c r="A38" s="84" t="s">
        <v>2186</v>
      </c>
      <c r="B38" s="84">
        <v>8</v>
      </c>
      <c r="C38" s="118">
        <v>0.0052918482128635445</v>
      </c>
      <c r="D38" s="84" t="s">
        <v>2623</v>
      </c>
      <c r="E38" s="84" t="b">
        <v>0</v>
      </c>
      <c r="F38" s="84" t="b">
        <v>0</v>
      </c>
      <c r="G38" s="84" t="b">
        <v>0</v>
      </c>
    </row>
    <row r="39" spans="1:7" ht="15">
      <c r="A39" s="84" t="s">
        <v>2502</v>
      </c>
      <c r="B39" s="84">
        <v>7</v>
      </c>
      <c r="C39" s="118">
        <v>0.005353830415922169</v>
      </c>
      <c r="D39" s="84" t="s">
        <v>2623</v>
      </c>
      <c r="E39" s="84" t="b">
        <v>0</v>
      </c>
      <c r="F39" s="84" t="b">
        <v>0</v>
      </c>
      <c r="G39" s="84" t="b">
        <v>0</v>
      </c>
    </row>
    <row r="40" spans="1:7" ht="15">
      <c r="A40" s="84" t="s">
        <v>2503</v>
      </c>
      <c r="B40" s="84">
        <v>7</v>
      </c>
      <c r="C40" s="118">
        <v>0.004835908264151199</v>
      </c>
      <c r="D40" s="84" t="s">
        <v>2623</v>
      </c>
      <c r="E40" s="84" t="b">
        <v>0</v>
      </c>
      <c r="F40" s="84" t="b">
        <v>0</v>
      </c>
      <c r="G40" s="84" t="b">
        <v>0</v>
      </c>
    </row>
    <row r="41" spans="1:7" ht="15">
      <c r="A41" s="84" t="s">
        <v>2504</v>
      </c>
      <c r="B41" s="84">
        <v>6</v>
      </c>
      <c r="C41" s="118">
        <v>0.004348446878457683</v>
      </c>
      <c r="D41" s="84" t="s">
        <v>2623</v>
      </c>
      <c r="E41" s="84" t="b">
        <v>0</v>
      </c>
      <c r="F41" s="84" t="b">
        <v>0</v>
      </c>
      <c r="G41" s="84" t="b">
        <v>0</v>
      </c>
    </row>
    <row r="42" spans="1:7" ht="15">
      <c r="A42" s="84" t="s">
        <v>2179</v>
      </c>
      <c r="B42" s="84">
        <v>6</v>
      </c>
      <c r="C42" s="118">
        <v>0.004883407665462284</v>
      </c>
      <c r="D42" s="84" t="s">
        <v>2623</v>
      </c>
      <c r="E42" s="84" t="b">
        <v>0</v>
      </c>
      <c r="F42" s="84" t="b">
        <v>0</v>
      </c>
      <c r="G42" s="84" t="b">
        <v>0</v>
      </c>
    </row>
    <row r="43" spans="1:7" ht="15">
      <c r="A43" s="84" t="s">
        <v>2505</v>
      </c>
      <c r="B43" s="84">
        <v>5</v>
      </c>
      <c r="C43" s="118">
        <v>0.004069506387885237</v>
      </c>
      <c r="D43" s="84" t="s">
        <v>2623</v>
      </c>
      <c r="E43" s="84" t="b">
        <v>0</v>
      </c>
      <c r="F43" s="84" t="b">
        <v>0</v>
      </c>
      <c r="G43" s="84" t="b">
        <v>0</v>
      </c>
    </row>
    <row r="44" spans="1:7" ht="15">
      <c r="A44" s="84" t="s">
        <v>2506</v>
      </c>
      <c r="B44" s="84">
        <v>5</v>
      </c>
      <c r="C44" s="118">
        <v>0.0038241645828015493</v>
      </c>
      <c r="D44" s="84" t="s">
        <v>2623</v>
      </c>
      <c r="E44" s="84" t="b">
        <v>0</v>
      </c>
      <c r="F44" s="84" t="b">
        <v>1</v>
      </c>
      <c r="G44" s="84" t="b">
        <v>0</v>
      </c>
    </row>
    <row r="45" spans="1:7" ht="15">
      <c r="A45" s="84" t="s">
        <v>2507</v>
      </c>
      <c r="B45" s="84">
        <v>5</v>
      </c>
      <c r="C45" s="118">
        <v>0.0038241645828015493</v>
      </c>
      <c r="D45" s="84" t="s">
        <v>2623</v>
      </c>
      <c r="E45" s="84" t="b">
        <v>0</v>
      </c>
      <c r="F45" s="84" t="b">
        <v>0</v>
      </c>
      <c r="G45" s="84" t="b">
        <v>0</v>
      </c>
    </row>
    <row r="46" spans="1:7" ht="15">
      <c r="A46" s="84" t="s">
        <v>2508</v>
      </c>
      <c r="B46" s="84">
        <v>5</v>
      </c>
      <c r="C46" s="118">
        <v>0.0038241645828015493</v>
      </c>
      <c r="D46" s="84" t="s">
        <v>2623</v>
      </c>
      <c r="E46" s="84" t="b">
        <v>0</v>
      </c>
      <c r="F46" s="84" t="b">
        <v>0</v>
      </c>
      <c r="G46" s="84" t="b">
        <v>0</v>
      </c>
    </row>
    <row r="47" spans="1:7" ht="15">
      <c r="A47" s="84" t="s">
        <v>2509</v>
      </c>
      <c r="B47" s="84">
        <v>5</v>
      </c>
      <c r="C47" s="118">
        <v>0.0038241645828015493</v>
      </c>
      <c r="D47" s="84" t="s">
        <v>2623</v>
      </c>
      <c r="E47" s="84" t="b">
        <v>0</v>
      </c>
      <c r="F47" s="84" t="b">
        <v>0</v>
      </c>
      <c r="G47" s="84" t="b">
        <v>0</v>
      </c>
    </row>
    <row r="48" spans="1:7" ht="15">
      <c r="A48" s="84" t="s">
        <v>2510</v>
      </c>
      <c r="B48" s="84">
        <v>5</v>
      </c>
      <c r="C48" s="118">
        <v>0.0038241645828015493</v>
      </c>
      <c r="D48" s="84" t="s">
        <v>2623</v>
      </c>
      <c r="E48" s="84" t="b">
        <v>0</v>
      </c>
      <c r="F48" s="84" t="b">
        <v>0</v>
      </c>
      <c r="G48" s="84" t="b">
        <v>0</v>
      </c>
    </row>
    <row r="49" spans="1:7" ht="15">
      <c r="A49" s="84" t="s">
        <v>2511</v>
      </c>
      <c r="B49" s="84">
        <v>5</v>
      </c>
      <c r="C49" s="118">
        <v>0.0038241645828015493</v>
      </c>
      <c r="D49" s="84" t="s">
        <v>2623</v>
      </c>
      <c r="E49" s="84" t="b">
        <v>0</v>
      </c>
      <c r="F49" s="84" t="b">
        <v>0</v>
      </c>
      <c r="G49" s="84" t="b">
        <v>0</v>
      </c>
    </row>
    <row r="50" spans="1:7" ht="15">
      <c r="A50" s="84" t="s">
        <v>2512</v>
      </c>
      <c r="B50" s="84">
        <v>5</v>
      </c>
      <c r="C50" s="118">
        <v>0.0038241645828015493</v>
      </c>
      <c r="D50" s="84" t="s">
        <v>2623</v>
      </c>
      <c r="E50" s="84" t="b">
        <v>0</v>
      </c>
      <c r="F50" s="84" t="b">
        <v>0</v>
      </c>
      <c r="G50" s="84" t="b">
        <v>0</v>
      </c>
    </row>
    <row r="51" spans="1:7" ht="15">
      <c r="A51" s="84" t="s">
        <v>2513</v>
      </c>
      <c r="B51" s="84">
        <v>5</v>
      </c>
      <c r="C51" s="118">
        <v>0.0038241645828015493</v>
      </c>
      <c r="D51" s="84" t="s">
        <v>2623</v>
      </c>
      <c r="E51" s="84" t="b">
        <v>0</v>
      </c>
      <c r="F51" s="84" t="b">
        <v>0</v>
      </c>
      <c r="G51" s="84" t="b">
        <v>0</v>
      </c>
    </row>
    <row r="52" spans="1:7" ht="15">
      <c r="A52" s="84" t="s">
        <v>2514</v>
      </c>
      <c r="B52" s="84">
        <v>5</v>
      </c>
      <c r="C52" s="118">
        <v>0.0038241645828015493</v>
      </c>
      <c r="D52" s="84" t="s">
        <v>2623</v>
      </c>
      <c r="E52" s="84" t="b">
        <v>0</v>
      </c>
      <c r="F52" s="84" t="b">
        <v>0</v>
      </c>
      <c r="G52" s="84" t="b">
        <v>0</v>
      </c>
    </row>
    <row r="53" spans="1:7" ht="15">
      <c r="A53" s="84" t="s">
        <v>2515</v>
      </c>
      <c r="B53" s="84">
        <v>5</v>
      </c>
      <c r="C53" s="118">
        <v>0.004069506387885237</v>
      </c>
      <c r="D53" s="84" t="s">
        <v>2623</v>
      </c>
      <c r="E53" s="84" t="b">
        <v>0</v>
      </c>
      <c r="F53" s="84" t="b">
        <v>0</v>
      </c>
      <c r="G53" s="84" t="b">
        <v>0</v>
      </c>
    </row>
    <row r="54" spans="1:7" ht="15">
      <c r="A54" s="84" t="s">
        <v>2516</v>
      </c>
      <c r="B54" s="84">
        <v>5</v>
      </c>
      <c r="C54" s="118">
        <v>0.0038241645828015493</v>
      </c>
      <c r="D54" s="84" t="s">
        <v>2623</v>
      </c>
      <c r="E54" s="84" t="b">
        <v>0</v>
      </c>
      <c r="F54" s="84" t="b">
        <v>0</v>
      </c>
      <c r="G54" s="84" t="b">
        <v>0</v>
      </c>
    </row>
    <row r="55" spans="1:7" ht="15">
      <c r="A55" s="84" t="s">
        <v>2517</v>
      </c>
      <c r="B55" s="84">
        <v>5</v>
      </c>
      <c r="C55" s="118">
        <v>0.0038241645828015493</v>
      </c>
      <c r="D55" s="84" t="s">
        <v>2623</v>
      </c>
      <c r="E55" s="84" t="b">
        <v>0</v>
      </c>
      <c r="F55" s="84" t="b">
        <v>0</v>
      </c>
      <c r="G55" s="84" t="b">
        <v>0</v>
      </c>
    </row>
    <row r="56" spans="1:7" ht="15">
      <c r="A56" s="84" t="s">
        <v>2518</v>
      </c>
      <c r="B56" s="84">
        <v>4</v>
      </c>
      <c r="C56" s="118">
        <v>0.0032556051103081896</v>
      </c>
      <c r="D56" s="84" t="s">
        <v>2623</v>
      </c>
      <c r="E56" s="84" t="b">
        <v>1</v>
      </c>
      <c r="F56" s="84" t="b">
        <v>0</v>
      </c>
      <c r="G56" s="84" t="b">
        <v>0</v>
      </c>
    </row>
    <row r="57" spans="1:7" ht="15">
      <c r="A57" s="84" t="s">
        <v>2519</v>
      </c>
      <c r="B57" s="84">
        <v>4</v>
      </c>
      <c r="C57" s="118">
        <v>0.0032556051103081896</v>
      </c>
      <c r="D57" s="84" t="s">
        <v>2623</v>
      </c>
      <c r="E57" s="84" t="b">
        <v>0</v>
      </c>
      <c r="F57" s="84" t="b">
        <v>0</v>
      </c>
      <c r="G57" s="84" t="b">
        <v>0</v>
      </c>
    </row>
    <row r="58" spans="1:7" ht="15">
      <c r="A58" s="84" t="s">
        <v>2520</v>
      </c>
      <c r="B58" s="84">
        <v>4</v>
      </c>
      <c r="C58" s="118">
        <v>0.0032556051103081896</v>
      </c>
      <c r="D58" s="84" t="s">
        <v>2623</v>
      </c>
      <c r="E58" s="84" t="b">
        <v>0</v>
      </c>
      <c r="F58" s="84" t="b">
        <v>1</v>
      </c>
      <c r="G58" s="84" t="b">
        <v>0</v>
      </c>
    </row>
    <row r="59" spans="1:7" ht="15">
      <c r="A59" s="84" t="s">
        <v>2521</v>
      </c>
      <c r="B59" s="84">
        <v>4</v>
      </c>
      <c r="C59" s="118">
        <v>0.0032556051103081896</v>
      </c>
      <c r="D59" s="84" t="s">
        <v>2623</v>
      </c>
      <c r="E59" s="84" t="b">
        <v>0</v>
      </c>
      <c r="F59" s="84" t="b">
        <v>0</v>
      </c>
      <c r="G59" s="84" t="b">
        <v>0</v>
      </c>
    </row>
    <row r="60" spans="1:7" ht="15">
      <c r="A60" s="84" t="s">
        <v>540</v>
      </c>
      <c r="B60" s="84">
        <v>4</v>
      </c>
      <c r="C60" s="118">
        <v>0.0032556051103081896</v>
      </c>
      <c r="D60" s="84" t="s">
        <v>2623</v>
      </c>
      <c r="E60" s="84" t="b">
        <v>0</v>
      </c>
      <c r="F60" s="84" t="b">
        <v>0</v>
      </c>
      <c r="G60" s="84" t="b">
        <v>0</v>
      </c>
    </row>
    <row r="61" spans="1:7" ht="15">
      <c r="A61" s="84" t="s">
        <v>2522</v>
      </c>
      <c r="B61" s="84">
        <v>4</v>
      </c>
      <c r="C61" s="118">
        <v>0.0032556051103081896</v>
      </c>
      <c r="D61" s="84" t="s">
        <v>2623</v>
      </c>
      <c r="E61" s="84" t="b">
        <v>0</v>
      </c>
      <c r="F61" s="84" t="b">
        <v>0</v>
      </c>
      <c r="G61" s="84" t="b">
        <v>0</v>
      </c>
    </row>
    <row r="62" spans="1:7" ht="15">
      <c r="A62" s="84" t="s">
        <v>2523</v>
      </c>
      <c r="B62" s="84">
        <v>4</v>
      </c>
      <c r="C62" s="118">
        <v>0.0032556051103081896</v>
      </c>
      <c r="D62" s="84" t="s">
        <v>2623</v>
      </c>
      <c r="E62" s="84" t="b">
        <v>0</v>
      </c>
      <c r="F62" s="84" t="b">
        <v>0</v>
      </c>
      <c r="G62" s="84" t="b">
        <v>0</v>
      </c>
    </row>
    <row r="63" spans="1:7" ht="15">
      <c r="A63" s="84" t="s">
        <v>2524</v>
      </c>
      <c r="B63" s="84">
        <v>4</v>
      </c>
      <c r="C63" s="118">
        <v>0.0032556051103081896</v>
      </c>
      <c r="D63" s="84" t="s">
        <v>2623</v>
      </c>
      <c r="E63" s="84" t="b">
        <v>0</v>
      </c>
      <c r="F63" s="84" t="b">
        <v>0</v>
      </c>
      <c r="G63" s="84" t="b">
        <v>0</v>
      </c>
    </row>
    <row r="64" spans="1:7" ht="15">
      <c r="A64" s="84" t="s">
        <v>2177</v>
      </c>
      <c r="B64" s="84">
        <v>4</v>
      </c>
      <c r="C64" s="118">
        <v>0.0032556051103081896</v>
      </c>
      <c r="D64" s="84" t="s">
        <v>2623</v>
      </c>
      <c r="E64" s="84" t="b">
        <v>0</v>
      </c>
      <c r="F64" s="84" t="b">
        <v>0</v>
      </c>
      <c r="G64" s="84" t="b">
        <v>0</v>
      </c>
    </row>
    <row r="65" spans="1:7" ht="15">
      <c r="A65" s="84" t="s">
        <v>2165</v>
      </c>
      <c r="B65" s="84">
        <v>4</v>
      </c>
      <c r="C65" s="118">
        <v>0.0032556051103081896</v>
      </c>
      <c r="D65" s="84" t="s">
        <v>2623</v>
      </c>
      <c r="E65" s="84" t="b">
        <v>0</v>
      </c>
      <c r="F65" s="84" t="b">
        <v>0</v>
      </c>
      <c r="G65" s="84" t="b">
        <v>0</v>
      </c>
    </row>
    <row r="66" spans="1:7" ht="15">
      <c r="A66" s="84" t="s">
        <v>2166</v>
      </c>
      <c r="B66" s="84">
        <v>4</v>
      </c>
      <c r="C66" s="118">
        <v>0.0032556051103081896</v>
      </c>
      <c r="D66" s="84" t="s">
        <v>2623</v>
      </c>
      <c r="E66" s="84" t="b">
        <v>0</v>
      </c>
      <c r="F66" s="84" t="b">
        <v>0</v>
      </c>
      <c r="G66" s="84" t="b">
        <v>0</v>
      </c>
    </row>
    <row r="67" spans="1:7" ht="15">
      <c r="A67" s="84" t="s">
        <v>2167</v>
      </c>
      <c r="B67" s="84">
        <v>4</v>
      </c>
      <c r="C67" s="118">
        <v>0.0032556051103081896</v>
      </c>
      <c r="D67" s="84" t="s">
        <v>2623</v>
      </c>
      <c r="E67" s="84" t="b">
        <v>0</v>
      </c>
      <c r="F67" s="84" t="b">
        <v>0</v>
      </c>
      <c r="G67" s="84" t="b">
        <v>0</v>
      </c>
    </row>
    <row r="68" spans="1:7" ht="15">
      <c r="A68" s="84" t="s">
        <v>2168</v>
      </c>
      <c r="B68" s="84">
        <v>4</v>
      </c>
      <c r="C68" s="118">
        <v>0.0032556051103081896</v>
      </c>
      <c r="D68" s="84" t="s">
        <v>2623</v>
      </c>
      <c r="E68" s="84" t="b">
        <v>0</v>
      </c>
      <c r="F68" s="84" t="b">
        <v>0</v>
      </c>
      <c r="G68" s="84" t="b">
        <v>0</v>
      </c>
    </row>
    <row r="69" spans="1:7" ht="15">
      <c r="A69" s="84" t="s">
        <v>2169</v>
      </c>
      <c r="B69" s="84">
        <v>4</v>
      </c>
      <c r="C69" s="118">
        <v>0.0032556051103081896</v>
      </c>
      <c r="D69" s="84" t="s">
        <v>2623</v>
      </c>
      <c r="E69" s="84" t="b">
        <v>0</v>
      </c>
      <c r="F69" s="84" t="b">
        <v>0</v>
      </c>
      <c r="G69" s="84" t="b">
        <v>0</v>
      </c>
    </row>
    <row r="70" spans="1:7" ht="15">
      <c r="A70" s="84" t="s">
        <v>2170</v>
      </c>
      <c r="B70" s="84">
        <v>4</v>
      </c>
      <c r="C70" s="118">
        <v>0.0032556051103081896</v>
      </c>
      <c r="D70" s="84" t="s">
        <v>2623</v>
      </c>
      <c r="E70" s="84" t="b">
        <v>0</v>
      </c>
      <c r="F70" s="84" t="b">
        <v>0</v>
      </c>
      <c r="G70" s="84" t="b">
        <v>0</v>
      </c>
    </row>
    <row r="71" spans="1:7" ht="15">
      <c r="A71" s="84" t="s">
        <v>2171</v>
      </c>
      <c r="B71" s="84">
        <v>4</v>
      </c>
      <c r="C71" s="118">
        <v>0.0032556051103081896</v>
      </c>
      <c r="D71" s="84" t="s">
        <v>2623</v>
      </c>
      <c r="E71" s="84" t="b">
        <v>0</v>
      </c>
      <c r="F71" s="84" t="b">
        <v>0</v>
      </c>
      <c r="G71" s="84" t="b">
        <v>0</v>
      </c>
    </row>
    <row r="72" spans="1:7" ht="15">
      <c r="A72" s="84" t="s">
        <v>2172</v>
      </c>
      <c r="B72" s="84">
        <v>4</v>
      </c>
      <c r="C72" s="118">
        <v>0.0032556051103081896</v>
      </c>
      <c r="D72" s="84" t="s">
        <v>2623</v>
      </c>
      <c r="E72" s="84" t="b">
        <v>0</v>
      </c>
      <c r="F72" s="84" t="b">
        <v>0</v>
      </c>
      <c r="G72" s="84" t="b">
        <v>0</v>
      </c>
    </row>
    <row r="73" spans="1:7" ht="15">
      <c r="A73" s="84" t="s">
        <v>2173</v>
      </c>
      <c r="B73" s="84">
        <v>4</v>
      </c>
      <c r="C73" s="118">
        <v>0.0032556051103081896</v>
      </c>
      <c r="D73" s="84" t="s">
        <v>2623</v>
      </c>
      <c r="E73" s="84" t="b">
        <v>0</v>
      </c>
      <c r="F73" s="84" t="b">
        <v>0</v>
      </c>
      <c r="G73" s="84" t="b">
        <v>0</v>
      </c>
    </row>
    <row r="74" spans="1:7" ht="15">
      <c r="A74" s="84" t="s">
        <v>2174</v>
      </c>
      <c r="B74" s="84">
        <v>4</v>
      </c>
      <c r="C74" s="118">
        <v>0.0032556051103081896</v>
      </c>
      <c r="D74" s="84" t="s">
        <v>2623</v>
      </c>
      <c r="E74" s="84" t="b">
        <v>0</v>
      </c>
      <c r="F74" s="84" t="b">
        <v>0</v>
      </c>
      <c r="G74" s="84" t="b">
        <v>0</v>
      </c>
    </row>
    <row r="75" spans="1:7" ht="15">
      <c r="A75" s="84" t="s">
        <v>2525</v>
      </c>
      <c r="B75" s="84">
        <v>4</v>
      </c>
      <c r="C75" s="118">
        <v>0.0032556051103081896</v>
      </c>
      <c r="D75" s="84" t="s">
        <v>2623</v>
      </c>
      <c r="E75" s="84" t="b">
        <v>0</v>
      </c>
      <c r="F75" s="84" t="b">
        <v>0</v>
      </c>
      <c r="G75" s="84" t="b">
        <v>0</v>
      </c>
    </row>
    <row r="76" spans="1:7" ht="15">
      <c r="A76" s="84" t="s">
        <v>2526</v>
      </c>
      <c r="B76" s="84">
        <v>4</v>
      </c>
      <c r="C76" s="118">
        <v>0.0032556051103081896</v>
      </c>
      <c r="D76" s="84" t="s">
        <v>2623</v>
      </c>
      <c r="E76" s="84" t="b">
        <v>0</v>
      </c>
      <c r="F76" s="84" t="b">
        <v>0</v>
      </c>
      <c r="G76" s="84" t="b">
        <v>0</v>
      </c>
    </row>
    <row r="77" spans="1:7" ht="15">
      <c r="A77" s="84" t="s">
        <v>2527</v>
      </c>
      <c r="B77" s="84">
        <v>4</v>
      </c>
      <c r="C77" s="118">
        <v>0.0032556051103081896</v>
      </c>
      <c r="D77" s="84" t="s">
        <v>2623</v>
      </c>
      <c r="E77" s="84" t="b">
        <v>0</v>
      </c>
      <c r="F77" s="84" t="b">
        <v>0</v>
      </c>
      <c r="G77" s="84" t="b">
        <v>0</v>
      </c>
    </row>
    <row r="78" spans="1:7" ht="15">
      <c r="A78" s="84" t="s">
        <v>2528</v>
      </c>
      <c r="B78" s="84">
        <v>4</v>
      </c>
      <c r="C78" s="118">
        <v>0.0032556051103081896</v>
      </c>
      <c r="D78" s="84" t="s">
        <v>2623</v>
      </c>
      <c r="E78" s="84" t="b">
        <v>0</v>
      </c>
      <c r="F78" s="84" t="b">
        <v>0</v>
      </c>
      <c r="G78" s="84" t="b">
        <v>0</v>
      </c>
    </row>
    <row r="79" spans="1:7" ht="15">
      <c r="A79" s="84" t="s">
        <v>2103</v>
      </c>
      <c r="B79" s="84">
        <v>4</v>
      </c>
      <c r="C79" s="118">
        <v>0.0032556051103081896</v>
      </c>
      <c r="D79" s="84" t="s">
        <v>2623</v>
      </c>
      <c r="E79" s="84" t="b">
        <v>0</v>
      </c>
      <c r="F79" s="84" t="b">
        <v>0</v>
      </c>
      <c r="G79" s="84" t="b">
        <v>0</v>
      </c>
    </row>
    <row r="80" spans="1:7" ht="15">
      <c r="A80" s="84" t="s">
        <v>2529</v>
      </c>
      <c r="B80" s="84">
        <v>4</v>
      </c>
      <c r="C80" s="118">
        <v>0.0032556051103081896</v>
      </c>
      <c r="D80" s="84" t="s">
        <v>2623</v>
      </c>
      <c r="E80" s="84" t="b">
        <v>0</v>
      </c>
      <c r="F80" s="84" t="b">
        <v>0</v>
      </c>
      <c r="G80" s="84" t="b">
        <v>0</v>
      </c>
    </row>
    <row r="81" spans="1:7" ht="15">
      <c r="A81" s="84" t="s">
        <v>2530</v>
      </c>
      <c r="B81" s="84">
        <v>4</v>
      </c>
      <c r="C81" s="118">
        <v>0.0032556051103081896</v>
      </c>
      <c r="D81" s="84" t="s">
        <v>2623</v>
      </c>
      <c r="E81" s="84" t="b">
        <v>0</v>
      </c>
      <c r="F81" s="84" t="b">
        <v>0</v>
      </c>
      <c r="G81" s="84" t="b">
        <v>0</v>
      </c>
    </row>
    <row r="82" spans="1:7" ht="15">
      <c r="A82" s="84" t="s">
        <v>2531</v>
      </c>
      <c r="B82" s="84">
        <v>4</v>
      </c>
      <c r="C82" s="118">
        <v>0.0032556051103081896</v>
      </c>
      <c r="D82" s="84" t="s">
        <v>2623</v>
      </c>
      <c r="E82" s="84" t="b">
        <v>0</v>
      </c>
      <c r="F82" s="84" t="b">
        <v>0</v>
      </c>
      <c r="G82" s="84" t="b">
        <v>0</v>
      </c>
    </row>
    <row r="83" spans="1:7" ht="15">
      <c r="A83" s="84" t="s">
        <v>2532</v>
      </c>
      <c r="B83" s="84">
        <v>4</v>
      </c>
      <c r="C83" s="118">
        <v>0.0032556051103081896</v>
      </c>
      <c r="D83" s="84" t="s">
        <v>2623</v>
      </c>
      <c r="E83" s="84" t="b">
        <v>0</v>
      </c>
      <c r="F83" s="84" t="b">
        <v>1</v>
      </c>
      <c r="G83" s="84" t="b">
        <v>0</v>
      </c>
    </row>
    <row r="84" spans="1:7" ht="15">
      <c r="A84" s="84" t="s">
        <v>2533</v>
      </c>
      <c r="B84" s="84">
        <v>4</v>
      </c>
      <c r="C84" s="118">
        <v>0.0032556051103081896</v>
      </c>
      <c r="D84" s="84" t="s">
        <v>2623</v>
      </c>
      <c r="E84" s="84" t="b">
        <v>0</v>
      </c>
      <c r="F84" s="84" t="b">
        <v>0</v>
      </c>
      <c r="G84" s="84" t="b">
        <v>0</v>
      </c>
    </row>
    <row r="85" spans="1:7" ht="15">
      <c r="A85" s="84" t="s">
        <v>2534</v>
      </c>
      <c r="B85" s="84">
        <v>4</v>
      </c>
      <c r="C85" s="118">
        <v>0.0032556051103081896</v>
      </c>
      <c r="D85" s="84" t="s">
        <v>2623</v>
      </c>
      <c r="E85" s="84" t="b">
        <v>0</v>
      </c>
      <c r="F85" s="84" t="b">
        <v>0</v>
      </c>
      <c r="G85" s="84" t="b">
        <v>0</v>
      </c>
    </row>
    <row r="86" spans="1:7" ht="15">
      <c r="A86" s="84" t="s">
        <v>2535</v>
      </c>
      <c r="B86" s="84">
        <v>4</v>
      </c>
      <c r="C86" s="118">
        <v>0.0032556051103081896</v>
      </c>
      <c r="D86" s="84" t="s">
        <v>2623</v>
      </c>
      <c r="E86" s="84" t="b">
        <v>0</v>
      </c>
      <c r="F86" s="84" t="b">
        <v>0</v>
      </c>
      <c r="G86" s="84" t="b">
        <v>0</v>
      </c>
    </row>
    <row r="87" spans="1:7" ht="15">
      <c r="A87" s="84" t="s">
        <v>2536</v>
      </c>
      <c r="B87" s="84">
        <v>4</v>
      </c>
      <c r="C87" s="118">
        <v>0.0032556051103081896</v>
      </c>
      <c r="D87" s="84" t="s">
        <v>2623</v>
      </c>
      <c r="E87" s="84" t="b">
        <v>0</v>
      </c>
      <c r="F87" s="84" t="b">
        <v>0</v>
      </c>
      <c r="G87" s="84" t="b">
        <v>0</v>
      </c>
    </row>
    <row r="88" spans="1:7" ht="15">
      <c r="A88" s="84" t="s">
        <v>2537</v>
      </c>
      <c r="B88" s="84">
        <v>4</v>
      </c>
      <c r="C88" s="118">
        <v>0.0032556051103081896</v>
      </c>
      <c r="D88" s="84" t="s">
        <v>2623</v>
      </c>
      <c r="E88" s="84" t="b">
        <v>0</v>
      </c>
      <c r="F88" s="84" t="b">
        <v>0</v>
      </c>
      <c r="G88" s="84" t="b">
        <v>0</v>
      </c>
    </row>
    <row r="89" spans="1:7" ht="15">
      <c r="A89" s="84" t="s">
        <v>2538</v>
      </c>
      <c r="B89" s="84">
        <v>4</v>
      </c>
      <c r="C89" s="118">
        <v>0.0032556051103081896</v>
      </c>
      <c r="D89" s="84" t="s">
        <v>2623</v>
      </c>
      <c r="E89" s="84" t="b">
        <v>0</v>
      </c>
      <c r="F89" s="84" t="b">
        <v>0</v>
      </c>
      <c r="G89" s="84" t="b">
        <v>0</v>
      </c>
    </row>
    <row r="90" spans="1:7" ht="15">
      <c r="A90" s="84" t="s">
        <v>2539</v>
      </c>
      <c r="B90" s="84">
        <v>4</v>
      </c>
      <c r="C90" s="118">
        <v>0.0038652861141846074</v>
      </c>
      <c r="D90" s="84" t="s">
        <v>2623</v>
      </c>
      <c r="E90" s="84" t="b">
        <v>0</v>
      </c>
      <c r="F90" s="84" t="b">
        <v>0</v>
      </c>
      <c r="G90" s="84" t="b">
        <v>0</v>
      </c>
    </row>
    <row r="91" spans="1:7" ht="15">
      <c r="A91" s="84" t="s">
        <v>2540</v>
      </c>
      <c r="B91" s="84">
        <v>4</v>
      </c>
      <c r="C91" s="118">
        <v>0.0038652861141846074</v>
      </c>
      <c r="D91" s="84" t="s">
        <v>2623</v>
      </c>
      <c r="E91" s="84" t="b">
        <v>0</v>
      </c>
      <c r="F91" s="84" t="b">
        <v>0</v>
      </c>
      <c r="G91" s="84" t="b">
        <v>0</v>
      </c>
    </row>
    <row r="92" spans="1:7" ht="15">
      <c r="A92" s="84" t="s">
        <v>2267</v>
      </c>
      <c r="B92" s="84">
        <v>3</v>
      </c>
      <c r="C92" s="118">
        <v>0.002631484192136155</v>
      </c>
      <c r="D92" s="84" t="s">
        <v>2623</v>
      </c>
      <c r="E92" s="84" t="b">
        <v>0</v>
      </c>
      <c r="F92" s="84" t="b">
        <v>0</v>
      </c>
      <c r="G92" s="84" t="b">
        <v>0</v>
      </c>
    </row>
    <row r="93" spans="1:7" ht="15">
      <c r="A93" s="84" t="s">
        <v>2541</v>
      </c>
      <c r="B93" s="84">
        <v>3</v>
      </c>
      <c r="C93" s="118">
        <v>0.002631484192136155</v>
      </c>
      <c r="D93" s="84" t="s">
        <v>2623</v>
      </c>
      <c r="E93" s="84" t="b">
        <v>0</v>
      </c>
      <c r="F93" s="84" t="b">
        <v>0</v>
      </c>
      <c r="G93" s="84" t="b">
        <v>0</v>
      </c>
    </row>
    <row r="94" spans="1:7" ht="15">
      <c r="A94" s="84" t="s">
        <v>292</v>
      </c>
      <c r="B94" s="84">
        <v>3</v>
      </c>
      <c r="C94" s="118">
        <v>0.002631484192136155</v>
      </c>
      <c r="D94" s="84" t="s">
        <v>2623</v>
      </c>
      <c r="E94" s="84" t="b">
        <v>0</v>
      </c>
      <c r="F94" s="84" t="b">
        <v>0</v>
      </c>
      <c r="G94" s="84" t="b">
        <v>0</v>
      </c>
    </row>
    <row r="95" spans="1:7" ht="15">
      <c r="A95" s="84" t="s">
        <v>277</v>
      </c>
      <c r="B95" s="84">
        <v>3</v>
      </c>
      <c r="C95" s="118">
        <v>0.002631484192136155</v>
      </c>
      <c r="D95" s="84" t="s">
        <v>2623</v>
      </c>
      <c r="E95" s="84" t="b">
        <v>0</v>
      </c>
      <c r="F95" s="84" t="b">
        <v>0</v>
      </c>
      <c r="G95" s="84" t="b">
        <v>0</v>
      </c>
    </row>
    <row r="96" spans="1:7" ht="15">
      <c r="A96" s="84" t="s">
        <v>2181</v>
      </c>
      <c r="B96" s="84">
        <v>3</v>
      </c>
      <c r="C96" s="118">
        <v>0.002631484192136155</v>
      </c>
      <c r="D96" s="84" t="s">
        <v>2623</v>
      </c>
      <c r="E96" s="84" t="b">
        <v>0</v>
      </c>
      <c r="F96" s="84" t="b">
        <v>0</v>
      </c>
      <c r="G96" s="84" t="b">
        <v>0</v>
      </c>
    </row>
    <row r="97" spans="1:7" ht="15">
      <c r="A97" s="84" t="s">
        <v>2542</v>
      </c>
      <c r="B97" s="84">
        <v>3</v>
      </c>
      <c r="C97" s="118">
        <v>0.002631484192136155</v>
      </c>
      <c r="D97" s="84" t="s">
        <v>2623</v>
      </c>
      <c r="E97" s="84" t="b">
        <v>0</v>
      </c>
      <c r="F97" s="84" t="b">
        <v>0</v>
      </c>
      <c r="G97" s="84" t="b">
        <v>0</v>
      </c>
    </row>
    <row r="98" spans="1:7" ht="15">
      <c r="A98" s="84" t="s">
        <v>2183</v>
      </c>
      <c r="B98" s="84">
        <v>3</v>
      </c>
      <c r="C98" s="118">
        <v>0.002631484192136155</v>
      </c>
      <c r="D98" s="84" t="s">
        <v>2623</v>
      </c>
      <c r="E98" s="84" t="b">
        <v>0</v>
      </c>
      <c r="F98" s="84" t="b">
        <v>0</v>
      </c>
      <c r="G98" s="84" t="b">
        <v>0</v>
      </c>
    </row>
    <row r="99" spans="1:7" ht="15">
      <c r="A99" s="84" t="s">
        <v>2184</v>
      </c>
      <c r="B99" s="84">
        <v>3</v>
      </c>
      <c r="C99" s="118">
        <v>0.002631484192136155</v>
      </c>
      <c r="D99" s="84" t="s">
        <v>2623</v>
      </c>
      <c r="E99" s="84" t="b">
        <v>0</v>
      </c>
      <c r="F99" s="84" t="b">
        <v>0</v>
      </c>
      <c r="G99" s="84" t="b">
        <v>0</v>
      </c>
    </row>
    <row r="100" spans="1:7" ht="15">
      <c r="A100" s="84" t="s">
        <v>2543</v>
      </c>
      <c r="B100" s="84">
        <v>3</v>
      </c>
      <c r="C100" s="118">
        <v>0.002631484192136155</v>
      </c>
      <c r="D100" s="84" t="s">
        <v>2623</v>
      </c>
      <c r="E100" s="84" t="b">
        <v>0</v>
      </c>
      <c r="F100" s="84" t="b">
        <v>0</v>
      </c>
      <c r="G100" s="84" t="b">
        <v>0</v>
      </c>
    </row>
    <row r="101" spans="1:7" ht="15">
      <c r="A101" s="84" t="s">
        <v>2544</v>
      </c>
      <c r="B101" s="84">
        <v>3</v>
      </c>
      <c r="C101" s="118">
        <v>0.0028989645856384552</v>
      </c>
      <c r="D101" s="84" t="s">
        <v>2623</v>
      </c>
      <c r="E101" s="84" t="b">
        <v>0</v>
      </c>
      <c r="F101" s="84" t="b">
        <v>0</v>
      </c>
      <c r="G101" s="84" t="b">
        <v>0</v>
      </c>
    </row>
    <row r="102" spans="1:7" ht="15">
      <c r="A102" s="84" t="s">
        <v>2545</v>
      </c>
      <c r="B102" s="84">
        <v>3</v>
      </c>
      <c r="C102" s="118">
        <v>0.002631484192136155</v>
      </c>
      <c r="D102" s="84" t="s">
        <v>2623</v>
      </c>
      <c r="E102" s="84" t="b">
        <v>0</v>
      </c>
      <c r="F102" s="84" t="b">
        <v>0</v>
      </c>
      <c r="G102" s="84" t="b">
        <v>0</v>
      </c>
    </row>
    <row r="103" spans="1:7" ht="15">
      <c r="A103" s="84" t="s">
        <v>2546</v>
      </c>
      <c r="B103" s="84">
        <v>3</v>
      </c>
      <c r="C103" s="118">
        <v>0.002631484192136155</v>
      </c>
      <c r="D103" s="84" t="s">
        <v>2623</v>
      </c>
      <c r="E103" s="84" t="b">
        <v>0</v>
      </c>
      <c r="F103" s="84" t="b">
        <v>0</v>
      </c>
      <c r="G103" s="84" t="b">
        <v>0</v>
      </c>
    </row>
    <row r="104" spans="1:7" ht="15">
      <c r="A104" s="84" t="s">
        <v>2547</v>
      </c>
      <c r="B104" s="84">
        <v>3</v>
      </c>
      <c r="C104" s="118">
        <v>0.002631484192136155</v>
      </c>
      <c r="D104" s="84" t="s">
        <v>2623</v>
      </c>
      <c r="E104" s="84" t="b">
        <v>0</v>
      </c>
      <c r="F104" s="84" t="b">
        <v>0</v>
      </c>
      <c r="G104" s="84" t="b">
        <v>0</v>
      </c>
    </row>
    <row r="105" spans="1:7" ht="15">
      <c r="A105" s="84" t="s">
        <v>2548</v>
      </c>
      <c r="B105" s="84">
        <v>3</v>
      </c>
      <c r="C105" s="118">
        <v>0.002631484192136155</v>
      </c>
      <c r="D105" s="84" t="s">
        <v>2623</v>
      </c>
      <c r="E105" s="84" t="b">
        <v>0</v>
      </c>
      <c r="F105" s="84" t="b">
        <v>0</v>
      </c>
      <c r="G105" s="84" t="b">
        <v>0</v>
      </c>
    </row>
    <row r="106" spans="1:7" ht="15">
      <c r="A106" s="84" t="s">
        <v>2549</v>
      </c>
      <c r="B106" s="84">
        <v>3</v>
      </c>
      <c r="C106" s="118">
        <v>0.002631484192136155</v>
      </c>
      <c r="D106" s="84" t="s">
        <v>2623</v>
      </c>
      <c r="E106" s="84" t="b">
        <v>0</v>
      </c>
      <c r="F106" s="84" t="b">
        <v>0</v>
      </c>
      <c r="G106" s="84" t="b">
        <v>0</v>
      </c>
    </row>
    <row r="107" spans="1:7" ht="15">
      <c r="A107" s="84" t="s">
        <v>2550</v>
      </c>
      <c r="B107" s="84">
        <v>3</v>
      </c>
      <c r="C107" s="118">
        <v>0.002631484192136155</v>
      </c>
      <c r="D107" s="84" t="s">
        <v>2623</v>
      </c>
      <c r="E107" s="84" t="b">
        <v>0</v>
      </c>
      <c r="F107" s="84" t="b">
        <v>0</v>
      </c>
      <c r="G107" s="84" t="b">
        <v>0</v>
      </c>
    </row>
    <row r="108" spans="1:7" ht="15">
      <c r="A108" s="84" t="s">
        <v>2551</v>
      </c>
      <c r="B108" s="84">
        <v>3</v>
      </c>
      <c r="C108" s="118">
        <v>0.002631484192136155</v>
      </c>
      <c r="D108" s="84" t="s">
        <v>2623</v>
      </c>
      <c r="E108" s="84" t="b">
        <v>0</v>
      </c>
      <c r="F108" s="84" t="b">
        <v>0</v>
      </c>
      <c r="G108" s="84" t="b">
        <v>0</v>
      </c>
    </row>
    <row r="109" spans="1:7" ht="15">
      <c r="A109" s="84" t="s">
        <v>2552</v>
      </c>
      <c r="B109" s="84">
        <v>3</v>
      </c>
      <c r="C109" s="118">
        <v>0.002631484192136155</v>
      </c>
      <c r="D109" s="84" t="s">
        <v>2623</v>
      </c>
      <c r="E109" s="84" t="b">
        <v>0</v>
      </c>
      <c r="F109" s="84" t="b">
        <v>0</v>
      </c>
      <c r="G109" s="84" t="b">
        <v>0</v>
      </c>
    </row>
    <row r="110" spans="1:7" ht="15">
      <c r="A110" s="84" t="s">
        <v>2553</v>
      </c>
      <c r="B110" s="84">
        <v>3</v>
      </c>
      <c r="C110" s="118">
        <v>0.002631484192136155</v>
      </c>
      <c r="D110" s="84" t="s">
        <v>2623</v>
      </c>
      <c r="E110" s="84" t="b">
        <v>0</v>
      </c>
      <c r="F110" s="84" t="b">
        <v>0</v>
      </c>
      <c r="G110" s="84" t="b">
        <v>0</v>
      </c>
    </row>
    <row r="111" spans="1:7" ht="15">
      <c r="A111" s="84" t="s">
        <v>2554</v>
      </c>
      <c r="B111" s="84">
        <v>2</v>
      </c>
      <c r="C111" s="118">
        <v>0.0019326430570923037</v>
      </c>
      <c r="D111" s="84" t="s">
        <v>2623</v>
      </c>
      <c r="E111" s="84" t="b">
        <v>1</v>
      </c>
      <c r="F111" s="84" t="b">
        <v>0</v>
      </c>
      <c r="G111" s="84" t="b">
        <v>0</v>
      </c>
    </row>
    <row r="112" spans="1:7" ht="15">
      <c r="A112" s="84" t="s">
        <v>2555</v>
      </c>
      <c r="B112" s="84">
        <v>2</v>
      </c>
      <c r="C112" s="118">
        <v>0.0019326430570923037</v>
      </c>
      <c r="D112" s="84" t="s">
        <v>2623</v>
      </c>
      <c r="E112" s="84" t="b">
        <v>0</v>
      </c>
      <c r="F112" s="84" t="b">
        <v>0</v>
      </c>
      <c r="G112" s="84" t="b">
        <v>0</v>
      </c>
    </row>
    <row r="113" spans="1:7" ht="15">
      <c r="A113" s="84" t="s">
        <v>2556</v>
      </c>
      <c r="B113" s="84">
        <v>2</v>
      </c>
      <c r="C113" s="118">
        <v>0.0019326430570923037</v>
      </c>
      <c r="D113" s="84" t="s">
        <v>2623</v>
      </c>
      <c r="E113" s="84" t="b">
        <v>0</v>
      </c>
      <c r="F113" s="84" t="b">
        <v>0</v>
      </c>
      <c r="G113" s="84" t="b">
        <v>0</v>
      </c>
    </row>
    <row r="114" spans="1:7" ht="15">
      <c r="A114" s="84" t="s">
        <v>2557</v>
      </c>
      <c r="B114" s="84">
        <v>2</v>
      </c>
      <c r="C114" s="118">
        <v>0.0019326430570923037</v>
      </c>
      <c r="D114" s="84" t="s">
        <v>2623</v>
      </c>
      <c r="E114" s="84" t="b">
        <v>0</v>
      </c>
      <c r="F114" s="84" t="b">
        <v>0</v>
      </c>
      <c r="G114" s="84" t="b">
        <v>0</v>
      </c>
    </row>
    <row r="115" spans="1:7" ht="15">
      <c r="A115" s="84" t="s">
        <v>2558</v>
      </c>
      <c r="B115" s="84">
        <v>2</v>
      </c>
      <c r="C115" s="118">
        <v>0.0019326430570923037</v>
      </c>
      <c r="D115" s="84" t="s">
        <v>2623</v>
      </c>
      <c r="E115" s="84" t="b">
        <v>0</v>
      </c>
      <c r="F115" s="84" t="b">
        <v>0</v>
      </c>
      <c r="G115" s="84" t="b">
        <v>0</v>
      </c>
    </row>
    <row r="116" spans="1:7" ht="15">
      <c r="A116" s="84" t="s">
        <v>2559</v>
      </c>
      <c r="B116" s="84">
        <v>2</v>
      </c>
      <c r="C116" s="118">
        <v>0.0019326430570923037</v>
      </c>
      <c r="D116" s="84" t="s">
        <v>2623</v>
      </c>
      <c r="E116" s="84" t="b">
        <v>0</v>
      </c>
      <c r="F116" s="84" t="b">
        <v>0</v>
      </c>
      <c r="G116" s="84" t="b">
        <v>0</v>
      </c>
    </row>
    <row r="117" spans="1:7" ht="15">
      <c r="A117" s="84" t="s">
        <v>2120</v>
      </c>
      <c r="B117" s="84">
        <v>2</v>
      </c>
      <c r="C117" s="118">
        <v>0.0019326430570923037</v>
      </c>
      <c r="D117" s="84" t="s">
        <v>2623</v>
      </c>
      <c r="E117" s="84" t="b">
        <v>0</v>
      </c>
      <c r="F117" s="84" t="b">
        <v>0</v>
      </c>
      <c r="G117" s="84" t="b">
        <v>0</v>
      </c>
    </row>
    <row r="118" spans="1:7" ht="15">
      <c r="A118" s="84" t="s">
        <v>2121</v>
      </c>
      <c r="B118" s="84">
        <v>2</v>
      </c>
      <c r="C118" s="118">
        <v>0.0019326430570923037</v>
      </c>
      <c r="D118" s="84" t="s">
        <v>2623</v>
      </c>
      <c r="E118" s="84" t="b">
        <v>0</v>
      </c>
      <c r="F118" s="84" t="b">
        <v>0</v>
      </c>
      <c r="G118" s="84" t="b">
        <v>0</v>
      </c>
    </row>
    <row r="119" spans="1:7" ht="15">
      <c r="A119" s="84" t="s">
        <v>2560</v>
      </c>
      <c r="B119" s="84">
        <v>2</v>
      </c>
      <c r="C119" s="118">
        <v>0.0019326430570923037</v>
      </c>
      <c r="D119" s="84" t="s">
        <v>2623</v>
      </c>
      <c r="E119" s="84" t="b">
        <v>0</v>
      </c>
      <c r="F119" s="84" t="b">
        <v>0</v>
      </c>
      <c r="G119" s="84" t="b">
        <v>0</v>
      </c>
    </row>
    <row r="120" spans="1:7" ht="15">
      <c r="A120" s="84" t="s">
        <v>2561</v>
      </c>
      <c r="B120" s="84">
        <v>2</v>
      </c>
      <c r="C120" s="118">
        <v>0.0019326430570923037</v>
      </c>
      <c r="D120" s="84" t="s">
        <v>2623</v>
      </c>
      <c r="E120" s="84" t="b">
        <v>0</v>
      </c>
      <c r="F120" s="84" t="b">
        <v>0</v>
      </c>
      <c r="G120" s="84" t="b">
        <v>0</v>
      </c>
    </row>
    <row r="121" spans="1:7" ht="15">
      <c r="A121" s="84" t="s">
        <v>2562</v>
      </c>
      <c r="B121" s="84">
        <v>2</v>
      </c>
      <c r="C121" s="118">
        <v>0.0019326430570923037</v>
      </c>
      <c r="D121" s="84" t="s">
        <v>2623</v>
      </c>
      <c r="E121" s="84" t="b">
        <v>0</v>
      </c>
      <c r="F121" s="84" t="b">
        <v>0</v>
      </c>
      <c r="G121" s="84" t="b">
        <v>0</v>
      </c>
    </row>
    <row r="122" spans="1:7" ht="15">
      <c r="A122" s="84" t="s">
        <v>2563</v>
      </c>
      <c r="B122" s="84">
        <v>2</v>
      </c>
      <c r="C122" s="118">
        <v>0.0019326430570923037</v>
      </c>
      <c r="D122" s="84" t="s">
        <v>2623</v>
      </c>
      <c r="E122" s="84" t="b">
        <v>0</v>
      </c>
      <c r="F122" s="84" t="b">
        <v>0</v>
      </c>
      <c r="G122" s="84" t="b">
        <v>0</v>
      </c>
    </row>
    <row r="123" spans="1:7" ht="15">
      <c r="A123" s="84" t="s">
        <v>2564</v>
      </c>
      <c r="B123" s="84">
        <v>2</v>
      </c>
      <c r="C123" s="118">
        <v>0.0019326430570923037</v>
      </c>
      <c r="D123" s="84" t="s">
        <v>2623</v>
      </c>
      <c r="E123" s="84" t="b">
        <v>1</v>
      </c>
      <c r="F123" s="84" t="b">
        <v>0</v>
      </c>
      <c r="G123" s="84" t="b">
        <v>0</v>
      </c>
    </row>
    <row r="124" spans="1:7" ht="15">
      <c r="A124" s="84" t="s">
        <v>2565</v>
      </c>
      <c r="B124" s="84">
        <v>2</v>
      </c>
      <c r="C124" s="118">
        <v>0.0019326430570923037</v>
      </c>
      <c r="D124" s="84" t="s">
        <v>2623</v>
      </c>
      <c r="E124" s="84" t="b">
        <v>0</v>
      </c>
      <c r="F124" s="84" t="b">
        <v>0</v>
      </c>
      <c r="G124" s="84" t="b">
        <v>0</v>
      </c>
    </row>
    <row r="125" spans="1:7" ht="15">
      <c r="A125" s="84" t="s">
        <v>2566</v>
      </c>
      <c r="B125" s="84">
        <v>2</v>
      </c>
      <c r="C125" s="118">
        <v>0.0019326430570923037</v>
      </c>
      <c r="D125" s="84" t="s">
        <v>2623</v>
      </c>
      <c r="E125" s="84" t="b">
        <v>0</v>
      </c>
      <c r="F125" s="84" t="b">
        <v>0</v>
      </c>
      <c r="G125" s="84" t="b">
        <v>0</v>
      </c>
    </row>
    <row r="126" spans="1:7" ht="15">
      <c r="A126" s="84" t="s">
        <v>2567</v>
      </c>
      <c r="B126" s="84">
        <v>2</v>
      </c>
      <c r="C126" s="118">
        <v>0.0019326430570923037</v>
      </c>
      <c r="D126" s="84" t="s">
        <v>2623</v>
      </c>
      <c r="E126" s="84" t="b">
        <v>1</v>
      </c>
      <c r="F126" s="84" t="b">
        <v>0</v>
      </c>
      <c r="G126" s="84" t="b">
        <v>0</v>
      </c>
    </row>
    <row r="127" spans="1:7" ht="15">
      <c r="A127" s="84" t="s">
        <v>2568</v>
      </c>
      <c r="B127" s="84">
        <v>2</v>
      </c>
      <c r="C127" s="118">
        <v>0.0019326430570923037</v>
      </c>
      <c r="D127" s="84" t="s">
        <v>2623</v>
      </c>
      <c r="E127" s="84" t="b">
        <v>0</v>
      </c>
      <c r="F127" s="84" t="b">
        <v>0</v>
      </c>
      <c r="G127" s="84" t="b">
        <v>0</v>
      </c>
    </row>
    <row r="128" spans="1:7" ht="15">
      <c r="A128" s="84" t="s">
        <v>2569</v>
      </c>
      <c r="B128" s="84">
        <v>2</v>
      </c>
      <c r="C128" s="118">
        <v>0.0019326430570923037</v>
      </c>
      <c r="D128" s="84" t="s">
        <v>2623</v>
      </c>
      <c r="E128" s="84" t="b">
        <v>0</v>
      </c>
      <c r="F128" s="84" t="b">
        <v>0</v>
      </c>
      <c r="G128" s="84" t="b">
        <v>0</v>
      </c>
    </row>
    <row r="129" spans="1:7" ht="15">
      <c r="A129" s="84" t="s">
        <v>2570</v>
      </c>
      <c r="B129" s="84">
        <v>2</v>
      </c>
      <c r="C129" s="118">
        <v>0.0019326430570923037</v>
      </c>
      <c r="D129" s="84" t="s">
        <v>2623</v>
      </c>
      <c r="E129" s="84" t="b">
        <v>0</v>
      </c>
      <c r="F129" s="84" t="b">
        <v>0</v>
      </c>
      <c r="G129" s="84" t="b">
        <v>0</v>
      </c>
    </row>
    <row r="130" spans="1:7" ht="15">
      <c r="A130" s="84" t="s">
        <v>2571</v>
      </c>
      <c r="B130" s="84">
        <v>2</v>
      </c>
      <c r="C130" s="118">
        <v>0.0019326430570923037</v>
      </c>
      <c r="D130" s="84" t="s">
        <v>2623</v>
      </c>
      <c r="E130" s="84" t="b">
        <v>0</v>
      </c>
      <c r="F130" s="84" t="b">
        <v>0</v>
      </c>
      <c r="G130" s="84" t="b">
        <v>0</v>
      </c>
    </row>
    <row r="131" spans="1:7" ht="15">
      <c r="A131" s="84" t="s">
        <v>2572</v>
      </c>
      <c r="B131" s="84">
        <v>2</v>
      </c>
      <c r="C131" s="118">
        <v>0.0019326430570923037</v>
      </c>
      <c r="D131" s="84" t="s">
        <v>2623</v>
      </c>
      <c r="E131" s="84" t="b">
        <v>0</v>
      </c>
      <c r="F131" s="84" t="b">
        <v>0</v>
      </c>
      <c r="G131" s="84" t="b">
        <v>0</v>
      </c>
    </row>
    <row r="132" spans="1:7" ht="15">
      <c r="A132" s="84" t="s">
        <v>341</v>
      </c>
      <c r="B132" s="84">
        <v>2</v>
      </c>
      <c r="C132" s="118">
        <v>0.0019326430570923037</v>
      </c>
      <c r="D132" s="84" t="s">
        <v>2623</v>
      </c>
      <c r="E132" s="84" t="b">
        <v>0</v>
      </c>
      <c r="F132" s="84" t="b">
        <v>0</v>
      </c>
      <c r="G132" s="84" t="b">
        <v>0</v>
      </c>
    </row>
    <row r="133" spans="1:7" ht="15">
      <c r="A133" s="84" t="s">
        <v>2573</v>
      </c>
      <c r="B133" s="84">
        <v>2</v>
      </c>
      <c r="C133" s="118">
        <v>0.0019326430570923037</v>
      </c>
      <c r="D133" s="84" t="s">
        <v>2623</v>
      </c>
      <c r="E133" s="84" t="b">
        <v>0</v>
      </c>
      <c r="F133" s="84" t="b">
        <v>0</v>
      </c>
      <c r="G133" s="84" t="b">
        <v>0</v>
      </c>
    </row>
    <row r="134" spans="1:7" ht="15">
      <c r="A134" s="84" t="s">
        <v>2574</v>
      </c>
      <c r="B134" s="84">
        <v>2</v>
      </c>
      <c r="C134" s="118">
        <v>0.0019326430570923037</v>
      </c>
      <c r="D134" s="84" t="s">
        <v>2623</v>
      </c>
      <c r="E134" s="84" t="b">
        <v>0</v>
      </c>
      <c r="F134" s="84" t="b">
        <v>0</v>
      </c>
      <c r="G134" s="84" t="b">
        <v>0</v>
      </c>
    </row>
    <row r="135" spans="1:7" ht="15">
      <c r="A135" s="84" t="s">
        <v>289</v>
      </c>
      <c r="B135" s="84">
        <v>2</v>
      </c>
      <c r="C135" s="118">
        <v>0.0019326430570923037</v>
      </c>
      <c r="D135" s="84" t="s">
        <v>2623</v>
      </c>
      <c r="E135" s="84" t="b">
        <v>0</v>
      </c>
      <c r="F135" s="84" t="b">
        <v>0</v>
      </c>
      <c r="G135" s="84" t="b">
        <v>0</v>
      </c>
    </row>
    <row r="136" spans="1:7" ht="15">
      <c r="A136" s="84" t="s">
        <v>2575</v>
      </c>
      <c r="B136" s="84">
        <v>2</v>
      </c>
      <c r="C136" s="118">
        <v>0.0019326430570923037</v>
      </c>
      <c r="D136" s="84" t="s">
        <v>2623</v>
      </c>
      <c r="E136" s="84" t="b">
        <v>0</v>
      </c>
      <c r="F136" s="84" t="b">
        <v>1</v>
      </c>
      <c r="G136" s="84" t="b">
        <v>0</v>
      </c>
    </row>
    <row r="137" spans="1:7" ht="15">
      <c r="A137" s="84" t="s">
        <v>2576</v>
      </c>
      <c r="B137" s="84">
        <v>2</v>
      </c>
      <c r="C137" s="118">
        <v>0.0019326430570923037</v>
      </c>
      <c r="D137" s="84" t="s">
        <v>2623</v>
      </c>
      <c r="E137" s="84" t="b">
        <v>0</v>
      </c>
      <c r="F137" s="84" t="b">
        <v>0</v>
      </c>
      <c r="G137" s="84" t="b">
        <v>0</v>
      </c>
    </row>
    <row r="138" spans="1:7" ht="15">
      <c r="A138" s="84" t="s">
        <v>2577</v>
      </c>
      <c r="B138" s="84">
        <v>2</v>
      </c>
      <c r="C138" s="118">
        <v>0.0019326430570923037</v>
      </c>
      <c r="D138" s="84" t="s">
        <v>2623</v>
      </c>
      <c r="E138" s="84" t="b">
        <v>0</v>
      </c>
      <c r="F138" s="84" t="b">
        <v>0</v>
      </c>
      <c r="G138" s="84" t="b">
        <v>0</v>
      </c>
    </row>
    <row r="139" spans="1:7" ht="15">
      <c r="A139" s="84" t="s">
        <v>2578</v>
      </c>
      <c r="B139" s="84">
        <v>2</v>
      </c>
      <c r="C139" s="118">
        <v>0.0019326430570923037</v>
      </c>
      <c r="D139" s="84" t="s">
        <v>2623</v>
      </c>
      <c r="E139" s="84" t="b">
        <v>0</v>
      </c>
      <c r="F139" s="84" t="b">
        <v>0</v>
      </c>
      <c r="G139" s="84" t="b">
        <v>0</v>
      </c>
    </row>
    <row r="140" spans="1:7" ht="15">
      <c r="A140" s="84" t="s">
        <v>2579</v>
      </c>
      <c r="B140" s="84">
        <v>2</v>
      </c>
      <c r="C140" s="118">
        <v>0.0019326430570923037</v>
      </c>
      <c r="D140" s="84" t="s">
        <v>2623</v>
      </c>
      <c r="E140" s="84" t="b">
        <v>0</v>
      </c>
      <c r="F140" s="84" t="b">
        <v>0</v>
      </c>
      <c r="G140" s="84" t="b">
        <v>0</v>
      </c>
    </row>
    <row r="141" spans="1:7" ht="15">
      <c r="A141" s="84" t="s">
        <v>2580</v>
      </c>
      <c r="B141" s="84">
        <v>2</v>
      </c>
      <c r="C141" s="118">
        <v>0.0019326430570923037</v>
      </c>
      <c r="D141" s="84" t="s">
        <v>2623</v>
      </c>
      <c r="E141" s="84" t="b">
        <v>1</v>
      </c>
      <c r="F141" s="84" t="b">
        <v>0</v>
      </c>
      <c r="G141" s="84" t="b">
        <v>0</v>
      </c>
    </row>
    <row r="142" spans="1:7" ht="15">
      <c r="A142" s="84" t="s">
        <v>2581</v>
      </c>
      <c r="B142" s="84">
        <v>2</v>
      </c>
      <c r="C142" s="118">
        <v>0.0019326430570923037</v>
      </c>
      <c r="D142" s="84" t="s">
        <v>2623</v>
      </c>
      <c r="E142" s="84" t="b">
        <v>0</v>
      </c>
      <c r="F142" s="84" t="b">
        <v>0</v>
      </c>
      <c r="G142" s="84" t="b">
        <v>0</v>
      </c>
    </row>
    <row r="143" spans="1:7" ht="15">
      <c r="A143" s="84" t="s">
        <v>2582</v>
      </c>
      <c r="B143" s="84">
        <v>2</v>
      </c>
      <c r="C143" s="118">
        <v>0.0019326430570923037</v>
      </c>
      <c r="D143" s="84" t="s">
        <v>2623</v>
      </c>
      <c r="E143" s="84" t="b">
        <v>0</v>
      </c>
      <c r="F143" s="84" t="b">
        <v>0</v>
      </c>
      <c r="G143" s="84" t="b">
        <v>0</v>
      </c>
    </row>
    <row r="144" spans="1:7" ht="15">
      <c r="A144" s="84" t="s">
        <v>2583</v>
      </c>
      <c r="B144" s="84">
        <v>2</v>
      </c>
      <c r="C144" s="118">
        <v>0.0019326430570923037</v>
      </c>
      <c r="D144" s="84" t="s">
        <v>2623</v>
      </c>
      <c r="E144" s="84" t="b">
        <v>0</v>
      </c>
      <c r="F144" s="84" t="b">
        <v>0</v>
      </c>
      <c r="G144" s="84" t="b">
        <v>0</v>
      </c>
    </row>
    <row r="145" spans="1:7" ht="15">
      <c r="A145" s="84" t="s">
        <v>2584</v>
      </c>
      <c r="B145" s="84">
        <v>2</v>
      </c>
      <c r="C145" s="118">
        <v>0.0019326430570923037</v>
      </c>
      <c r="D145" s="84" t="s">
        <v>2623</v>
      </c>
      <c r="E145" s="84" t="b">
        <v>0</v>
      </c>
      <c r="F145" s="84" t="b">
        <v>0</v>
      </c>
      <c r="G145" s="84" t="b">
        <v>0</v>
      </c>
    </row>
    <row r="146" spans="1:7" ht="15">
      <c r="A146" s="84" t="s">
        <v>2585</v>
      </c>
      <c r="B146" s="84">
        <v>2</v>
      </c>
      <c r="C146" s="118">
        <v>0.0019326430570923037</v>
      </c>
      <c r="D146" s="84" t="s">
        <v>2623</v>
      </c>
      <c r="E146" s="84" t="b">
        <v>0</v>
      </c>
      <c r="F146" s="84" t="b">
        <v>0</v>
      </c>
      <c r="G146" s="84" t="b">
        <v>0</v>
      </c>
    </row>
    <row r="147" spans="1:7" ht="15">
      <c r="A147" s="84" t="s">
        <v>2586</v>
      </c>
      <c r="B147" s="84">
        <v>2</v>
      </c>
      <c r="C147" s="118">
        <v>0.0019326430570923037</v>
      </c>
      <c r="D147" s="84" t="s">
        <v>2623</v>
      </c>
      <c r="E147" s="84" t="b">
        <v>0</v>
      </c>
      <c r="F147" s="84" t="b">
        <v>0</v>
      </c>
      <c r="G147" s="84" t="b">
        <v>0</v>
      </c>
    </row>
    <row r="148" spans="1:7" ht="15">
      <c r="A148" s="84" t="s">
        <v>2587</v>
      </c>
      <c r="B148" s="84">
        <v>2</v>
      </c>
      <c r="C148" s="118">
        <v>0.0019326430570923037</v>
      </c>
      <c r="D148" s="84" t="s">
        <v>2623</v>
      </c>
      <c r="E148" s="84" t="b">
        <v>1</v>
      </c>
      <c r="F148" s="84" t="b">
        <v>0</v>
      </c>
      <c r="G148" s="84" t="b">
        <v>0</v>
      </c>
    </row>
    <row r="149" spans="1:7" ht="15">
      <c r="A149" s="84" t="s">
        <v>2588</v>
      </c>
      <c r="B149" s="84">
        <v>2</v>
      </c>
      <c r="C149" s="118">
        <v>0.0019326430570923037</v>
      </c>
      <c r="D149" s="84" t="s">
        <v>2623</v>
      </c>
      <c r="E149" s="84" t="b">
        <v>0</v>
      </c>
      <c r="F149" s="84" t="b">
        <v>0</v>
      </c>
      <c r="G149" s="84" t="b">
        <v>0</v>
      </c>
    </row>
    <row r="150" spans="1:7" ht="15">
      <c r="A150" s="84" t="s">
        <v>2589</v>
      </c>
      <c r="B150" s="84">
        <v>2</v>
      </c>
      <c r="C150" s="118">
        <v>0.0019326430570923037</v>
      </c>
      <c r="D150" s="84" t="s">
        <v>2623</v>
      </c>
      <c r="E150" s="84" t="b">
        <v>0</v>
      </c>
      <c r="F150" s="84" t="b">
        <v>0</v>
      </c>
      <c r="G150" s="84" t="b">
        <v>0</v>
      </c>
    </row>
    <row r="151" spans="1:7" ht="15">
      <c r="A151" s="84" t="s">
        <v>2590</v>
      </c>
      <c r="B151" s="84">
        <v>2</v>
      </c>
      <c r="C151" s="118">
        <v>0.0019326430570923037</v>
      </c>
      <c r="D151" s="84" t="s">
        <v>2623</v>
      </c>
      <c r="E151" s="84" t="b">
        <v>0</v>
      </c>
      <c r="F151" s="84" t="b">
        <v>0</v>
      </c>
      <c r="G151" s="84" t="b">
        <v>0</v>
      </c>
    </row>
    <row r="152" spans="1:7" ht="15">
      <c r="A152" s="84" t="s">
        <v>2591</v>
      </c>
      <c r="B152" s="84">
        <v>2</v>
      </c>
      <c r="C152" s="118">
        <v>0.0019326430570923037</v>
      </c>
      <c r="D152" s="84" t="s">
        <v>2623</v>
      </c>
      <c r="E152" s="84" t="b">
        <v>0</v>
      </c>
      <c r="F152" s="84" t="b">
        <v>0</v>
      </c>
      <c r="G152" s="84" t="b">
        <v>0</v>
      </c>
    </row>
    <row r="153" spans="1:7" ht="15">
      <c r="A153" s="84" t="s">
        <v>2592</v>
      </c>
      <c r="B153" s="84">
        <v>2</v>
      </c>
      <c r="C153" s="118">
        <v>0.0019326430570923037</v>
      </c>
      <c r="D153" s="84" t="s">
        <v>2623</v>
      </c>
      <c r="E153" s="84" t="b">
        <v>0</v>
      </c>
      <c r="F153" s="84" t="b">
        <v>0</v>
      </c>
      <c r="G153" s="84" t="b">
        <v>0</v>
      </c>
    </row>
    <row r="154" spans="1:7" ht="15">
      <c r="A154" s="84" t="s">
        <v>2593</v>
      </c>
      <c r="B154" s="84">
        <v>2</v>
      </c>
      <c r="C154" s="118">
        <v>0.0019326430570923037</v>
      </c>
      <c r="D154" s="84" t="s">
        <v>2623</v>
      </c>
      <c r="E154" s="84" t="b">
        <v>0</v>
      </c>
      <c r="F154" s="84" t="b">
        <v>0</v>
      </c>
      <c r="G154" s="84" t="b">
        <v>0</v>
      </c>
    </row>
    <row r="155" spans="1:7" ht="15">
      <c r="A155" s="84" t="s">
        <v>2594</v>
      </c>
      <c r="B155" s="84">
        <v>2</v>
      </c>
      <c r="C155" s="118">
        <v>0.0019326430570923037</v>
      </c>
      <c r="D155" s="84" t="s">
        <v>2623</v>
      </c>
      <c r="E155" s="84" t="b">
        <v>0</v>
      </c>
      <c r="F155" s="84" t="b">
        <v>0</v>
      </c>
      <c r="G155" s="84" t="b">
        <v>0</v>
      </c>
    </row>
    <row r="156" spans="1:7" ht="15">
      <c r="A156" s="84" t="s">
        <v>2595</v>
      </c>
      <c r="B156" s="84">
        <v>2</v>
      </c>
      <c r="C156" s="118">
        <v>0.0019326430570923037</v>
      </c>
      <c r="D156" s="84" t="s">
        <v>2623</v>
      </c>
      <c r="E156" s="84" t="b">
        <v>0</v>
      </c>
      <c r="F156" s="84" t="b">
        <v>0</v>
      </c>
      <c r="G156" s="84" t="b">
        <v>0</v>
      </c>
    </row>
    <row r="157" spans="1:7" ht="15">
      <c r="A157" s="84" t="s">
        <v>2596</v>
      </c>
      <c r="B157" s="84">
        <v>2</v>
      </c>
      <c r="C157" s="118">
        <v>0.0019326430570923037</v>
      </c>
      <c r="D157" s="84" t="s">
        <v>2623</v>
      </c>
      <c r="E157" s="84" t="b">
        <v>0</v>
      </c>
      <c r="F157" s="84" t="b">
        <v>0</v>
      </c>
      <c r="G157" s="84" t="b">
        <v>0</v>
      </c>
    </row>
    <row r="158" spans="1:7" ht="15">
      <c r="A158" s="84" t="s">
        <v>2597</v>
      </c>
      <c r="B158" s="84">
        <v>2</v>
      </c>
      <c r="C158" s="118">
        <v>0.0019326430570923037</v>
      </c>
      <c r="D158" s="84" t="s">
        <v>2623</v>
      </c>
      <c r="E158" s="84" t="b">
        <v>1</v>
      </c>
      <c r="F158" s="84" t="b">
        <v>0</v>
      </c>
      <c r="G158" s="84" t="b">
        <v>0</v>
      </c>
    </row>
    <row r="159" spans="1:7" ht="15">
      <c r="A159" s="84" t="s">
        <v>2598</v>
      </c>
      <c r="B159" s="84">
        <v>2</v>
      </c>
      <c r="C159" s="118">
        <v>0.0019326430570923037</v>
      </c>
      <c r="D159" s="84" t="s">
        <v>2623</v>
      </c>
      <c r="E159" s="84" t="b">
        <v>0</v>
      </c>
      <c r="F159" s="84" t="b">
        <v>0</v>
      </c>
      <c r="G159" s="84" t="b">
        <v>0</v>
      </c>
    </row>
    <row r="160" spans="1:7" ht="15">
      <c r="A160" s="84" t="s">
        <v>2599</v>
      </c>
      <c r="B160" s="84">
        <v>2</v>
      </c>
      <c r="C160" s="118">
        <v>0.0019326430570923037</v>
      </c>
      <c r="D160" s="84" t="s">
        <v>2623</v>
      </c>
      <c r="E160" s="84" t="b">
        <v>0</v>
      </c>
      <c r="F160" s="84" t="b">
        <v>0</v>
      </c>
      <c r="G160" s="84" t="b">
        <v>0</v>
      </c>
    </row>
    <row r="161" spans="1:7" ht="15">
      <c r="A161" s="84" t="s">
        <v>2600</v>
      </c>
      <c r="B161" s="84">
        <v>2</v>
      </c>
      <c r="C161" s="118">
        <v>0.0019326430570923037</v>
      </c>
      <c r="D161" s="84" t="s">
        <v>2623</v>
      </c>
      <c r="E161" s="84" t="b">
        <v>0</v>
      </c>
      <c r="F161" s="84" t="b">
        <v>0</v>
      </c>
      <c r="G161" s="84" t="b">
        <v>0</v>
      </c>
    </row>
    <row r="162" spans="1:7" ht="15">
      <c r="A162" s="84" t="s">
        <v>2601</v>
      </c>
      <c r="B162" s="84">
        <v>2</v>
      </c>
      <c r="C162" s="118">
        <v>0.0019326430570923037</v>
      </c>
      <c r="D162" s="84" t="s">
        <v>2623</v>
      </c>
      <c r="E162" s="84" t="b">
        <v>0</v>
      </c>
      <c r="F162" s="84" t="b">
        <v>0</v>
      </c>
      <c r="G162" s="84" t="b">
        <v>0</v>
      </c>
    </row>
    <row r="163" spans="1:7" ht="15">
      <c r="A163" s="84" t="s">
        <v>2602</v>
      </c>
      <c r="B163" s="84">
        <v>2</v>
      </c>
      <c r="C163" s="118">
        <v>0.0019326430570923037</v>
      </c>
      <c r="D163" s="84" t="s">
        <v>2623</v>
      </c>
      <c r="E163" s="84" t="b">
        <v>0</v>
      </c>
      <c r="F163" s="84" t="b">
        <v>0</v>
      </c>
      <c r="G163" s="84" t="b">
        <v>0</v>
      </c>
    </row>
    <row r="164" spans="1:7" ht="15">
      <c r="A164" s="84" t="s">
        <v>2603</v>
      </c>
      <c r="B164" s="84">
        <v>2</v>
      </c>
      <c r="C164" s="118">
        <v>0.0019326430570923037</v>
      </c>
      <c r="D164" s="84" t="s">
        <v>2623</v>
      </c>
      <c r="E164" s="84" t="b">
        <v>0</v>
      </c>
      <c r="F164" s="84" t="b">
        <v>0</v>
      </c>
      <c r="G164" s="84" t="b">
        <v>0</v>
      </c>
    </row>
    <row r="165" spans="1:7" ht="15">
      <c r="A165" s="84" t="s">
        <v>2604</v>
      </c>
      <c r="B165" s="84">
        <v>2</v>
      </c>
      <c r="C165" s="118">
        <v>0.0019326430570923037</v>
      </c>
      <c r="D165" s="84" t="s">
        <v>2623</v>
      </c>
      <c r="E165" s="84" t="b">
        <v>0</v>
      </c>
      <c r="F165" s="84" t="b">
        <v>0</v>
      </c>
      <c r="G165" s="84" t="b">
        <v>0</v>
      </c>
    </row>
    <row r="166" spans="1:7" ht="15">
      <c r="A166" s="84" t="s">
        <v>2605</v>
      </c>
      <c r="B166" s="84">
        <v>2</v>
      </c>
      <c r="C166" s="118">
        <v>0.0019326430570923037</v>
      </c>
      <c r="D166" s="84" t="s">
        <v>2623</v>
      </c>
      <c r="E166" s="84" t="b">
        <v>0</v>
      </c>
      <c r="F166" s="84" t="b">
        <v>0</v>
      </c>
      <c r="G166" s="84" t="b">
        <v>0</v>
      </c>
    </row>
    <row r="167" spans="1:7" ht="15">
      <c r="A167" s="84" t="s">
        <v>2606</v>
      </c>
      <c r="B167" s="84">
        <v>2</v>
      </c>
      <c r="C167" s="118">
        <v>0.0019326430570923037</v>
      </c>
      <c r="D167" s="84" t="s">
        <v>2623</v>
      </c>
      <c r="E167" s="84" t="b">
        <v>0</v>
      </c>
      <c r="F167" s="84" t="b">
        <v>0</v>
      </c>
      <c r="G167" s="84" t="b">
        <v>0</v>
      </c>
    </row>
    <row r="168" spans="1:7" ht="15">
      <c r="A168" s="84" t="s">
        <v>2607</v>
      </c>
      <c r="B168" s="84">
        <v>2</v>
      </c>
      <c r="C168" s="118">
        <v>0.0019326430570923037</v>
      </c>
      <c r="D168" s="84" t="s">
        <v>2623</v>
      </c>
      <c r="E168" s="84" t="b">
        <v>0</v>
      </c>
      <c r="F168" s="84" t="b">
        <v>0</v>
      </c>
      <c r="G168" s="84" t="b">
        <v>0</v>
      </c>
    </row>
    <row r="169" spans="1:7" ht="15">
      <c r="A169" s="84" t="s">
        <v>2608</v>
      </c>
      <c r="B169" s="84">
        <v>2</v>
      </c>
      <c r="C169" s="118">
        <v>0.0019326430570923037</v>
      </c>
      <c r="D169" s="84" t="s">
        <v>2623</v>
      </c>
      <c r="E169" s="84" t="b">
        <v>0</v>
      </c>
      <c r="F169" s="84" t="b">
        <v>0</v>
      </c>
      <c r="G169" s="84" t="b">
        <v>0</v>
      </c>
    </row>
    <row r="170" spans="1:7" ht="15">
      <c r="A170" s="84" t="s">
        <v>2609</v>
      </c>
      <c r="B170" s="84">
        <v>2</v>
      </c>
      <c r="C170" s="118">
        <v>0.0019326430570923037</v>
      </c>
      <c r="D170" s="84" t="s">
        <v>2623</v>
      </c>
      <c r="E170" s="84" t="b">
        <v>0</v>
      </c>
      <c r="F170" s="84" t="b">
        <v>0</v>
      </c>
      <c r="G170" s="84" t="b">
        <v>0</v>
      </c>
    </row>
    <row r="171" spans="1:7" ht="15">
      <c r="A171" s="84" t="s">
        <v>2610</v>
      </c>
      <c r="B171" s="84">
        <v>2</v>
      </c>
      <c r="C171" s="118">
        <v>0.0019326430570923037</v>
      </c>
      <c r="D171" s="84" t="s">
        <v>2623</v>
      </c>
      <c r="E171" s="84" t="b">
        <v>0</v>
      </c>
      <c r="F171" s="84" t="b">
        <v>0</v>
      </c>
      <c r="G171" s="84" t="b">
        <v>0</v>
      </c>
    </row>
    <row r="172" spans="1:7" ht="15">
      <c r="A172" s="84" t="s">
        <v>2611</v>
      </c>
      <c r="B172" s="84">
        <v>2</v>
      </c>
      <c r="C172" s="118">
        <v>0.0019326430570923037</v>
      </c>
      <c r="D172" s="84" t="s">
        <v>2623</v>
      </c>
      <c r="E172" s="84" t="b">
        <v>0</v>
      </c>
      <c r="F172" s="84" t="b">
        <v>0</v>
      </c>
      <c r="G172" s="84" t="b">
        <v>0</v>
      </c>
    </row>
    <row r="173" spans="1:7" ht="15">
      <c r="A173" s="84" t="s">
        <v>2612</v>
      </c>
      <c r="B173" s="84">
        <v>2</v>
      </c>
      <c r="C173" s="118">
        <v>0.0019326430570923037</v>
      </c>
      <c r="D173" s="84" t="s">
        <v>2623</v>
      </c>
      <c r="E173" s="84" t="b">
        <v>0</v>
      </c>
      <c r="F173" s="84" t="b">
        <v>0</v>
      </c>
      <c r="G173" s="84" t="b">
        <v>0</v>
      </c>
    </row>
    <row r="174" spans="1:7" ht="15">
      <c r="A174" s="84" t="s">
        <v>2613</v>
      </c>
      <c r="B174" s="84">
        <v>2</v>
      </c>
      <c r="C174" s="118">
        <v>0.0019326430570923037</v>
      </c>
      <c r="D174" s="84" t="s">
        <v>2623</v>
      </c>
      <c r="E174" s="84" t="b">
        <v>0</v>
      </c>
      <c r="F174" s="84" t="b">
        <v>0</v>
      </c>
      <c r="G174" s="84" t="b">
        <v>0</v>
      </c>
    </row>
    <row r="175" spans="1:7" ht="15">
      <c r="A175" s="84" t="s">
        <v>2614</v>
      </c>
      <c r="B175" s="84">
        <v>2</v>
      </c>
      <c r="C175" s="118">
        <v>0.0019326430570923037</v>
      </c>
      <c r="D175" s="84" t="s">
        <v>2623</v>
      </c>
      <c r="E175" s="84" t="b">
        <v>0</v>
      </c>
      <c r="F175" s="84" t="b">
        <v>0</v>
      </c>
      <c r="G175" s="84" t="b">
        <v>0</v>
      </c>
    </row>
    <row r="176" spans="1:7" ht="15">
      <c r="A176" s="84" t="s">
        <v>2615</v>
      </c>
      <c r="B176" s="84">
        <v>2</v>
      </c>
      <c r="C176" s="118">
        <v>0.0019326430570923037</v>
      </c>
      <c r="D176" s="84" t="s">
        <v>2623</v>
      </c>
      <c r="E176" s="84" t="b">
        <v>0</v>
      </c>
      <c r="F176" s="84" t="b">
        <v>0</v>
      </c>
      <c r="G176" s="84" t="b">
        <v>0</v>
      </c>
    </row>
    <row r="177" spans="1:7" ht="15">
      <c r="A177" s="84" t="s">
        <v>2616</v>
      </c>
      <c r="B177" s="84">
        <v>2</v>
      </c>
      <c r="C177" s="118">
        <v>0.0019326430570923037</v>
      </c>
      <c r="D177" s="84" t="s">
        <v>2623</v>
      </c>
      <c r="E177" s="84" t="b">
        <v>0</v>
      </c>
      <c r="F177" s="84" t="b">
        <v>0</v>
      </c>
      <c r="G177" s="84" t="b">
        <v>0</v>
      </c>
    </row>
    <row r="178" spans="1:7" ht="15">
      <c r="A178" s="84" t="s">
        <v>2617</v>
      </c>
      <c r="B178" s="84">
        <v>2</v>
      </c>
      <c r="C178" s="118">
        <v>0.0019326430570923037</v>
      </c>
      <c r="D178" s="84" t="s">
        <v>2623</v>
      </c>
      <c r="E178" s="84" t="b">
        <v>0</v>
      </c>
      <c r="F178" s="84" t="b">
        <v>0</v>
      </c>
      <c r="G178" s="84" t="b">
        <v>0</v>
      </c>
    </row>
    <row r="179" spans="1:7" ht="15">
      <c r="A179" s="84" t="s">
        <v>2618</v>
      </c>
      <c r="B179" s="84">
        <v>2</v>
      </c>
      <c r="C179" s="118">
        <v>0.0019326430570923037</v>
      </c>
      <c r="D179" s="84" t="s">
        <v>2623</v>
      </c>
      <c r="E179" s="84" t="b">
        <v>0</v>
      </c>
      <c r="F179" s="84" t="b">
        <v>0</v>
      </c>
      <c r="G179" s="84" t="b">
        <v>0</v>
      </c>
    </row>
    <row r="180" spans="1:7" ht="15">
      <c r="A180" s="84" t="s">
        <v>2619</v>
      </c>
      <c r="B180" s="84">
        <v>2</v>
      </c>
      <c r="C180" s="118">
        <v>0.0019326430570923037</v>
      </c>
      <c r="D180" s="84" t="s">
        <v>2623</v>
      </c>
      <c r="E180" s="84" t="b">
        <v>0</v>
      </c>
      <c r="F180" s="84" t="b">
        <v>0</v>
      </c>
      <c r="G180" s="84" t="b">
        <v>0</v>
      </c>
    </row>
    <row r="181" spans="1:7" ht="15">
      <c r="A181" s="84" t="s">
        <v>2620</v>
      </c>
      <c r="B181" s="84">
        <v>2</v>
      </c>
      <c r="C181" s="118">
        <v>0.0019326430570923037</v>
      </c>
      <c r="D181" s="84" t="s">
        <v>2623</v>
      </c>
      <c r="E181" s="84" t="b">
        <v>0</v>
      </c>
      <c r="F181" s="84" t="b">
        <v>0</v>
      </c>
      <c r="G181" s="84" t="b">
        <v>0</v>
      </c>
    </row>
    <row r="182" spans="1:7" ht="15">
      <c r="A182" s="84" t="s">
        <v>2144</v>
      </c>
      <c r="B182" s="84">
        <v>70</v>
      </c>
      <c r="C182" s="118">
        <v>0.0030463234885362653</v>
      </c>
      <c r="D182" s="84" t="s">
        <v>2011</v>
      </c>
      <c r="E182" s="84" t="b">
        <v>0</v>
      </c>
      <c r="F182" s="84" t="b">
        <v>0</v>
      </c>
      <c r="G182" s="84" t="b">
        <v>0</v>
      </c>
    </row>
    <row r="183" spans="1:7" ht="15">
      <c r="A183" s="84" t="s">
        <v>2143</v>
      </c>
      <c r="B183" s="84">
        <v>69</v>
      </c>
      <c r="C183" s="118">
        <v>0</v>
      </c>
      <c r="D183" s="84" t="s">
        <v>2011</v>
      </c>
      <c r="E183" s="84" t="b">
        <v>0</v>
      </c>
      <c r="F183" s="84" t="b">
        <v>0</v>
      </c>
      <c r="G183" s="84" t="b">
        <v>0</v>
      </c>
    </row>
    <row r="184" spans="1:7" ht="15">
      <c r="A184" s="84" t="s">
        <v>2145</v>
      </c>
      <c r="B184" s="84">
        <v>68</v>
      </c>
      <c r="C184" s="118">
        <v>0.004509043269657527</v>
      </c>
      <c r="D184" s="84" t="s">
        <v>2011</v>
      </c>
      <c r="E184" s="84" t="b">
        <v>0</v>
      </c>
      <c r="F184" s="84" t="b">
        <v>0</v>
      </c>
      <c r="G184" s="84" t="b">
        <v>0</v>
      </c>
    </row>
    <row r="185" spans="1:7" ht="15">
      <c r="A185" s="84" t="s">
        <v>212</v>
      </c>
      <c r="B185" s="84">
        <v>59</v>
      </c>
      <c r="C185" s="118">
        <v>0.006736816908189489</v>
      </c>
      <c r="D185" s="84" t="s">
        <v>2011</v>
      </c>
      <c r="E185" s="84" t="b">
        <v>0</v>
      </c>
      <c r="F185" s="84" t="b">
        <v>0</v>
      </c>
      <c r="G185" s="84" t="b">
        <v>0</v>
      </c>
    </row>
    <row r="186" spans="1:7" ht="15">
      <c r="A186" s="84" t="s">
        <v>2148</v>
      </c>
      <c r="B186" s="84">
        <v>57</v>
      </c>
      <c r="C186" s="118">
        <v>0.0072200681833445605</v>
      </c>
      <c r="D186" s="84" t="s">
        <v>2011</v>
      </c>
      <c r="E186" s="84" t="b">
        <v>1</v>
      </c>
      <c r="F186" s="84" t="b">
        <v>0</v>
      </c>
      <c r="G186" s="84" t="b">
        <v>0</v>
      </c>
    </row>
    <row r="187" spans="1:7" ht="15">
      <c r="A187" s="84" t="s">
        <v>2149</v>
      </c>
      <c r="B187" s="84">
        <v>57</v>
      </c>
      <c r="C187" s="118">
        <v>0.0072200681833445605</v>
      </c>
      <c r="D187" s="84" t="s">
        <v>2011</v>
      </c>
      <c r="E187" s="84" t="b">
        <v>0</v>
      </c>
      <c r="F187" s="84" t="b">
        <v>0</v>
      </c>
      <c r="G187" s="84" t="b">
        <v>0</v>
      </c>
    </row>
    <row r="188" spans="1:7" ht="15">
      <c r="A188" s="84" t="s">
        <v>2146</v>
      </c>
      <c r="B188" s="84">
        <v>56</v>
      </c>
      <c r="C188" s="118">
        <v>0.007804908428433072</v>
      </c>
      <c r="D188" s="84" t="s">
        <v>2011</v>
      </c>
      <c r="E188" s="84" t="b">
        <v>0</v>
      </c>
      <c r="F188" s="84" t="b">
        <v>0</v>
      </c>
      <c r="G188" s="84" t="b">
        <v>0</v>
      </c>
    </row>
    <row r="189" spans="1:7" ht="15">
      <c r="A189" s="84" t="s">
        <v>2150</v>
      </c>
      <c r="B189" s="84">
        <v>16</v>
      </c>
      <c r="C189" s="118">
        <v>0.016618550216206583</v>
      </c>
      <c r="D189" s="84" t="s">
        <v>2011</v>
      </c>
      <c r="E189" s="84" t="b">
        <v>0</v>
      </c>
      <c r="F189" s="84" t="b">
        <v>0</v>
      </c>
      <c r="G189" s="84" t="b">
        <v>0</v>
      </c>
    </row>
    <row r="190" spans="1:7" ht="15">
      <c r="A190" s="84" t="s">
        <v>2151</v>
      </c>
      <c r="B190" s="84">
        <v>8</v>
      </c>
      <c r="C190" s="118">
        <v>0.012289837034238582</v>
      </c>
      <c r="D190" s="84" t="s">
        <v>2011</v>
      </c>
      <c r="E190" s="84" t="b">
        <v>0</v>
      </c>
      <c r="F190" s="84" t="b">
        <v>0</v>
      </c>
      <c r="G190" s="84" t="b">
        <v>0</v>
      </c>
    </row>
    <row r="191" spans="1:7" ht="15">
      <c r="A191" s="84" t="s">
        <v>2152</v>
      </c>
      <c r="B191" s="84">
        <v>8</v>
      </c>
      <c r="C191" s="118">
        <v>0.012289837034238582</v>
      </c>
      <c r="D191" s="84" t="s">
        <v>2011</v>
      </c>
      <c r="E191" s="84" t="b">
        <v>0</v>
      </c>
      <c r="F191" s="84" t="b">
        <v>0</v>
      </c>
      <c r="G191" s="84" t="b">
        <v>0</v>
      </c>
    </row>
    <row r="192" spans="1:7" ht="15">
      <c r="A192" s="84" t="s">
        <v>2154</v>
      </c>
      <c r="B192" s="84">
        <v>7</v>
      </c>
      <c r="C192" s="118">
        <v>0.011424588609659265</v>
      </c>
      <c r="D192" s="84" t="s">
        <v>2011</v>
      </c>
      <c r="E192" s="84" t="b">
        <v>0</v>
      </c>
      <c r="F192" s="84" t="b">
        <v>0</v>
      </c>
      <c r="G192" s="84" t="b">
        <v>0</v>
      </c>
    </row>
    <row r="193" spans="1:7" ht="15">
      <c r="A193" s="84" t="s">
        <v>2496</v>
      </c>
      <c r="B193" s="84">
        <v>6</v>
      </c>
      <c r="C193" s="118">
        <v>0.010456439626339763</v>
      </c>
      <c r="D193" s="84" t="s">
        <v>2011</v>
      </c>
      <c r="E193" s="84" t="b">
        <v>0</v>
      </c>
      <c r="F193" s="84" t="b">
        <v>0</v>
      </c>
      <c r="G193" s="84" t="b">
        <v>0</v>
      </c>
    </row>
    <row r="194" spans="1:7" ht="15">
      <c r="A194" s="84" t="s">
        <v>2156</v>
      </c>
      <c r="B194" s="84">
        <v>6</v>
      </c>
      <c r="C194" s="118">
        <v>0.010456439626339763</v>
      </c>
      <c r="D194" s="84" t="s">
        <v>2011</v>
      </c>
      <c r="E194" s="84" t="b">
        <v>0</v>
      </c>
      <c r="F194" s="84" t="b">
        <v>0</v>
      </c>
      <c r="G194" s="84" t="b">
        <v>0</v>
      </c>
    </row>
    <row r="195" spans="1:7" ht="15">
      <c r="A195" s="84" t="s">
        <v>2517</v>
      </c>
      <c r="B195" s="84">
        <v>5</v>
      </c>
      <c r="C195" s="118">
        <v>0.00936809015181998</v>
      </c>
      <c r="D195" s="84" t="s">
        <v>2011</v>
      </c>
      <c r="E195" s="84" t="b">
        <v>0</v>
      </c>
      <c r="F195" s="84" t="b">
        <v>0</v>
      </c>
      <c r="G195" s="84" t="b">
        <v>0</v>
      </c>
    </row>
    <row r="196" spans="1:7" ht="15">
      <c r="A196" s="84" t="s">
        <v>2163</v>
      </c>
      <c r="B196" s="84">
        <v>5</v>
      </c>
      <c r="C196" s="118">
        <v>0.00936809015181998</v>
      </c>
      <c r="D196" s="84" t="s">
        <v>2011</v>
      </c>
      <c r="E196" s="84" t="b">
        <v>0</v>
      </c>
      <c r="F196" s="84" t="b">
        <v>0</v>
      </c>
      <c r="G196" s="84" t="b">
        <v>0</v>
      </c>
    </row>
    <row r="197" spans="1:7" ht="15">
      <c r="A197" s="84" t="s">
        <v>2103</v>
      </c>
      <c r="B197" s="84">
        <v>4</v>
      </c>
      <c r="C197" s="118">
        <v>0.008135199480186935</v>
      </c>
      <c r="D197" s="84" t="s">
        <v>2011</v>
      </c>
      <c r="E197" s="84" t="b">
        <v>0</v>
      </c>
      <c r="F197" s="84" t="b">
        <v>0</v>
      </c>
      <c r="G197" s="84" t="b">
        <v>0</v>
      </c>
    </row>
    <row r="198" spans="1:7" ht="15">
      <c r="A198" s="84" t="s">
        <v>2529</v>
      </c>
      <c r="B198" s="84">
        <v>4</v>
      </c>
      <c r="C198" s="118">
        <v>0.008135199480186935</v>
      </c>
      <c r="D198" s="84" t="s">
        <v>2011</v>
      </c>
      <c r="E198" s="84" t="b">
        <v>0</v>
      </c>
      <c r="F198" s="84" t="b">
        <v>0</v>
      </c>
      <c r="G198" s="84" t="b">
        <v>0</v>
      </c>
    </row>
    <row r="199" spans="1:7" ht="15">
      <c r="A199" s="84" t="s">
        <v>2530</v>
      </c>
      <c r="B199" s="84">
        <v>4</v>
      </c>
      <c r="C199" s="118">
        <v>0.008135199480186935</v>
      </c>
      <c r="D199" s="84" t="s">
        <v>2011</v>
      </c>
      <c r="E199" s="84" t="b">
        <v>0</v>
      </c>
      <c r="F199" s="84" t="b">
        <v>0</v>
      </c>
      <c r="G199" s="84" t="b">
        <v>0</v>
      </c>
    </row>
    <row r="200" spans="1:7" ht="15">
      <c r="A200" s="84" t="s">
        <v>324</v>
      </c>
      <c r="B200" s="84">
        <v>4</v>
      </c>
      <c r="C200" s="118">
        <v>0.008135199480186935</v>
      </c>
      <c r="D200" s="84" t="s">
        <v>2011</v>
      </c>
      <c r="E200" s="84" t="b">
        <v>0</v>
      </c>
      <c r="F200" s="84" t="b">
        <v>0</v>
      </c>
      <c r="G200" s="84" t="b">
        <v>0</v>
      </c>
    </row>
    <row r="201" spans="1:7" ht="15">
      <c r="A201" s="84" t="s">
        <v>2524</v>
      </c>
      <c r="B201" s="84">
        <v>4</v>
      </c>
      <c r="C201" s="118">
        <v>0.008135199480186935</v>
      </c>
      <c r="D201" s="84" t="s">
        <v>2011</v>
      </c>
      <c r="E201" s="84" t="b">
        <v>0</v>
      </c>
      <c r="F201" s="84" t="b">
        <v>0</v>
      </c>
      <c r="G201" s="84" t="b">
        <v>0</v>
      </c>
    </row>
    <row r="202" spans="1:7" ht="15">
      <c r="A202" s="84" t="s">
        <v>2527</v>
      </c>
      <c r="B202" s="84">
        <v>4</v>
      </c>
      <c r="C202" s="118">
        <v>0.008135199480186935</v>
      </c>
      <c r="D202" s="84" t="s">
        <v>2011</v>
      </c>
      <c r="E202" s="84" t="b">
        <v>0</v>
      </c>
      <c r="F202" s="84" t="b">
        <v>0</v>
      </c>
      <c r="G202" s="84" t="b">
        <v>0</v>
      </c>
    </row>
    <row r="203" spans="1:7" ht="15">
      <c r="A203" s="84" t="s">
        <v>2528</v>
      </c>
      <c r="B203" s="84">
        <v>4</v>
      </c>
      <c r="C203" s="118">
        <v>0.008135199480186935</v>
      </c>
      <c r="D203" s="84" t="s">
        <v>2011</v>
      </c>
      <c r="E203" s="84" t="b">
        <v>0</v>
      </c>
      <c r="F203" s="84" t="b">
        <v>0</v>
      </c>
      <c r="G203" s="84" t="b">
        <v>0</v>
      </c>
    </row>
    <row r="204" spans="1:7" ht="15">
      <c r="A204" s="84" t="s">
        <v>2582</v>
      </c>
      <c r="B204" s="84">
        <v>2</v>
      </c>
      <c r="C204" s="118">
        <v>0.00506274022162729</v>
      </c>
      <c r="D204" s="84" t="s">
        <v>2011</v>
      </c>
      <c r="E204" s="84" t="b">
        <v>0</v>
      </c>
      <c r="F204" s="84" t="b">
        <v>0</v>
      </c>
      <c r="G204" s="84" t="b">
        <v>0</v>
      </c>
    </row>
    <row r="205" spans="1:7" ht="15">
      <c r="A205" s="84" t="s">
        <v>2501</v>
      </c>
      <c r="B205" s="84">
        <v>2</v>
      </c>
      <c r="C205" s="118">
        <v>0.00506274022162729</v>
      </c>
      <c r="D205" s="84" t="s">
        <v>2011</v>
      </c>
      <c r="E205" s="84" t="b">
        <v>0</v>
      </c>
      <c r="F205" s="84" t="b">
        <v>0</v>
      </c>
      <c r="G205" s="84" t="b">
        <v>0</v>
      </c>
    </row>
    <row r="206" spans="1:7" ht="15">
      <c r="A206" s="84" t="s">
        <v>2177</v>
      </c>
      <c r="B206" s="84">
        <v>2</v>
      </c>
      <c r="C206" s="118">
        <v>0.00506274022162729</v>
      </c>
      <c r="D206" s="84" t="s">
        <v>2011</v>
      </c>
      <c r="E206" s="84" t="b">
        <v>0</v>
      </c>
      <c r="F206" s="84" t="b">
        <v>0</v>
      </c>
      <c r="G206" s="84" t="b">
        <v>0</v>
      </c>
    </row>
    <row r="207" spans="1:7" ht="15">
      <c r="A207" s="84" t="s">
        <v>2581</v>
      </c>
      <c r="B207" s="84">
        <v>2</v>
      </c>
      <c r="C207" s="118">
        <v>0.00506274022162729</v>
      </c>
      <c r="D207" s="84" t="s">
        <v>2011</v>
      </c>
      <c r="E207" s="84" t="b">
        <v>0</v>
      </c>
      <c r="F207" s="84" t="b">
        <v>0</v>
      </c>
      <c r="G207" s="84" t="b">
        <v>0</v>
      </c>
    </row>
    <row r="208" spans="1:7" ht="15">
      <c r="A208" s="84" t="s">
        <v>289</v>
      </c>
      <c r="B208" s="84">
        <v>2</v>
      </c>
      <c r="C208" s="118">
        <v>0.00506274022162729</v>
      </c>
      <c r="D208" s="84" t="s">
        <v>2011</v>
      </c>
      <c r="E208" s="84" t="b">
        <v>0</v>
      </c>
      <c r="F208" s="84" t="b">
        <v>0</v>
      </c>
      <c r="G208" s="84" t="b">
        <v>0</v>
      </c>
    </row>
    <row r="209" spans="1:7" ht="15">
      <c r="A209" s="84" t="s">
        <v>2575</v>
      </c>
      <c r="B209" s="84">
        <v>2</v>
      </c>
      <c r="C209" s="118">
        <v>0.00506274022162729</v>
      </c>
      <c r="D209" s="84" t="s">
        <v>2011</v>
      </c>
      <c r="E209" s="84" t="b">
        <v>0</v>
      </c>
      <c r="F209" s="84" t="b">
        <v>1</v>
      </c>
      <c r="G209" s="84" t="b">
        <v>0</v>
      </c>
    </row>
    <row r="210" spans="1:7" ht="15">
      <c r="A210" s="84" t="s">
        <v>2514</v>
      </c>
      <c r="B210" s="84">
        <v>2</v>
      </c>
      <c r="C210" s="118">
        <v>0.00506274022162729</v>
      </c>
      <c r="D210" s="84" t="s">
        <v>2011</v>
      </c>
      <c r="E210" s="84" t="b">
        <v>0</v>
      </c>
      <c r="F210" s="84" t="b">
        <v>0</v>
      </c>
      <c r="G210" s="84" t="b">
        <v>0</v>
      </c>
    </row>
    <row r="211" spans="1:7" ht="15">
      <c r="A211" s="84" t="s">
        <v>2576</v>
      </c>
      <c r="B211" s="84">
        <v>2</v>
      </c>
      <c r="C211" s="118">
        <v>0.00506274022162729</v>
      </c>
      <c r="D211" s="84" t="s">
        <v>2011</v>
      </c>
      <c r="E211" s="84" t="b">
        <v>0</v>
      </c>
      <c r="F211" s="84" t="b">
        <v>0</v>
      </c>
      <c r="G211" s="84" t="b">
        <v>0</v>
      </c>
    </row>
    <row r="212" spans="1:7" ht="15">
      <c r="A212" s="84" t="s">
        <v>2577</v>
      </c>
      <c r="B212" s="84">
        <v>2</v>
      </c>
      <c r="C212" s="118">
        <v>0.00506274022162729</v>
      </c>
      <c r="D212" s="84" t="s">
        <v>2011</v>
      </c>
      <c r="E212" s="84" t="b">
        <v>0</v>
      </c>
      <c r="F212" s="84" t="b">
        <v>0</v>
      </c>
      <c r="G212" s="84" t="b">
        <v>0</v>
      </c>
    </row>
    <row r="213" spans="1:7" ht="15">
      <c r="A213" s="84" t="s">
        <v>2578</v>
      </c>
      <c r="B213" s="84">
        <v>2</v>
      </c>
      <c r="C213" s="118">
        <v>0.00506274022162729</v>
      </c>
      <c r="D213" s="84" t="s">
        <v>2011</v>
      </c>
      <c r="E213" s="84" t="b">
        <v>0</v>
      </c>
      <c r="F213" s="84" t="b">
        <v>0</v>
      </c>
      <c r="G213" s="84" t="b">
        <v>0</v>
      </c>
    </row>
    <row r="214" spans="1:7" ht="15">
      <c r="A214" s="84" t="s">
        <v>2579</v>
      </c>
      <c r="B214" s="84">
        <v>2</v>
      </c>
      <c r="C214" s="118">
        <v>0.00506274022162729</v>
      </c>
      <c r="D214" s="84" t="s">
        <v>2011</v>
      </c>
      <c r="E214" s="84" t="b">
        <v>0</v>
      </c>
      <c r="F214" s="84" t="b">
        <v>0</v>
      </c>
      <c r="G214" s="84" t="b">
        <v>0</v>
      </c>
    </row>
    <row r="215" spans="1:7" ht="15">
      <c r="A215" s="84" t="s">
        <v>2580</v>
      </c>
      <c r="B215" s="84">
        <v>2</v>
      </c>
      <c r="C215" s="118">
        <v>0.00506274022162729</v>
      </c>
      <c r="D215" s="84" t="s">
        <v>2011</v>
      </c>
      <c r="E215" s="84" t="b">
        <v>1</v>
      </c>
      <c r="F215" s="84" t="b">
        <v>0</v>
      </c>
      <c r="G215" s="84" t="b">
        <v>0</v>
      </c>
    </row>
    <row r="216" spans="1:7" ht="15">
      <c r="A216" s="84" t="s">
        <v>2157</v>
      </c>
      <c r="B216" s="84">
        <v>2</v>
      </c>
      <c r="C216" s="118">
        <v>0.00506274022162729</v>
      </c>
      <c r="D216" s="84" t="s">
        <v>2011</v>
      </c>
      <c r="E216" s="84" t="b">
        <v>0</v>
      </c>
      <c r="F216" s="84" t="b">
        <v>0</v>
      </c>
      <c r="G216" s="84" t="b">
        <v>0</v>
      </c>
    </row>
    <row r="217" spans="1:7" ht="15">
      <c r="A217" s="84" t="s">
        <v>2155</v>
      </c>
      <c r="B217" s="84">
        <v>2</v>
      </c>
      <c r="C217" s="118">
        <v>0.00506274022162729</v>
      </c>
      <c r="D217" s="84" t="s">
        <v>2011</v>
      </c>
      <c r="E217" s="84" t="b">
        <v>0</v>
      </c>
      <c r="F217" s="84" t="b">
        <v>0</v>
      </c>
      <c r="G217" s="84" t="b">
        <v>0</v>
      </c>
    </row>
    <row r="218" spans="1:7" ht="15">
      <c r="A218" s="84" t="s">
        <v>2495</v>
      </c>
      <c r="B218" s="84">
        <v>2</v>
      </c>
      <c r="C218" s="118">
        <v>0.00506274022162729</v>
      </c>
      <c r="D218" s="84" t="s">
        <v>2011</v>
      </c>
      <c r="E218" s="84" t="b">
        <v>0</v>
      </c>
      <c r="F218" s="84" t="b">
        <v>0</v>
      </c>
      <c r="G218" s="84" t="b">
        <v>0</v>
      </c>
    </row>
    <row r="219" spans="1:7" ht="15">
      <c r="A219" s="84" t="s">
        <v>2506</v>
      </c>
      <c r="B219" s="84">
        <v>2</v>
      </c>
      <c r="C219" s="118">
        <v>0.00506274022162729</v>
      </c>
      <c r="D219" s="84" t="s">
        <v>2011</v>
      </c>
      <c r="E219" s="84" t="b">
        <v>0</v>
      </c>
      <c r="F219" s="84" t="b">
        <v>1</v>
      </c>
      <c r="G219" s="84" t="b">
        <v>0</v>
      </c>
    </row>
    <row r="220" spans="1:7" ht="15">
      <c r="A220" s="84" t="s">
        <v>2504</v>
      </c>
      <c r="B220" s="84">
        <v>2</v>
      </c>
      <c r="C220" s="118">
        <v>0.00506274022162729</v>
      </c>
      <c r="D220" s="84" t="s">
        <v>2011</v>
      </c>
      <c r="E220" s="84" t="b">
        <v>0</v>
      </c>
      <c r="F220" s="84" t="b">
        <v>0</v>
      </c>
      <c r="G220" s="84" t="b">
        <v>0</v>
      </c>
    </row>
    <row r="221" spans="1:7" ht="15">
      <c r="A221" s="84" t="s">
        <v>2507</v>
      </c>
      <c r="B221" s="84">
        <v>2</v>
      </c>
      <c r="C221" s="118">
        <v>0.00506274022162729</v>
      </c>
      <c r="D221" s="84" t="s">
        <v>2011</v>
      </c>
      <c r="E221" s="84" t="b">
        <v>0</v>
      </c>
      <c r="F221" s="84" t="b">
        <v>0</v>
      </c>
      <c r="G221" s="84" t="b">
        <v>0</v>
      </c>
    </row>
    <row r="222" spans="1:7" ht="15">
      <c r="A222" s="84" t="s">
        <v>2508</v>
      </c>
      <c r="B222" s="84">
        <v>2</v>
      </c>
      <c r="C222" s="118">
        <v>0.00506274022162729</v>
      </c>
      <c r="D222" s="84" t="s">
        <v>2011</v>
      </c>
      <c r="E222" s="84" t="b">
        <v>0</v>
      </c>
      <c r="F222" s="84" t="b">
        <v>0</v>
      </c>
      <c r="G222" s="84" t="b">
        <v>0</v>
      </c>
    </row>
    <row r="223" spans="1:7" ht="15">
      <c r="A223" s="84" t="s">
        <v>2509</v>
      </c>
      <c r="B223" s="84">
        <v>2</v>
      </c>
      <c r="C223" s="118">
        <v>0.00506274022162729</v>
      </c>
      <c r="D223" s="84" t="s">
        <v>2011</v>
      </c>
      <c r="E223" s="84" t="b">
        <v>0</v>
      </c>
      <c r="F223" s="84" t="b">
        <v>0</v>
      </c>
      <c r="G223" s="84" t="b">
        <v>0</v>
      </c>
    </row>
    <row r="224" spans="1:7" ht="15">
      <c r="A224" s="84" t="s">
        <v>2510</v>
      </c>
      <c r="B224" s="84">
        <v>2</v>
      </c>
      <c r="C224" s="118">
        <v>0.00506274022162729</v>
      </c>
      <c r="D224" s="84" t="s">
        <v>2011</v>
      </c>
      <c r="E224" s="84" t="b">
        <v>0</v>
      </c>
      <c r="F224" s="84" t="b">
        <v>0</v>
      </c>
      <c r="G224" s="84" t="b">
        <v>0</v>
      </c>
    </row>
    <row r="225" spans="1:7" ht="15">
      <c r="A225" s="84" t="s">
        <v>2143</v>
      </c>
      <c r="B225" s="84">
        <v>30</v>
      </c>
      <c r="C225" s="118">
        <v>0</v>
      </c>
      <c r="D225" s="84" t="s">
        <v>2012</v>
      </c>
      <c r="E225" s="84" t="b">
        <v>0</v>
      </c>
      <c r="F225" s="84" t="b">
        <v>0</v>
      </c>
      <c r="G225" s="84" t="b">
        <v>0</v>
      </c>
    </row>
    <row r="226" spans="1:7" ht="15">
      <c r="A226" s="84" t="s">
        <v>2144</v>
      </c>
      <c r="B226" s="84">
        <v>23</v>
      </c>
      <c r="C226" s="118">
        <v>0.006719110456069873</v>
      </c>
      <c r="D226" s="84" t="s">
        <v>2012</v>
      </c>
      <c r="E226" s="84" t="b">
        <v>0</v>
      </c>
      <c r="F226" s="84" t="b">
        <v>0</v>
      </c>
      <c r="G226" s="84" t="b">
        <v>0</v>
      </c>
    </row>
    <row r="227" spans="1:7" ht="15">
      <c r="A227" s="84" t="s">
        <v>2145</v>
      </c>
      <c r="B227" s="84">
        <v>23</v>
      </c>
      <c r="C227" s="118">
        <v>0.006719110456069873</v>
      </c>
      <c r="D227" s="84" t="s">
        <v>2012</v>
      </c>
      <c r="E227" s="84" t="b">
        <v>0</v>
      </c>
      <c r="F227" s="84" t="b">
        <v>0</v>
      </c>
      <c r="G227" s="84" t="b">
        <v>0</v>
      </c>
    </row>
    <row r="228" spans="1:7" ht="15">
      <c r="A228" s="84" t="s">
        <v>324</v>
      </c>
      <c r="B228" s="84">
        <v>22</v>
      </c>
      <c r="C228" s="118">
        <v>0.007502199052516547</v>
      </c>
      <c r="D228" s="84" t="s">
        <v>2012</v>
      </c>
      <c r="E228" s="84" t="b">
        <v>0</v>
      </c>
      <c r="F228" s="84" t="b">
        <v>0</v>
      </c>
      <c r="G228" s="84" t="b">
        <v>0</v>
      </c>
    </row>
    <row r="229" spans="1:7" ht="15">
      <c r="A229" s="84" t="s">
        <v>2151</v>
      </c>
      <c r="B229" s="84">
        <v>20</v>
      </c>
      <c r="C229" s="118">
        <v>0.008916013116743353</v>
      </c>
      <c r="D229" s="84" t="s">
        <v>2012</v>
      </c>
      <c r="E229" s="84" t="b">
        <v>0</v>
      </c>
      <c r="F229" s="84" t="b">
        <v>0</v>
      </c>
      <c r="G229" s="84" t="b">
        <v>0</v>
      </c>
    </row>
    <row r="230" spans="1:7" ht="15">
      <c r="A230" s="84" t="s">
        <v>2152</v>
      </c>
      <c r="B230" s="84">
        <v>20</v>
      </c>
      <c r="C230" s="118">
        <v>0.008916013116743353</v>
      </c>
      <c r="D230" s="84" t="s">
        <v>2012</v>
      </c>
      <c r="E230" s="84" t="b">
        <v>0</v>
      </c>
      <c r="F230" s="84" t="b">
        <v>0</v>
      </c>
      <c r="G230" s="84" t="b">
        <v>0</v>
      </c>
    </row>
    <row r="231" spans="1:7" ht="15">
      <c r="A231" s="84" t="s">
        <v>2154</v>
      </c>
      <c r="B231" s="84">
        <v>20</v>
      </c>
      <c r="C231" s="118">
        <v>0.008916013116743353</v>
      </c>
      <c r="D231" s="84" t="s">
        <v>2012</v>
      </c>
      <c r="E231" s="84" t="b">
        <v>0</v>
      </c>
      <c r="F231" s="84" t="b">
        <v>0</v>
      </c>
      <c r="G231" s="84" t="b">
        <v>0</v>
      </c>
    </row>
    <row r="232" spans="1:7" ht="15">
      <c r="A232" s="84" t="s">
        <v>2155</v>
      </c>
      <c r="B232" s="84">
        <v>19</v>
      </c>
      <c r="C232" s="118">
        <v>0.009541735244480598</v>
      </c>
      <c r="D232" s="84" t="s">
        <v>2012</v>
      </c>
      <c r="E232" s="84" t="b">
        <v>0</v>
      </c>
      <c r="F232" s="84" t="b">
        <v>0</v>
      </c>
      <c r="G232" s="84" t="b">
        <v>0</v>
      </c>
    </row>
    <row r="233" spans="1:7" ht="15">
      <c r="A233" s="84" t="s">
        <v>2156</v>
      </c>
      <c r="B233" s="84">
        <v>19</v>
      </c>
      <c r="C233" s="118">
        <v>0.009541735244480598</v>
      </c>
      <c r="D233" s="84" t="s">
        <v>2012</v>
      </c>
      <c r="E233" s="84" t="b">
        <v>0</v>
      </c>
      <c r="F233" s="84" t="b">
        <v>0</v>
      </c>
      <c r="G233" s="84" t="b">
        <v>0</v>
      </c>
    </row>
    <row r="234" spans="1:7" ht="15">
      <c r="A234" s="84" t="s">
        <v>2157</v>
      </c>
      <c r="B234" s="84">
        <v>19</v>
      </c>
      <c r="C234" s="118">
        <v>0.009541735244480598</v>
      </c>
      <c r="D234" s="84" t="s">
        <v>2012</v>
      </c>
      <c r="E234" s="84" t="b">
        <v>0</v>
      </c>
      <c r="F234" s="84" t="b">
        <v>0</v>
      </c>
      <c r="G234" s="84" t="b">
        <v>0</v>
      </c>
    </row>
    <row r="235" spans="1:7" ht="15">
      <c r="A235" s="84" t="s">
        <v>2159</v>
      </c>
      <c r="B235" s="84">
        <v>17</v>
      </c>
      <c r="C235" s="118">
        <v>0.01061627763747748</v>
      </c>
      <c r="D235" s="84" t="s">
        <v>2012</v>
      </c>
      <c r="E235" s="84" t="b">
        <v>0</v>
      </c>
      <c r="F235" s="84" t="b">
        <v>0</v>
      </c>
      <c r="G235" s="84" t="b">
        <v>0</v>
      </c>
    </row>
    <row r="236" spans="1:7" ht="15">
      <c r="A236" s="84" t="s">
        <v>2491</v>
      </c>
      <c r="B236" s="84">
        <v>15</v>
      </c>
      <c r="C236" s="118">
        <v>0.011431518822682831</v>
      </c>
      <c r="D236" s="84" t="s">
        <v>2012</v>
      </c>
      <c r="E236" s="84" t="b">
        <v>0</v>
      </c>
      <c r="F236" s="84" t="b">
        <v>0</v>
      </c>
      <c r="G236" s="84" t="b">
        <v>0</v>
      </c>
    </row>
    <row r="237" spans="1:7" ht="15">
      <c r="A237" s="84" t="s">
        <v>2492</v>
      </c>
      <c r="B237" s="84">
        <v>15</v>
      </c>
      <c r="C237" s="118">
        <v>0.011431518822682831</v>
      </c>
      <c r="D237" s="84" t="s">
        <v>2012</v>
      </c>
      <c r="E237" s="84" t="b">
        <v>0</v>
      </c>
      <c r="F237" s="84" t="b">
        <v>0</v>
      </c>
      <c r="G237" s="84" t="b">
        <v>0</v>
      </c>
    </row>
    <row r="238" spans="1:7" ht="15">
      <c r="A238" s="84" t="s">
        <v>2162</v>
      </c>
      <c r="B238" s="84">
        <v>15</v>
      </c>
      <c r="C238" s="118">
        <v>0.011431518822682831</v>
      </c>
      <c r="D238" s="84" t="s">
        <v>2012</v>
      </c>
      <c r="E238" s="84" t="b">
        <v>0</v>
      </c>
      <c r="F238" s="84" t="b">
        <v>0</v>
      </c>
      <c r="G238" s="84" t="b">
        <v>0</v>
      </c>
    </row>
    <row r="239" spans="1:7" ht="15">
      <c r="A239" s="84" t="s">
        <v>2494</v>
      </c>
      <c r="B239" s="84">
        <v>13</v>
      </c>
      <c r="C239" s="118">
        <v>0.011952690459156286</v>
      </c>
      <c r="D239" s="84" t="s">
        <v>2012</v>
      </c>
      <c r="E239" s="84" t="b">
        <v>0</v>
      </c>
      <c r="F239" s="84" t="b">
        <v>0</v>
      </c>
      <c r="G239" s="84" t="b">
        <v>0</v>
      </c>
    </row>
    <row r="240" spans="1:7" ht="15">
      <c r="A240" s="84" t="s">
        <v>212</v>
      </c>
      <c r="B240" s="84">
        <v>10</v>
      </c>
      <c r="C240" s="118">
        <v>0.014532437157663768</v>
      </c>
      <c r="D240" s="84" t="s">
        <v>2012</v>
      </c>
      <c r="E240" s="84" t="b">
        <v>0</v>
      </c>
      <c r="F240" s="84" t="b">
        <v>0</v>
      </c>
      <c r="G240" s="84" t="b">
        <v>0</v>
      </c>
    </row>
    <row r="241" spans="1:7" ht="15">
      <c r="A241" s="84" t="s">
        <v>2148</v>
      </c>
      <c r="B241" s="84">
        <v>9</v>
      </c>
      <c r="C241" s="118">
        <v>0.011913692930438072</v>
      </c>
      <c r="D241" s="84" t="s">
        <v>2012</v>
      </c>
      <c r="E241" s="84" t="b">
        <v>1</v>
      </c>
      <c r="F241" s="84" t="b">
        <v>0</v>
      </c>
      <c r="G241" s="84" t="b">
        <v>0</v>
      </c>
    </row>
    <row r="242" spans="1:7" ht="15">
      <c r="A242" s="84" t="s">
        <v>2149</v>
      </c>
      <c r="B242" s="84">
        <v>9</v>
      </c>
      <c r="C242" s="118">
        <v>0.011913692930438072</v>
      </c>
      <c r="D242" s="84" t="s">
        <v>2012</v>
      </c>
      <c r="E242" s="84" t="b">
        <v>0</v>
      </c>
      <c r="F242" s="84" t="b">
        <v>0</v>
      </c>
      <c r="G242" s="84" t="b">
        <v>0</v>
      </c>
    </row>
    <row r="243" spans="1:7" ht="15">
      <c r="A243" s="84" t="s">
        <v>2146</v>
      </c>
      <c r="B243" s="84">
        <v>9</v>
      </c>
      <c r="C243" s="118">
        <v>0.011913692930438072</v>
      </c>
      <c r="D243" s="84" t="s">
        <v>2012</v>
      </c>
      <c r="E243" s="84" t="b">
        <v>0</v>
      </c>
      <c r="F243" s="84" t="b">
        <v>0</v>
      </c>
      <c r="G243" s="84" t="b">
        <v>0</v>
      </c>
    </row>
    <row r="244" spans="1:7" ht="15">
      <c r="A244" s="84" t="s">
        <v>2495</v>
      </c>
      <c r="B244" s="84">
        <v>4</v>
      </c>
      <c r="C244" s="118">
        <v>0.008861379882447597</v>
      </c>
      <c r="D244" s="84" t="s">
        <v>2012</v>
      </c>
      <c r="E244" s="84" t="b">
        <v>0</v>
      </c>
      <c r="F244" s="84" t="b">
        <v>0</v>
      </c>
      <c r="G244" s="84" t="b">
        <v>0</v>
      </c>
    </row>
    <row r="245" spans="1:7" ht="15">
      <c r="A245" s="84" t="s">
        <v>2163</v>
      </c>
      <c r="B245" s="84">
        <v>3</v>
      </c>
      <c r="C245" s="118">
        <v>0.007594936708860759</v>
      </c>
      <c r="D245" s="84" t="s">
        <v>2012</v>
      </c>
      <c r="E245" s="84" t="b">
        <v>0</v>
      </c>
      <c r="F245" s="84" t="b">
        <v>0</v>
      </c>
      <c r="G245" s="84" t="b">
        <v>0</v>
      </c>
    </row>
    <row r="246" spans="1:7" ht="15">
      <c r="A246" s="84" t="s">
        <v>2150</v>
      </c>
      <c r="B246" s="84">
        <v>3</v>
      </c>
      <c r="C246" s="118">
        <v>0.007594936708860759</v>
      </c>
      <c r="D246" s="84" t="s">
        <v>2012</v>
      </c>
      <c r="E246" s="84" t="b">
        <v>0</v>
      </c>
      <c r="F246" s="84" t="b">
        <v>0</v>
      </c>
      <c r="G246" s="84" t="b">
        <v>0</v>
      </c>
    </row>
    <row r="247" spans="1:7" ht="15">
      <c r="A247" s="84" t="s">
        <v>2566</v>
      </c>
      <c r="B247" s="84">
        <v>2</v>
      </c>
      <c r="C247" s="118">
        <v>0.005954892450914843</v>
      </c>
      <c r="D247" s="84" t="s">
        <v>2012</v>
      </c>
      <c r="E247" s="84" t="b">
        <v>0</v>
      </c>
      <c r="F247" s="84" t="b">
        <v>0</v>
      </c>
      <c r="G247" s="84" t="b">
        <v>0</v>
      </c>
    </row>
    <row r="248" spans="1:7" ht="15">
      <c r="A248" s="84" t="s">
        <v>2567</v>
      </c>
      <c r="B248" s="84">
        <v>2</v>
      </c>
      <c r="C248" s="118">
        <v>0.005954892450914843</v>
      </c>
      <c r="D248" s="84" t="s">
        <v>2012</v>
      </c>
      <c r="E248" s="84" t="b">
        <v>1</v>
      </c>
      <c r="F248" s="84" t="b">
        <v>0</v>
      </c>
      <c r="G248" s="84" t="b">
        <v>0</v>
      </c>
    </row>
    <row r="249" spans="1:7" ht="15">
      <c r="A249" s="84" t="s">
        <v>2568</v>
      </c>
      <c r="B249" s="84">
        <v>2</v>
      </c>
      <c r="C249" s="118">
        <v>0.005954892450914843</v>
      </c>
      <c r="D249" s="84" t="s">
        <v>2012</v>
      </c>
      <c r="E249" s="84" t="b">
        <v>0</v>
      </c>
      <c r="F249" s="84" t="b">
        <v>0</v>
      </c>
      <c r="G249" s="84" t="b">
        <v>0</v>
      </c>
    </row>
    <row r="250" spans="1:7" ht="15">
      <c r="A250" s="84" t="s">
        <v>2522</v>
      </c>
      <c r="B250" s="84">
        <v>2</v>
      </c>
      <c r="C250" s="118">
        <v>0.005954892450914843</v>
      </c>
      <c r="D250" s="84" t="s">
        <v>2012</v>
      </c>
      <c r="E250" s="84" t="b">
        <v>0</v>
      </c>
      <c r="F250" s="84" t="b">
        <v>0</v>
      </c>
      <c r="G250" s="84" t="b">
        <v>0</v>
      </c>
    </row>
    <row r="251" spans="1:7" ht="15">
      <c r="A251" s="84" t="s">
        <v>2523</v>
      </c>
      <c r="B251" s="84">
        <v>2</v>
      </c>
      <c r="C251" s="118">
        <v>0.005954892450914843</v>
      </c>
      <c r="D251" s="84" t="s">
        <v>2012</v>
      </c>
      <c r="E251" s="84" t="b">
        <v>0</v>
      </c>
      <c r="F251" s="84" t="b">
        <v>0</v>
      </c>
      <c r="G251" s="84" t="b">
        <v>0</v>
      </c>
    </row>
    <row r="252" spans="1:7" ht="15">
      <c r="A252" s="84" t="s">
        <v>2569</v>
      </c>
      <c r="B252" s="84">
        <v>2</v>
      </c>
      <c r="C252" s="118">
        <v>0.005954892450914843</v>
      </c>
      <c r="D252" s="84" t="s">
        <v>2012</v>
      </c>
      <c r="E252" s="84" t="b">
        <v>0</v>
      </c>
      <c r="F252" s="84" t="b">
        <v>0</v>
      </c>
      <c r="G252" s="84" t="b">
        <v>0</v>
      </c>
    </row>
    <row r="253" spans="1:7" ht="15">
      <c r="A253" s="84" t="s">
        <v>2570</v>
      </c>
      <c r="B253" s="84">
        <v>2</v>
      </c>
      <c r="C253" s="118">
        <v>0.005954892450914843</v>
      </c>
      <c r="D253" s="84" t="s">
        <v>2012</v>
      </c>
      <c r="E253" s="84" t="b">
        <v>0</v>
      </c>
      <c r="F253" s="84" t="b">
        <v>0</v>
      </c>
      <c r="G253" s="84" t="b">
        <v>0</v>
      </c>
    </row>
    <row r="254" spans="1:7" ht="15">
      <c r="A254" s="84" t="s">
        <v>2571</v>
      </c>
      <c r="B254" s="84">
        <v>2</v>
      </c>
      <c r="C254" s="118">
        <v>0.005954892450914843</v>
      </c>
      <c r="D254" s="84" t="s">
        <v>2012</v>
      </c>
      <c r="E254" s="84" t="b">
        <v>0</v>
      </c>
      <c r="F254" s="84" t="b">
        <v>0</v>
      </c>
      <c r="G254" s="84" t="b">
        <v>0</v>
      </c>
    </row>
    <row r="255" spans="1:7" ht="15">
      <c r="A255" s="84" t="s">
        <v>2572</v>
      </c>
      <c r="B255" s="84">
        <v>2</v>
      </c>
      <c r="C255" s="118">
        <v>0.005954892450914843</v>
      </c>
      <c r="D255" s="84" t="s">
        <v>2012</v>
      </c>
      <c r="E255" s="84" t="b">
        <v>0</v>
      </c>
      <c r="F255" s="84" t="b">
        <v>0</v>
      </c>
      <c r="G255" s="84" t="b">
        <v>0</v>
      </c>
    </row>
    <row r="256" spans="1:7" ht="15">
      <c r="A256" s="84" t="s">
        <v>341</v>
      </c>
      <c r="B256" s="84">
        <v>2</v>
      </c>
      <c r="C256" s="118">
        <v>0.005954892450914843</v>
      </c>
      <c r="D256" s="84" t="s">
        <v>2012</v>
      </c>
      <c r="E256" s="84" t="b">
        <v>0</v>
      </c>
      <c r="F256" s="84" t="b">
        <v>0</v>
      </c>
      <c r="G256" s="84" t="b">
        <v>0</v>
      </c>
    </row>
    <row r="257" spans="1:7" ht="15">
      <c r="A257" s="84" t="s">
        <v>2493</v>
      </c>
      <c r="B257" s="84">
        <v>2</v>
      </c>
      <c r="C257" s="118">
        <v>0.005954892450914843</v>
      </c>
      <c r="D257" s="84" t="s">
        <v>2012</v>
      </c>
      <c r="E257" s="84" t="b">
        <v>0</v>
      </c>
      <c r="F257" s="84" t="b">
        <v>0</v>
      </c>
      <c r="G257" s="84" t="b">
        <v>0</v>
      </c>
    </row>
    <row r="258" spans="1:7" ht="15">
      <c r="A258" s="84" t="s">
        <v>2501</v>
      </c>
      <c r="B258" s="84">
        <v>2</v>
      </c>
      <c r="C258" s="118">
        <v>0.005954892450914843</v>
      </c>
      <c r="D258" s="84" t="s">
        <v>2012</v>
      </c>
      <c r="E258" s="84" t="b">
        <v>0</v>
      </c>
      <c r="F258" s="84" t="b">
        <v>0</v>
      </c>
      <c r="G258" s="84" t="b">
        <v>0</v>
      </c>
    </row>
    <row r="259" spans="1:7" ht="15">
      <c r="A259" s="84" t="s">
        <v>2511</v>
      </c>
      <c r="B259" s="84">
        <v>2</v>
      </c>
      <c r="C259" s="118">
        <v>0.005954892450914843</v>
      </c>
      <c r="D259" s="84" t="s">
        <v>2012</v>
      </c>
      <c r="E259" s="84" t="b">
        <v>0</v>
      </c>
      <c r="F259" s="84" t="b">
        <v>0</v>
      </c>
      <c r="G259" s="84" t="b">
        <v>0</v>
      </c>
    </row>
    <row r="260" spans="1:7" ht="15">
      <c r="A260" s="84" t="s">
        <v>2512</v>
      </c>
      <c r="B260" s="84">
        <v>2</v>
      </c>
      <c r="C260" s="118">
        <v>0.005954892450914843</v>
      </c>
      <c r="D260" s="84" t="s">
        <v>2012</v>
      </c>
      <c r="E260" s="84" t="b">
        <v>0</v>
      </c>
      <c r="F260" s="84" t="b">
        <v>0</v>
      </c>
      <c r="G260" s="84" t="b">
        <v>0</v>
      </c>
    </row>
    <row r="261" spans="1:7" ht="15">
      <c r="A261" s="84" t="s">
        <v>2496</v>
      </c>
      <c r="B261" s="84">
        <v>2</v>
      </c>
      <c r="C261" s="118">
        <v>0.005954892450914843</v>
      </c>
      <c r="D261" s="84" t="s">
        <v>2012</v>
      </c>
      <c r="E261" s="84" t="b">
        <v>0</v>
      </c>
      <c r="F261" s="84" t="b">
        <v>0</v>
      </c>
      <c r="G261" s="84" t="b">
        <v>0</v>
      </c>
    </row>
    <row r="262" spans="1:7" ht="15">
      <c r="A262" s="84" t="s">
        <v>2573</v>
      </c>
      <c r="B262" s="84">
        <v>2</v>
      </c>
      <c r="C262" s="118">
        <v>0.005954892450914843</v>
      </c>
      <c r="D262" s="84" t="s">
        <v>2012</v>
      </c>
      <c r="E262" s="84" t="b">
        <v>0</v>
      </c>
      <c r="F262" s="84" t="b">
        <v>0</v>
      </c>
      <c r="G262" s="84" t="b">
        <v>0</v>
      </c>
    </row>
    <row r="263" spans="1:7" ht="15">
      <c r="A263" s="84" t="s">
        <v>2598</v>
      </c>
      <c r="B263" s="84">
        <v>2</v>
      </c>
      <c r="C263" s="118">
        <v>0.005954892450914843</v>
      </c>
      <c r="D263" s="84" t="s">
        <v>2012</v>
      </c>
      <c r="E263" s="84" t="b">
        <v>0</v>
      </c>
      <c r="F263" s="84" t="b">
        <v>0</v>
      </c>
      <c r="G263" s="84" t="b">
        <v>0</v>
      </c>
    </row>
    <row r="264" spans="1:7" ht="15">
      <c r="A264" s="84" t="s">
        <v>212</v>
      </c>
      <c r="B264" s="84">
        <v>35</v>
      </c>
      <c r="C264" s="118">
        <v>0.003491916527597419</v>
      </c>
      <c r="D264" s="84" t="s">
        <v>2013</v>
      </c>
      <c r="E264" s="84" t="b">
        <v>0</v>
      </c>
      <c r="F264" s="84" t="b">
        <v>0</v>
      </c>
      <c r="G264" s="84" t="b">
        <v>0</v>
      </c>
    </row>
    <row r="265" spans="1:7" ht="15">
      <c r="A265" s="84" t="s">
        <v>2143</v>
      </c>
      <c r="B265" s="84">
        <v>17</v>
      </c>
      <c r="C265" s="118">
        <v>0.005635710981990966</v>
      </c>
      <c r="D265" s="84" t="s">
        <v>2013</v>
      </c>
      <c r="E265" s="84" t="b">
        <v>0</v>
      </c>
      <c r="F265" s="84" t="b">
        <v>0</v>
      </c>
      <c r="G265" s="84" t="b">
        <v>0</v>
      </c>
    </row>
    <row r="266" spans="1:7" ht="15">
      <c r="A266" s="84" t="s">
        <v>2145</v>
      </c>
      <c r="B266" s="84">
        <v>17</v>
      </c>
      <c r="C266" s="118">
        <v>0.007969246990789138</v>
      </c>
      <c r="D266" s="84" t="s">
        <v>2013</v>
      </c>
      <c r="E266" s="84" t="b">
        <v>0</v>
      </c>
      <c r="F266" s="84" t="b">
        <v>0</v>
      </c>
      <c r="G266" s="84" t="b">
        <v>0</v>
      </c>
    </row>
    <row r="267" spans="1:7" ht="15">
      <c r="A267" s="84" t="s">
        <v>2144</v>
      </c>
      <c r="B267" s="84">
        <v>15</v>
      </c>
      <c r="C267" s="118">
        <v>0.009385775898134701</v>
      </c>
      <c r="D267" s="84" t="s">
        <v>2013</v>
      </c>
      <c r="E267" s="84" t="b">
        <v>0</v>
      </c>
      <c r="F267" s="84" t="b">
        <v>0</v>
      </c>
      <c r="G267" s="84" t="b">
        <v>0</v>
      </c>
    </row>
    <row r="268" spans="1:7" ht="15">
      <c r="A268" s="84" t="s">
        <v>2156</v>
      </c>
      <c r="B268" s="84">
        <v>13</v>
      </c>
      <c r="C268" s="118">
        <v>0.008134339111716741</v>
      </c>
      <c r="D268" s="84" t="s">
        <v>2013</v>
      </c>
      <c r="E268" s="84" t="b">
        <v>0</v>
      </c>
      <c r="F268" s="84" t="b">
        <v>0</v>
      </c>
      <c r="G268" s="84" t="b">
        <v>0</v>
      </c>
    </row>
    <row r="269" spans="1:7" ht="15">
      <c r="A269" s="84" t="s">
        <v>2151</v>
      </c>
      <c r="B269" s="84">
        <v>13</v>
      </c>
      <c r="C269" s="118">
        <v>0.008134339111716741</v>
      </c>
      <c r="D269" s="84" t="s">
        <v>2013</v>
      </c>
      <c r="E269" s="84" t="b">
        <v>0</v>
      </c>
      <c r="F269" s="84" t="b">
        <v>0</v>
      </c>
      <c r="G269" s="84" t="b">
        <v>0</v>
      </c>
    </row>
    <row r="270" spans="1:7" ht="15">
      <c r="A270" s="84" t="s">
        <v>2152</v>
      </c>
      <c r="B270" s="84">
        <v>13</v>
      </c>
      <c r="C270" s="118">
        <v>0.008134339111716741</v>
      </c>
      <c r="D270" s="84" t="s">
        <v>2013</v>
      </c>
      <c r="E270" s="84" t="b">
        <v>0</v>
      </c>
      <c r="F270" s="84" t="b">
        <v>0</v>
      </c>
      <c r="G270" s="84" t="b">
        <v>0</v>
      </c>
    </row>
    <row r="271" spans="1:7" ht="15">
      <c r="A271" s="84" t="s">
        <v>2146</v>
      </c>
      <c r="B271" s="84">
        <v>12</v>
      </c>
      <c r="C271" s="118">
        <v>0.00856201787787782</v>
      </c>
      <c r="D271" s="84" t="s">
        <v>2013</v>
      </c>
      <c r="E271" s="84" t="b">
        <v>0</v>
      </c>
      <c r="F271" s="84" t="b">
        <v>0</v>
      </c>
      <c r="G271" s="84" t="b">
        <v>0</v>
      </c>
    </row>
    <row r="272" spans="1:7" ht="15">
      <c r="A272" s="84" t="s">
        <v>324</v>
      </c>
      <c r="B272" s="84">
        <v>11</v>
      </c>
      <c r="C272" s="118">
        <v>0.00889819863498244</v>
      </c>
      <c r="D272" s="84" t="s">
        <v>2013</v>
      </c>
      <c r="E272" s="84" t="b">
        <v>0</v>
      </c>
      <c r="F272" s="84" t="b">
        <v>0</v>
      </c>
      <c r="G272" s="84" t="b">
        <v>0</v>
      </c>
    </row>
    <row r="273" spans="1:7" ht="15">
      <c r="A273" s="84" t="s">
        <v>2159</v>
      </c>
      <c r="B273" s="84">
        <v>11</v>
      </c>
      <c r="C273" s="118">
        <v>0.00889819863498244</v>
      </c>
      <c r="D273" s="84" t="s">
        <v>2013</v>
      </c>
      <c r="E273" s="84" t="b">
        <v>0</v>
      </c>
      <c r="F273" s="84" t="b">
        <v>0</v>
      </c>
      <c r="G273" s="84" t="b">
        <v>0</v>
      </c>
    </row>
    <row r="274" spans="1:7" ht="15">
      <c r="A274" s="84" t="s">
        <v>2157</v>
      </c>
      <c r="B274" s="84">
        <v>11</v>
      </c>
      <c r="C274" s="118">
        <v>0.00889819863498244</v>
      </c>
      <c r="D274" s="84" t="s">
        <v>2013</v>
      </c>
      <c r="E274" s="84" t="b">
        <v>0</v>
      </c>
      <c r="F274" s="84" t="b">
        <v>0</v>
      </c>
      <c r="G274" s="84" t="b">
        <v>0</v>
      </c>
    </row>
    <row r="275" spans="1:7" ht="15">
      <c r="A275" s="84" t="s">
        <v>2182</v>
      </c>
      <c r="B275" s="84">
        <v>10</v>
      </c>
      <c r="C275" s="118">
        <v>0.01473678246550377</v>
      </c>
      <c r="D275" s="84" t="s">
        <v>2013</v>
      </c>
      <c r="E275" s="84" t="b">
        <v>0</v>
      </c>
      <c r="F275" s="84" t="b">
        <v>0</v>
      </c>
      <c r="G275" s="84" t="b">
        <v>0</v>
      </c>
    </row>
    <row r="276" spans="1:7" ht="15">
      <c r="A276" s="84" t="s">
        <v>2148</v>
      </c>
      <c r="B276" s="84">
        <v>10</v>
      </c>
      <c r="C276" s="118">
        <v>0.009134541313575576</v>
      </c>
      <c r="D276" s="84" t="s">
        <v>2013</v>
      </c>
      <c r="E276" s="84" t="b">
        <v>1</v>
      </c>
      <c r="F276" s="84" t="b">
        <v>0</v>
      </c>
      <c r="G276" s="84" t="b">
        <v>0</v>
      </c>
    </row>
    <row r="277" spans="1:7" ht="15">
      <c r="A277" s="84" t="s">
        <v>2149</v>
      </c>
      <c r="B277" s="84">
        <v>10</v>
      </c>
      <c r="C277" s="118">
        <v>0.009134541313575576</v>
      </c>
      <c r="D277" s="84" t="s">
        <v>2013</v>
      </c>
      <c r="E277" s="84" t="b">
        <v>0</v>
      </c>
      <c r="F277" s="84" t="b">
        <v>0</v>
      </c>
      <c r="G277" s="84" t="b">
        <v>0</v>
      </c>
    </row>
    <row r="278" spans="1:7" ht="15">
      <c r="A278" s="84" t="s">
        <v>2493</v>
      </c>
      <c r="B278" s="84">
        <v>10</v>
      </c>
      <c r="C278" s="118">
        <v>0.009134541313575576</v>
      </c>
      <c r="D278" s="84" t="s">
        <v>2013</v>
      </c>
      <c r="E278" s="84" t="b">
        <v>0</v>
      </c>
      <c r="F278" s="84" t="b">
        <v>0</v>
      </c>
      <c r="G278" s="84" t="b">
        <v>0</v>
      </c>
    </row>
    <row r="279" spans="1:7" ht="15">
      <c r="A279" s="84" t="s">
        <v>2498</v>
      </c>
      <c r="B279" s="84">
        <v>8</v>
      </c>
      <c r="C279" s="118">
        <v>0.01534682514524506</v>
      </c>
      <c r="D279" s="84" t="s">
        <v>2013</v>
      </c>
      <c r="E279" s="84" t="b">
        <v>0</v>
      </c>
      <c r="F279" s="84" t="b">
        <v>0</v>
      </c>
      <c r="G279" s="84" t="b">
        <v>0</v>
      </c>
    </row>
    <row r="280" spans="1:7" ht="15">
      <c r="A280" s="84" t="s">
        <v>2497</v>
      </c>
      <c r="B280" s="84">
        <v>6</v>
      </c>
      <c r="C280" s="118">
        <v>0.010041785328508699</v>
      </c>
      <c r="D280" s="84" t="s">
        <v>2013</v>
      </c>
      <c r="E280" s="84" t="b">
        <v>0</v>
      </c>
      <c r="F280" s="84" t="b">
        <v>0</v>
      </c>
      <c r="G280" s="84" t="b">
        <v>0</v>
      </c>
    </row>
    <row r="281" spans="1:7" ht="15">
      <c r="A281" s="84" t="s">
        <v>2499</v>
      </c>
      <c r="B281" s="84">
        <v>6</v>
      </c>
      <c r="C281" s="118">
        <v>0.008842069479302262</v>
      </c>
      <c r="D281" s="84" t="s">
        <v>2013</v>
      </c>
      <c r="E281" s="84" t="b">
        <v>0</v>
      </c>
      <c r="F281" s="84" t="b">
        <v>0</v>
      </c>
      <c r="G281" s="84" t="b">
        <v>0</v>
      </c>
    </row>
    <row r="282" spans="1:7" ht="15">
      <c r="A282" s="84" t="s">
        <v>2500</v>
      </c>
      <c r="B282" s="84">
        <v>6</v>
      </c>
      <c r="C282" s="118">
        <v>0.008842069479302262</v>
      </c>
      <c r="D282" s="84" t="s">
        <v>2013</v>
      </c>
      <c r="E282" s="84" t="b">
        <v>0</v>
      </c>
      <c r="F282" s="84" t="b">
        <v>0</v>
      </c>
      <c r="G282" s="84" t="b">
        <v>0</v>
      </c>
    </row>
    <row r="283" spans="1:7" ht="15">
      <c r="A283" s="84" t="s">
        <v>2505</v>
      </c>
      <c r="B283" s="84">
        <v>5</v>
      </c>
      <c r="C283" s="118">
        <v>0.009591765715778163</v>
      </c>
      <c r="D283" s="84" t="s">
        <v>2013</v>
      </c>
      <c r="E283" s="84" t="b">
        <v>0</v>
      </c>
      <c r="F283" s="84" t="b">
        <v>0</v>
      </c>
      <c r="G283" s="84" t="b">
        <v>0</v>
      </c>
    </row>
    <row r="284" spans="1:7" ht="15">
      <c r="A284" s="84" t="s">
        <v>2502</v>
      </c>
      <c r="B284" s="84">
        <v>5</v>
      </c>
      <c r="C284" s="118">
        <v>0.01116927501638801</v>
      </c>
      <c r="D284" s="84" t="s">
        <v>2013</v>
      </c>
      <c r="E284" s="84" t="b">
        <v>0</v>
      </c>
      <c r="F284" s="84" t="b">
        <v>0</v>
      </c>
      <c r="G284" s="84" t="b">
        <v>0</v>
      </c>
    </row>
    <row r="285" spans="1:7" ht="15">
      <c r="A285" s="84" t="s">
        <v>2154</v>
      </c>
      <c r="B285" s="84">
        <v>5</v>
      </c>
      <c r="C285" s="118">
        <v>0.008368154440423915</v>
      </c>
      <c r="D285" s="84" t="s">
        <v>2013</v>
      </c>
      <c r="E285" s="84" t="b">
        <v>0</v>
      </c>
      <c r="F285" s="84" t="b">
        <v>0</v>
      </c>
      <c r="G285" s="84" t="b">
        <v>0</v>
      </c>
    </row>
    <row r="286" spans="1:7" ht="15">
      <c r="A286" s="84" t="s">
        <v>2518</v>
      </c>
      <c r="B286" s="84">
        <v>4</v>
      </c>
      <c r="C286" s="118">
        <v>0.00767341257262253</v>
      </c>
      <c r="D286" s="84" t="s">
        <v>2013</v>
      </c>
      <c r="E286" s="84" t="b">
        <v>1</v>
      </c>
      <c r="F286" s="84" t="b">
        <v>0</v>
      </c>
      <c r="G286" s="84" t="b">
        <v>0</v>
      </c>
    </row>
    <row r="287" spans="1:7" ht="15">
      <c r="A287" s="84" t="s">
        <v>2519</v>
      </c>
      <c r="B287" s="84">
        <v>4</v>
      </c>
      <c r="C287" s="118">
        <v>0.00767341257262253</v>
      </c>
      <c r="D287" s="84" t="s">
        <v>2013</v>
      </c>
      <c r="E287" s="84" t="b">
        <v>0</v>
      </c>
      <c r="F287" s="84" t="b">
        <v>0</v>
      </c>
      <c r="G287" s="84" t="b">
        <v>0</v>
      </c>
    </row>
    <row r="288" spans="1:7" ht="15">
      <c r="A288" s="84" t="s">
        <v>2520</v>
      </c>
      <c r="B288" s="84">
        <v>4</v>
      </c>
      <c r="C288" s="118">
        <v>0.00767341257262253</v>
      </c>
      <c r="D288" s="84" t="s">
        <v>2013</v>
      </c>
      <c r="E288" s="84" t="b">
        <v>0</v>
      </c>
      <c r="F288" s="84" t="b">
        <v>1</v>
      </c>
      <c r="G288" s="84" t="b">
        <v>0</v>
      </c>
    </row>
    <row r="289" spans="1:7" ht="15">
      <c r="A289" s="84" t="s">
        <v>2521</v>
      </c>
      <c r="B289" s="84">
        <v>4</v>
      </c>
      <c r="C289" s="118">
        <v>0.00767341257262253</v>
      </c>
      <c r="D289" s="84" t="s">
        <v>2013</v>
      </c>
      <c r="E289" s="84" t="b">
        <v>0</v>
      </c>
      <c r="F289" s="84" t="b">
        <v>0</v>
      </c>
      <c r="G289" s="84" t="b">
        <v>0</v>
      </c>
    </row>
    <row r="290" spans="1:7" ht="15">
      <c r="A290" s="84" t="s">
        <v>2538</v>
      </c>
      <c r="B290" s="84">
        <v>4</v>
      </c>
      <c r="C290" s="118">
        <v>0.00767341257262253</v>
      </c>
      <c r="D290" s="84" t="s">
        <v>2013</v>
      </c>
      <c r="E290" s="84" t="b">
        <v>0</v>
      </c>
      <c r="F290" s="84" t="b">
        <v>0</v>
      </c>
      <c r="G290" s="84" t="b">
        <v>0</v>
      </c>
    </row>
    <row r="291" spans="1:7" ht="15">
      <c r="A291" s="84" t="s">
        <v>2180</v>
      </c>
      <c r="B291" s="84">
        <v>4</v>
      </c>
      <c r="C291" s="118">
        <v>0.01071411959953143</v>
      </c>
      <c r="D291" s="84" t="s">
        <v>2013</v>
      </c>
      <c r="E291" s="84" t="b">
        <v>0</v>
      </c>
      <c r="F291" s="84" t="b">
        <v>0</v>
      </c>
      <c r="G291" s="84" t="b">
        <v>0</v>
      </c>
    </row>
    <row r="292" spans="1:7" ht="15">
      <c r="A292" s="84" t="s">
        <v>2539</v>
      </c>
      <c r="B292" s="84">
        <v>4</v>
      </c>
      <c r="C292" s="118">
        <v>0.01071411959953143</v>
      </c>
      <c r="D292" s="84" t="s">
        <v>2013</v>
      </c>
      <c r="E292" s="84" t="b">
        <v>0</v>
      </c>
      <c r="F292" s="84" t="b">
        <v>0</v>
      </c>
      <c r="G292" s="84" t="b">
        <v>0</v>
      </c>
    </row>
    <row r="293" spans="1:7" ht="15">
      <c r="A293" s="84" t="s">
        <v>2540</v>
      </c>
      <c r="B293" s="84">
        <v>4</v>
      </c>
      <c r="C293" s="118">
        <v>0.01071411959953143</v>
      </c>
      <c r="D293" s="84" t="s">
        <v>2013</v>
      </c>
      <c r="E293" s="84" t="b">
        <v>0</v>
      </c>
      <c r="F293" s="84" t="b">
        <v>0</v>
      </c>
      <c r="G293" s="84" t="b">
        <v>0</v>
      </c>
    </row>
    <row r="294" spans="1:7" ht="15">
      <c r="A294" s="84" t="s">
        <v>2531</v>
      </c>
      <c r="B294" s="84">
        <v>4</v>
      </c>
      <c r="C294" s="118">
        <v>0.00767341257262253</v>
      </c>
      <c r="D294" s="84" t="s">
        <v>2013</v>
      </c>
      <c r="E294" s="84" t="b">
        <v>0</v>
      </c>
      <c r="F294" s="84" t="b">
        <v>0</v>
      </c>
      <c r="G294" s="84" t="b">
        <v>0</v>
      </c>
    </row>
    <row r="295" spans="1:7" ht="15">
      <c r="A295" s="84" t="s">
        <v>2532</v>
      </c>
      <c r="B295" s="84">
        <v>4</v>
      </c>
      <c r="C295" s="118">
        <v>0.00767341257262253</v>
      </c>
      <c r="D295" s="84" t="s">
        <v>2013</v>
      </c>
      <c r="E295" s="84" t="b">
        <v>0</v>
      </c>
      <c r="F295" s="84" t="b">
        <v>1</v>
      </c>
      <c r="G295" s="84" t="b">
        <v>0</v>
      </c>
    </row>
    <row r="296" spans="1:7" ht="15">
      <c r="A296" s="84" t="s">
        <v>2533</v>
      </c>
      <c r="B296" s="84">
        <v>4</v>
      </c>
      <c r="C296" s="118">
        <v>0.00767341257262253</v>
      </c>
      <c r="D296" s="84" t="s">
        <v>2013</v>
      </c>
      <c r="E296" s="84" t="b">
        <v>0</v>
      </c>
      <c r="F296" s="84" t="b">
        <v>0</v>
      </c>
      <c r="G296" s="84" t="b">
        <v>0</v>
      </c>
    </row>
    <row r="297" spans="1:7" ht="15">
      <c r="A297" s="84" t="s">
        <v>2535</v>
      </c>
      <c r="B297" s="84">
        <v>4</v>
      </c>
      <c r="C297" s="118">
        <v>0.00767341257262253</v>
      </c>
      <c r="D297" s="84" t="s">
        <v>2013</v>
      </c>
      <c r="E297" s="84" t="b">
        <v>0</v>
      </c>
      <c r="F297" s="84" t="b">
        <v>0</v>
      </c>
      <c r="G297" s="84" t="b">
        <v>0</v>
      </c>
    </row>
    <row r="298" spans="1:7" ht="15">
      <c r="A298" s="84" t="s">
        <v>2536</v>
      </c>
      <c r="B298" s="84">
        <v>4</v>
      </c>
      <c r="C298" s="118">
        <v>0.00767341257262253</v>
      </c>
      <c r="D298" s="84" t="s">
        <v>2013</v>
      </c>
      <c r="E298" s="84" t="b">
        <v>0</v>
      </c>
      <c r="F298" s="84" t="b">
        <v>0</v>
      </c>
      <c r="G298" s="84" t="b">
        <v>0</v>
      </c>
    </row>
    <row r="299" spans="1:7" ht="15">
      <c r="A299" s="84" t="s">
        <v>2537</v>
      </c>
      <c r="B299" s="84">
        <v>4</v>
      </c>
      <c r="C299" s="118">
        <v>0.00767341257262253</v>
      </c>
      <c r="D299" s="84" t="s">
        <v>2013</v>
      </c>
      <c r="E299" s="84" t="b">
        <v>0</v>
      </c>
      <c r="F299" s="84" t="b">
        <v>0</v>
      </c>
      <c r="G299" s="84" t="b">
        <v>0</v>
      </c>
    </row>
    <row r="300" spans="1:7" ht="15">
      <c r="A300" s="84" t="s">
        <v>2534</v>
      </c>
      <c r="B300" s="84">
        <v>4</v>
      </c>
      <c r="C300" s="118">
        <v>0.00767341257262253</v>
      </c>
      <c r="D300" s="84" t="s">
        <v>2013</v>
      </c>
      <c r="E300" s="84" t="b">
        <v>0</v>
      </c>
      <c r="F300" s="84" t="b">
        <v>0</v>
      </c>
      <c r="G300" s="84" t="b">
        <v>0</v>
      </c>
    </row>
    <row r="301" spans="1:7" ht="15">
      <c r="A301" s="84" t="s">
        <v>2267</v>
      </c>
      <c r="B301" s="84">
        <v>3</v>
      </c>
      <c r="C301" s="118">
        <v>0.006701565009832807</v>
      </c>
      <c r="D301" s="84" t="s">
        <v>2013</v>
      </c>
      <c r="E301" s="84" t="b">
        <v>0</v>
      </c>
      <c r="F301" s="84" t="b">
        <v>0</v>
      </c>
      <c r="G301" s="84" t="b">
        <v>0</v>
      </c>
    </row>
    <row r="302" spans="1:7" ht="15">
      <c r="A302" s="84" t="s">
        <v>2544</v>
      </c>
      <c r="B302" s="84">
        <v>3</v>
      </c>
      <c r="C302" s="118">
        <v>0.008035589699648573</v>
      </c>
      <c r="D302" s="84" t="s">
        <v>2013</v>
      </c>
      <c r="E302" s="84" t="b">
        <v>0</v>
      </c>
      <c r="F302" s="84" t="b">
        <v>0</v>
      </c>
      <c r="G302" s="84" t="b">
        <v>0</v>
      </c>
    </row>
    <row r="303" spans="1:7" ht="15">
      <c r="A303" s="84" t="s">
        <v>2516</v>
      </c>
      <c r="B303" s="84">
        <v>3</v>
      </c>
      <c r="C303" s="118">
        <v>0.006701565009832807</v>
      </c>
      <c r="D303" s="84" t="s">
        <v>2013</v>
      </c>
      <c r="E303" s="84" t="b">
        <v>0</v>
      </c>
      <c r="F303" s="84" t="b">
        <v>0</v>
      </c>
      <c r="G303" s="84" t="b">
        <v>0</v>
      </c>
    </row>
    <row r="304" spans="1:7" ht="15">
      <c r="A304" s="84" t="s">
        <v>2515</v>
      </c>
      <c r="B304" s="84">
        <v>3</v>
      </c>
      <c r="C304" s="118">
        <v>0.008035589699648573</v>
      </c>
      <c r="D304" s="84" t="s">
        <v>2013</v>
      </c>
      <c r="E304" s="84" t="b">
        <v>0</v>
      </c>
      <c r="F304" s="84" t="b">
        <v>0</v>
      </c>
      <c r="G304" s="84" t="b">
        <v>0</v>
      </c>
    </row>
    <row r="305" spans="1:7" ht="15">
      <c r="A305" s="84" t="s">
        <v>2610</v>
      </c>
      <c r="B305" s="84">
        <v>2</v>
      </c>
      <c r="C305" s="118">
        <v>0.005357059799765715</v>
      </c>
      <c r="D305" s="84" t="s">
        <v>2013</v>
      </c>
      <c r="E305" s="84" t="b">
        <v>0</v>
      </c>
      <c r="F305" s="84" t="b">
        <v>0</v>
      </c>
      <c r="G305" s="84" t="b">
        <v>0</v>
      </c>
    </row>
    <row r="306" spans="1:7" ht="15">
      <c r="A306" s="84" t="s">
        <v>2611</v>
      </c>
      <c r="B306" s="84">
        <v>2</v>
      </c>
      <c r="C306" s="118">
        <v>0.005357059799765715</v>
      </c>
      <c r="D306" s="84" t="s">
        <v>2013</v>
      </c>
      <c r="E306" s="84" t="b">
        <v>0</v>
      </c>
      <c r="F306" s="84" t="b">
        <v>0</v>
      </c>
      <c r="G306" s="84" t="b">
        <v>0</v>
      </c>
    </row>
    <row r="307" spans="1:7" ht="15">
      <c r="A307" s="84" t="s">
        <v>2612</v>
      </c>
      <c r="B307" s="84">
        <v>2</v>
      </c>
      <c r="C307" s="118">
        <v>0.005357059799765715</v>
      </c>
      <c r="D307" s="84" t="s">
        <v>2013</v>
      </c>
      <c r="E307" s="84" t="b">
        <v>0</v>
      </c>
      <c r="F307" s="84" t="b">
        <v>0</v>
      </c>
      <c r="G307" s="84" t="b">
        <v>0</v>
      </c>
    </row>
    <row r="308" spans="1:7" ht="15">
      <c r="A308" s="84" t="s">
        <v>2613</v>
      </c>
      <c r="B308" s="84">
        <v>2</v>
      </c>
      <c r="C308" s="118">
        <v>0.005357059799765715</v>
      </c>
      <c r="D308" s="84" t="s">
        <v>2013</v>
      </c>
      <c r="E308" s="84" t="b">
        <v>0</v>
      </c>
      <c r="F308" s="84" t="b">
        <v>0</v>
      </c>
      <c r="G308" s="84" t="b">
        <v>0</v>
      </c>
    </row>
    <row r="309" spans="1:7" ht="15">
      <c r="A309" s="84" t="s">
        <v>2614</v>
      </c>
      <c r="B309" s="84">
        <v>2</v>
      </c>
      <c r="C309" s="118">
        <v>0.005357059799765715</v>
      </c>
      <c r="D309" s="84" t="s">
        <v>2013</v>
      </c>
      <c r="E309" s="84" t="b">
        <v>0</v>
      </c>
      <c r="F309" s="84" t="b">
        <v>0</v>
      </c>
      <c r="G309" s="84" t="b">
        <v>0</v>
      </c>
    </row>
    <row r="310" spans="1:7" ht="15">
      <c r="A310" s="84" t="s">
        <v>2606</v>
      </c>
      <c r="B310" s="84">
        <v>2</v>
      </c>
      <c r="C310" s="118">
        <v>0.005357059799765715</v>
      </c>
      <c r="D310" s="84" t="s">
        <v>2013</v>
      </c>
      <c r="E310" s="84" t="b">
        <v>0</v>
      </c>
      <c r="F310" s="84" t="b">
        <v>0</v>
      </c>
      <c r="G310" s="84" t="b">
        <v>0</v>
      </c>
    </row>
    <row r="311" spans="1:7" ht="15">
      <c r="A311" s="84" t="s">
        <v>2607</v>
      </c>
      <c r="B311" s="84">
        <v>2</v>
      </c>
      <c r="C311" s="118">
        <v>0.005357059799765715</v>
      </c>
      <c r="D311" s="84" t="s">
        <v>2013</v>
      </c>
      <c r="E311" s="84" t="b">
        <v>0</v>
      </c>
      <c r="F311" s="84" t="b">
        <v>0</v>
      </c>
      <c r="G311" s="84" t="b">
        <v>0</v>
      </c>
    </row>
    <row r="312" spans="1:7" ht="15">
      <c r="A312" s="84" t="s">
        <v>2522</v>
      </c>
      <c r="B312" s="84">
        <v>2</v>
      </c>
      <c r="C312" s="118">
        <v>0.005357059799765715</v>
      </c>
      <c r="D312" s="84" t="s">
        <v>2013</v>
      </c>
      <c r="E312" s="84" t="b">
        <v>0</v>
      </c>
      <c r="F312" s="84" t="b">
        <v>0</v>
      </c>
      <c r="G312" s="84" t="b">
        <v>0</v>
      </c>
    </row>
    <row r="313" spans="1:7" ht="15">
      <c r="A313" s="84" t="s">
        <v>2608</v>
      </c>
      <c r="B313" s="84">
        <v>2</v>
      </c>
      <c r="C313" s="118">
        <v>0.005357059799765715</v>
      </c>
      <c r="D313" s="84" t="s">
        <v>2013</v>
      </c>
      <c r="E313" s="84" t="b">
        <v>0</v>
      </c>
      <c r="F313" s="84" t="b">
        <v>0</v>
      </c>
      <c r="G313" s="84" t="b">
        <v>0</v>
      </c>
    </row>
    <row r="314" spans="1:7" ht="15">
      <c r="A314" s="84" t="s">
        <v>2609</v>
      </c>
      <c r="B314" s="84">
        <v>2</v>
      </c>
      <c r="C314" s="118">
        <v>0.005357059799765715</v>
      </c>
      <c r="D314" s="84" t="s">
        <v>2013</v>
      </c>
      <c r="E314" s="84" t="b">
        <v>0</v>
      </c>
      <c r="F314" s="84" t="b">
        <v>0</v>
      </c>
      <c r="G314" s="84" t="b">
        <v>0</v>
      </c>
    </row>
    <row r="315" spans="1:7" ht="15">
      <c r="A315" s="84" t="s">
        <v>2599</v>
      </c>
      <c r="B315" s="84">
        <v>2</v>
      </c>
      <c r="C315" s="118">
        <v>0.005357059799765715</v>
      </c>
      <c r="D315" s="84" t="s">
        <v>2013</v>
      </c>
      <c r="E315" s="84" t="b">
        <v>0</v>
      </c>
      <c r="F315" s="84" t="b">
        <v>0</v>
      </c>
      <c r="G315" s="84" t="b">
        <v>0</v>
      </c>
    </row>
    <row r="316" spans="1:7" ht="15">
      <c r="A316" s="84" t="s">
        <v>2543</v>
      </c>
      <c r="B316" s="84">
        <v>2</v>
      </c>
      <c r="C316" s="118">
        <v>0.005357059799765715</v>
      </c>
      <c r="D316" s="84" t="s">
        <v>2013</v>
      </c>
      <c r="E316" s="84" t="b">
        <v>0</v>
      </c>
      <c r="F316" s="84" t="b">
        <v>0</v>
      </c>
      <c r="G316" s="84" t="b">
        <v>0</v>
      </c>
    </row>
    <row r="317" spans="1:7" ht="15">
      <c r="A317" s="84" t="s">
        <v>2600</v>
      </c>
      <c r="B317" s="84">
        <v>2</v>
      </c>
      <c r="C317" s="118">
        <v>0.005357059799765715</v>
      </c>
      <c r="D317" s="84" t="s">
        <v>2013</v>
      </c>
      <c r="E317" s="84" t="b">
        <v>0</v>
      </c>
      <c r="F317" s="84" t="b">
        <v>0</v>
      </c>
      <c r="G317" s="84" t="b">
        <v>0</v>
      </c>
    </row>
    <row r="318" spans="1:7" ht="15">
      <c r="A318" s="84" t="s">
        <v>2601</v>
      </c>
      <c r="B318" s="84">
        <v>2</v>
      </c>
      <c r="C318" s="118">
        <v>0.005357059799765715</v>
      </c>
      <c r="D318" s="84" t="s">
        <v>2013</v>
      </c>
      <c r="E318" s="84" t="b">
        <v>0</v>
      </c>
      <c r="F318" s="84" t="b">
        <v>0</v>
      </c>
      <c r="G318" s="84" t="b">
        <v>0</v>
      </c>
    </row>
    <row r="319" spans="1:7" ht="15">
      <c r="A319" s="84" t="s">
        <v>2602</v>
      </c>
      <c r="B319" s="84">
        <v>2</v>
      </c>
      <c r="C319" s="118">
        <v>0.005357059799765715</v>
      </c>
      <c r="D319" s="84" t="s">
        <v>2013</v>
      </c>
      <c r="E319" s="84" t="b">
        <v>0</v>
      </c>
      <c r="F319" s="84" t="b">
        <v>0</v>
      </c>
      <c r="G319" s="84" t="b">
        <v>0</v>
      </c>
    </row>
    <row r="320" spans="1:7" ht="15">
      <c r="A320" s="84" t="s">
        <v>2603</v>
      </c>
      <c r="B320" s="84">
        <v>2</v>
      </c>
      <c r="C320" s="118">
        <v>0.005357059799765715</v>
      </c>
      <c r="D320" s="84" t="s">
        <v>2013</v>
      </c>
      <c r="E320" s="84" t="b">
        <v>0</v>
      </c>
      <c r="F320" s="84" t="b">
        <v>0</v>
      </c>
      <c r="G320" s="84" t="b">
        <v>0</v>
      </c>
    </row>
    <row r="321" spans="1:7" ht="15">
      <c r="A321" s="84" t="s">
        <v>2604</v>
      </c>
      <c r="B321" s="84">
        <v>2</v>
      </c>
      <c r="C321" s="118">
        <v>0.005357059799765715</v>
      </c>
      <c r="D321" s="84" t="s">
        <v>2013</v>
      </c>
      <c r="E321" s="84" t="b">
        <v>0</v>
      </c>
      <c r="F321" s="84" t="b">
        <v>0</v>
      </c>
      <c r="G321" s="84" t="b">
        <v>0</v>
      </c>
    </row>
    <row r="322" spans="1:7" ht="15">
      <c r="A322" s="84" t="s">
        <v>2605</v>
      </c>
      <c r="B322" s="84">
        <v>2</v>
      </c>
      <c r="C322" s="118">
        <v>0.005357059799765715</v>
      </c>
      <c r="D322" s="84" t="s">
        <v>2013</v>
      </c>
      <c r="E322" s="84" t="b">
        <v>0</v>
      </c>
      <c r="F322" s="84" t="b">
        <v>0</v>
      </c>
      <c r="G322" s="84" t="b">
        <v>0</v>
      </c>
    </row>
    <row r="323" spans="1:7" ht="15">
      <c r="A323" s="84" t="s">
        <v>2162</v>
      </c>
      <c r="B323" s="84">
        <v>2</v>
      </c>
      <c r="C323" s="118">
        <v>0.005357059799765715</v>
      </c>
      <c r="D323" s="84" t="s">
        <v>2013</v>
      </c>
      <c r="E323" s="84" t="b">
        <v>0</v>
      </c>
      <c r="F323" s="84" t="b">
        <v>0</v>
      </c>
      <c r="G323" s="84" t="b">
        <v>0</v>
      </c>
    </row>
    <row r="324" spans="1:7" ht="15">
      <c r="A324" s="84" t="s">
        <v>2615</v>
      </c>
      <c r="B324" s="84">
        <v>2</v>
      </c>
      <c r="C324" s="118">
        <v>0.005357059799765715</v>
      </c>
      <c r="D324" s="84" t="s">
        <v>2013</v>
      </c>
      <c r="E324" s="84" t="b">
        <v>0</v>
      </c>
      <c r="F324" s="84" t="b">
        <v>0</v>
      </c>
      <c r="G324" s="84" t="b">
        <v>0</v>
      </c>
    </row>
    <row r="325" spans="1:7" ht="15">
      <c r="A325" s="84" t="s">
        <v>2616</v>
      </c>
      <c r="B325" s="84">
        <v>2</v>
      </c>
      <c r="C325" s="118">
        <v>0.005357059799765715</v>
      </c>
      <c r="D325" s="84" t="s">
        <v>2013</v>
      </c>
      <c r="E325" s="84" t="b">
        <v>0</v>
      </c>
      <c r="F325" s="84" t="b">
        <v>0</v>
      </c>
      <c r="G325" s="84" t="b">
        <v>0</v>
      </c>
    </row>
    <row r="326" spans="1:7" ht="15">
      <c r="A326" s="84" t="s">
        <v>2617</v>
      </c>
      <c r="B326" s="84">
        <v>2</v>
      </c>
      <c r="C326" s="118">
        <v>0.005357059799765715</v>
      </c>
      <c r="D326" s="84" t="s">
        <v>2013</v>
      </c>
      <c r="E326" s="84" t="b">
        <v>0</v>
      </c>
      <c r="F326" s="84" t="b">
        <v>0</v>
      </c>
      <c r="G326" s="84" t="b">
        <v>0</v>
      </c>
    </row>
    <row r="327" spans="1:7" ht="15">
      <c r="A327" s="84" t="s">
        <v>2618</v>
      </c>
      <c r="B327" s="84">
        <v>2</v>
      </c>
      <c r="C327" s="118">
        <v>0.005357059799765715</v>
      </c>
      <c r="D327" s="84" t="s">
        <v>2013</v>
      </c>
      <c r="E327" s="84" t="b">
        <v>0</v>
      </c>
      <c r="F327" s="84" t="b">
        <v>0</v>
      </c>
      <c r="G327" s="84" t="b">
        <v>0</v>
      </c>
    </row>
    <row r="328" spans="1:7" ht="15">
      <c r="A328" s="84" t="s">
        <v>2619</v>
      </c>
      <c r="B328" s="84">
        <v>2</v>
      </c>
      <c r="C328" s="118">
        <v>0.005357059799765715</v>
      </c>
      <c r="D328" s="84" t="s">
        <v>2013</v>
      </c>
      <c r="E328" s="84" t="b">
        <v>0</v>
      </c>
      <c r="F328" s="84" t="b">
        <v>0</v>
      </c>
      <c r="G328" s="84" t="b">
        <v>0</v>
      </c>
    </row>
    <row r="329" spans="1:7" ht="15">
      <c r="A329" s="84" t="s">
        <v>2620</v>
      </c>
      <c r="B329" s="84">
        <v>2</v>
      </c>
      <c r="C329" s="118">
        <v>0.005357059799765715</v>
      </c>
      <c r="D329" s="84" t="s">
        <v>2013</v>
      </c>
      <c r="E329" s="84" t="b">
        <v>0</v>
      </c>
      <c r="F329" s="84" t="b">
        <v>0</v>
      </c>
      <c r="G329" s="84" t="b">
        <v>0</v>
      </c>
    </row>
    <row r="330" spans="1:7" ht="15">
      <c r="A330" s="84" t="s">
        <v>2143</v>
      </c>
      <c r="B330" s="84">
        <v>9</v>
      </c>
      <c r="C330" s="118">
        <v>0.003050499370711676</v>
      </c>
      <c r="D330" s="84" t="s">
        <v>2015</v>
      </c>
      <c r="E330" s="84" t="b">
        <v>0</v>
      </c>
      <c r="F330" s="84" t="b">
        <v>0</v>
      </c>
      <c r="G330" s="84" t="b">
        <v>0</v>
      </c>
    </row>
    <row r="331" spans="1:7" ht="15">
      <c r="A331" s="84" t="s">
        <v>324</v>
      </c>
      <c r="B331" s="84">
        <v>8</v>
      </c>
      <c r="C331" s="118">
        <v>0.005742815585662603</v>
      </c>
      <c r="D331" s="84" t="s">
        <v>2015</v>
      </c>
      <c r="E331" s="84" t="b">
        <v>0</v>
      </c>
      <c r="F331" s="84" t="b">
        <v>0</v>
      </c>
      <c r="G331" s="84" t="b">
        <v>0</v>
      </c>
    </row>
    <row r="332" spans="1:7" ht="15">
      <c r="A332" s="84" t="s">
        <v>212</v>
      </c>
      <c r="B332" s="84">
        <v>6</v>
      </c>
      <c r="C332" s="118">
        <v>0.017686222607646115</v>
      </c>
      <c r="D332" s="84" t="s">
        <v>2015</v>
      </c>
      <c r="E332" s="84" t="b">
        <v>0</v>
      </c>
      <c r="F332" s="84" t="b">
        <v>0</v>
      </c>
      <c r="G332" s="84" t="b">
        <v>0</v>
      </c>
    </row>
    <row r="333" spans="1:7" ht="15">
      <c r="A333" s="84" t="s">
        <v>2146</v>
      </c>
      <c r="B333" s="84">
        <v>6</v>
      </c>
      <c r="C333" s="118">
        <v>0.009859944427393618</v>
      </c>
      <c r="D333" s="84" t="s">
        <v>2015</v>
      </c>
      <c r="E333" s="84" t="b">
        <v>0</v>
      </c>
      <c r="F333" s="84" t="b">
        <v>0</v>
      </c>
      <c r="G333" s="84" t="b">
        <v>0</v>
      </c>
    </row>
    <row r="334" spans="1:7" ht="15">
      <c r="A334" s="84" t="s">
        <v>2144</v>
      </c>
      <c r="B334" s="84">
        <v>6</v>
      </c>
      <c r="C334" s="118">
        <v>0.009859944427393618</v>
      </c>
      <c r="D334" s="84" t="s">
        <v>2015</v>
      </c>
      <c r="E334" s="84" t="b">
        <v>0</v>
      </c>
      <c r="F334" s="84" t="b">
        <v>0</v>
      </c>
      <c r="G334" s="84" t="b">
        <v>0</v>
      </c>
    </row>
    <row r="335" spans="1:7" ht="15">
      <c r="A335" s="84" t="s">
        <v>2145</v>
      </c>
      <c r="B335" s="84">
        <v>6</v>
      </c>
      <c r="C335" s="118">
        <v>0.009859944427393618</v>
      </c>
      <c r="D335" s="84" t="s">
        <v>2015</v>
      </c>
      <c r="E335" s="84" t="b">
        <v>0</v>
      </c>
      <c r="F335" s="84" t="b">
        <v>0</v>
      </c>
      <c r="G335" s="84" t="b">
        <v>0</v>
      </c>
    </row>
    <row r="336" spans="1:7" ht="15">
      <c r="A336" s="84" t="s">
        <v>2149</v>
      </c>
      <c r="B336" s="84">
        <v>5</v>
      </c>
      <c r="C336" s="118">
        <v>0.01114925909866597</v>
      </c>
      <c r="D336" s="84" t="s">
        <v>2015</v>
      </c>
      <c r="E336" s="84" t="b">
        <v>0</v>
      </c>
      <c r="F336" s="84" t="b">
        <v>0</v>
      </c>
      <c r="G336" s="84" t="b">
        <v>0</v>
      </c>
    </row>
    <row r="337" spans="1:7" ht="15">
      <c r="A337" s="84" t="s">
        <v>2162</v>
      </c>
      <c r="B337" s="84">
        <v>4</v>
      </c>
      <c r="C337" s="118">
        <v>0.011790815071764077</v>
      </c>
      <c r="D337" s="84" t="s">
        <v>2015</v>
      </c>
      <c r="E337" s="84" t="b">
        <v>0</v>
      </c>
      <c r="F337" s="84" t="b">
        <v>0</v>
      </c>
      <c r="G337" s="84" t="b">
        <v>0</v>
      </c>
    </row>
    <row r="338" spans="1:7" ht="15">
      <c r="A338" s="84" t="s">
        <v>2163</v>
      </c>
      <c r="B338" s="84">
        <v>3</v>
      </c>
      <c r="C338" s="118">
        <v>0.011619527672896392</v>
      </c>
      <c r="D338" s="84" t="s">
        <v>2015</v>
      </c>
      <c r="E338" s="84" t="b">
        <v>0</v>
      </c>
      <c r="F338" s="84" t="b">
        <v>0</v>
      </c>
      <c r="G338" s="84" t="b">
        <v>0</v>
      </c>
    </row>
    <row r="339" spans="1:7" ht="15">
      <c r="A339" s="84" t="s">
        <v>2154</v>
      </c>
      <c r="B339" s="84">
        <v>3</v>
      </c>
      <c r="C339" s="118">
        <v>0.011619527672896392</v>
      </c>
      <c r="D339" s="84" t="s">
        <v>2015</v>
      </c>
      <c r="E339" s="84" t="b">
        <v>0</v>
      </c>
      <c r="F339" s="84" t="b">
        <v>0</v>
      </c>
      <c r="G339" s="84" t="b">
        <v>0</v>
      </c>
    </row>
    <row r="340" spans="1:7" ht="15">
      <c r="A340" s="84" t="s">
        <v>2148</v>
      </c>
      <c r="B340" s="84">
        <v>3</v>
      </c>
      <c r="C340" s="118">
        <v>0.011619527672896392</v>
      </c>
      <c r="D340" s="84" t="s">
        <v>2015</v>
      </c>
      <c r="E340" s="84" t="b">
        <v>1</v>
      </c>
      <c r="F340" s="84" t="b">
        <v>0</v>
      </c>
      <c r="G340" s="84" t="b">
        <v>0</v>
      </c>
    </row>
    <row r="341" spans="1:7" ht="15">
      <c r="A341" s="84" t="s">
        <v>2554</v>
      </c>
      <c r="B341" s="84">
        <v>2</v>
      </c>
      <c r="C341" s="118">
        <v>0.010355111175348429</v>
      </c>
      <c r="D341" s="84" t="s">
        <v>2015</v>
      </c>
      <c r="E341" s="84" t="b">
        <v>1</v>
      </c>
      <c r="F341" s="84" t="b">
        <v>0</v>
      </c>
      <c r="G341" s="84" t="b">
        <v>0</v>
      </c>
    </row>
    <row r="342" spans="1:7" ht="15">
      <c r="A342" s="84" t="s">
        <v>2513</v>
      </c>
      <c r="B342" s="84">
        <v>2</v>
      </c>
      <c r="C342" s="118">
        <v>0.010355111175348429</v>
      </c>
      <c r="D342" s="84" t="s">
        <v>2015</v>
      </c>
      <c r="E342" s="84" t="b">
        <v>0</v>
      </c>
      <c r="F342" s="84" t="b">
        <v>0</v>
      </c>
      <c r="G342" s="84" t="b">
        <v>0</v>
      </c>
    </row>
    <row r="343" spans="1:7" ht="15">
      <c r="A343" s="84" t="s">
        <v>2555</v>
      </c>
      <c r="B343" s="84">
        <v>2</v>
      </c>
      <c r="C343" s="118">
        <v>0.010355111175348429</v>
      </c>
      <c r="D343" s="84" t="s">
        <v>2015</v>
      </c>
      <c r="E343" s="84" t="b">
        <v>0</v>
      </c>
      <c r="F343" s="84" t="b">
        <v>0</v>
      </c>
      <c r="G343" s="84" t="b">
        <v>0</v>
      </c>
    </row>
    <row r="344" spans="1:7" ht="15">
      <c r="A344" s="84" t="s">
        <v>2514</v>
      </c>
      <c r="B344" s="84">
        <v>2</v>
      </c>
      <c r="C344" s="118">
        <v>0.010355111175348429</v>
      </c>
      <c r="D344" s="84" t="s">
        <v>2015</v>
      </c>
      <c r="E344" s="84" t="b">
        <v>0</v>
      </c>
      <c r="F344" s="84" t="b">
        <v>0</v>
      </c>
      <c r="G344" s="84" t="b">
        <v>0</v>
      </c>
    </row>
    <row r="345" spans="1:7" ht="15">
      <c r="A345" s="84" t="s">
        <v>2556</v>
      </c>
      <c r="B345" s="84">
        <v>2</v>
      </c>
      <c r="C345" s="118">
        <v>0.010355111175348429</v>
      </c>
      <c r="D345" s="84" t="s">
        <v>2015</v>
      </c>
      <c r="E345" s="84" t="b">
        <v>0</v>
      </c>
      <c r="F345" s="84" t="b">
        <v>0</v>
      </c>
      <c r="G345" s="84" t="b">
        <v>0</v>
      </c>
    </row>
    <row r="346" spans="1:7" ht="15">
      <c r="A346" s="84" t="s">
        <v>2557</v>
      </c>
      <c r="B346" s="84">
        <v>2</v>
      </c>
      <c r="C346" s="118">
        <v>0.010355111175348429</v>
      </c>
      <c r="D346" s="84" t="s">
        <v>2015</v>
      </c>
      <c r="E346" s="84" t="b">
        <v>0</v>
      </c>
      <c r="F346" s="84" t="b">
        <v>0</v>
      </c>
      <c r="G346" s="84" t="b">
        <v>0</v>
      </c>
    </row>
    <row r="347" spans="1:7" ht="15">
      <c r="A347" s="84" t="s">
        <v>2558</v>
      </c>
      <c r="B347" s="84">
        <v>2</v>
      </c>
      <c r="C347" s="118">
        <v>0.010355111175348429</v>
      </c>
      <c r="D347" s="84" t="s">
        <v>2015</v>
      </c>
      <c r="E347" s="84" t="b">
        <v>0</v>
      </c>
      <c r="F347" s="84" t="b">
        <v>0</v>
      </c>
      <c r="G347" s="84" t="b">
        <v>0</v>
      </c>
    </row>
    <row r="348" spans="1:7" ht="15">
      <c r="A348" s="84" t="s">
        <v>2541</v>
      </c>
      <c r="B348" s="84">
        <v>2</v>
      </c>
      <c r="C348" s="118">
        <v>0.010355111175348429</v>
      </c>
      <c r="D348" s="84" t="s">
        <v>2015</v>
      </c>
      <c r="E348" s="84" t="b">
        <v>0</v>
      </c>
      <c r="F348" s="84" t="b">
        <v>0</v>
      </c>
      <c r="G348" s="84" t="b">
        <v>0</v>
      </c>
    </row>
    <row r="349" spans="1:7" ht="15">
      <c r="A349" s="84" t="s">
        <v>2562</v>
      </c>
      <c r="B349" s="84">
        <v>2</v>
      </c>
      <c r="C349" s="118">
        <v>0.010355111175348429</v>
      </c>
      <c r="D349" s="84" t="s">
        <v>2015</v>
      </c>
      <c r="E349" s="84" t="b">
        <v>0</v>
      </c>
      <c r="F349" s="84" t="b">
        <v>0</v>
      </c>
      <c r="G349" s="84" t="b">
        <v>0</v>
      </c>
    </row>
    <row r="350" spans="1:7" ht="15">
      <c r="A350" s="84" t="s">
        <v>2563</v>
      </c>
      <c r="B350" s="84">
        <v>2</v>
      </c>
      <c r="C350" s="118">
        <v>0.010355111175348429</v>
      </c>
      <c r="D350" s="84" t="s">
        <v>2015</v>
      </c>
      <c r="E350" s="84" t="b">
        <v>0</v>
      </c>
      <c r="F350" s="84" t="b">
        <v>0</v>
      </c>
      <c r="G350" s="84" t="b">
        <v>0</v>
      </c>
    </row>
    <row r="351" spans="1:7" ht="15">
      <c r="A351" s="84" t="s">
        <v>2564</v>
      </c>
      <c r="B351" s="84">
        <v>2</v>
      </c>
      <c r="C351" s="118">
        <v>0.010355111175348429</v>
      </c>
      <c r="D351" s="84" t="s">
        <v>2015</v>
      </c>
      <c r="E351" s="84" t="b">
        <v>1</v>
      </c>
      <c r="F351" s="84" t="b">
        <v>0</v>
      </c>
      <c r="G351" s="84" t="b">
        <v>0</v>
      </c>
    </row>
    <row r="352" spans="1:7" ht="15">
      <c r="A352" s="84" t="s">
        <v>2565</v>
      </c>
      <c r="B352" s="84">
        <v>2</v>
      </c>
      <c r="C352" s="118">
        <v>0.010355111175348429</v>
      </c>
      <c r="D352" s="84" t="s">
        <v>2015</v>
      </c>
      <c r="E352" s="84" t="b">
        <v>0</v>
      </c>
      <c r="F352" s="84" t="b">
        <v>0</v>
      </c>
      <c r="G352" s="84" t="b">
        <v>0</v>
      </c>
    </row>
    <row r="353" spans="1:7" ht="15">
      <c r="A353" s="84" t="s">
        <v>2491</v>
      </c>
      <c r="B353" s="84">
        <v>2</v>
      </c>
      <c r="C353" s="118">
        <v>0.010355111175348429</v>
      </c>
      <c r="D353" s="84" t="s">
        <v>2015</v>
      </c>
      <c r="E353" s="84" t="b">
        <v>0</v>
      </c>
      <c r="F353" s="84" t="b">
        <v>0</v>
      </c>
      <c r="G353" s="84" t="b">
        <v>0</v>
      </c>
    </row>
    <row r="354" spans="1:7" ht="15">
      <c r="A354" s="84" t="s">
        <v>2492</v>
      </c>
      <c r="B354" s="84">
        <v>2</v>
      </c>
      <c r="C354" s="118">
        <v>0.010355111175348429</v>
      </c>
      <c r="D354" s="84" t="s">
        <v>2015</v>
      </c>
      <c r="E354" s="84" t="b">
        <v>0</v>
      </c>
      <c r="F354" s="84" t="b">
        <v>0</v>
      </c>
      <c r="G354" s="84" t="b">
        <v>0</v>
      </c>
    </row>
    <row r="355" spans="1:7" ht="15">
      <c r="A355" s="84" t="s">
        <v>2159</v>
      </c>
      <c r="B355" s="84">
        <v>2</v>
      </c>
      <c r="C355" s="118">
        <v>0.010355111175348429</v>
      </c>
      <c r="D355" s="84" t="s">
        <v>2015</v>
      </c>
      <c r="E355" s="84" t="b">
        <v>0</v>
      </c>
      <c r="F355" s="84" t="b">
        <v>0</v>
      </c>
      <c r="G355" s="84" t="b">
        <v>0</v>
      </c>
    </row>
    <row r="356" spans="1:7" ht="15">
      <c r="A356" s="84" t="s">
        <v>2156</v>
      </c>
      <c r="B356" s="84">
        <v>2</v>
      </c>
      <c r="C356" s="118">
        <v>0.010355111175348429</v>
      </c>
      <c r="D356" s="84" t="s">
        <v>2015</v>
      </c>
      <c r="E356" s="84" t="b">
        <v>0</v>
      </c>
      <c r="F356" s="84" t="b">
        <v>0</v>
      </c>
      <c r="G356" s="84" t="b">
        <v>0</v>
      </c>
    </row>
    <row r="357" spans="1:7" ht="15">
      <c r="A357" s="84" t="s">
        <v>2151</v>
      </c>
      <c r="B357" s="84">
        <v>2</v>
      </c>
      <c r="C357" s="118">
        <v>0.010355111175348429</v>
      </c>
      <c r="D357" s="84" t="s">
        <v>2015</v>
      </c>
      <c r="E357" s="84" t="b">
        <v>0</v>
      </c>
      <c r="F357" s="84" t="b">
        <v>0</v>
      </c>
      <c r="G357" s="84" t="b">
        <v>0</v>
      </c>
    </row>
    <row r="358" spans="1:7" ht="15">
      <c r="A358" s="84" t="s">
        <v>2152</v>
      </c>
      <c r="B358" s="84">
        <v>2</v>
      </c>
      <c r="C358" s="118">
        <v>0.010355111175348429</v>
      </c>
      <c r="D358" s="84" t="s">
        <v>2015</v>
      </c>
      <c r="E358" s="84" t="b">
        <v>0</v>
      </c>
      <c r="F358" s="84" t="b">
        <v>0</v>
      </c>
      <c r="G358" s="84" t="b">
        <v>0</v>
      </c>
    </row>
    <row r="359" spans="1:7" ht="15">
      <c r="A359" s="84" t="s">
        <v>2157</v>
      </c>
      <c r="B359" s="84">
        <v>2</v>
      </c>
      <c r="C359" s="118">
        <v>0.010355111175348429</v>
      </c>
      <c r="D359" s="84" t="s">
        <v>2015</v>
      </c>
      <c r="E359" s="84" t="b">
        <v>0</v>
      </c>
      <c r="F359" s="84" t="b">
        <v>0</v>
      </c>
      <c r="G359" s="84" t="b">
        <v>0</v>
      </c>
    </row>
    <row r="360" spans="1:7" ht="15">
      <c r="A360" s="84" t="s">
        <v>2155</v>
      </c>
      <c r="B360" s="84">
        <v>2</v>
      </c>
      <c r="C360" s="118">
        <v>0.010355111175348429</v>
      </c>
      <c r="D360" s="84" t="s">
        <v>2015</v>
      </c>
      <c r="E360" s="84" t="b">
        <v>0</v>
      </c>
      <c r="F360" s="84" t="b">
        <v>0</v>
      </c>
      <c r="G360" s="84" t="b">
        <v>0</v>
      </c>
    </row>
    <row r="361" spans="1:7" ht="15">
      <c r="A361" s="84" t="s">
        <v>2494</v>
      </c>
      <c r="B361" s="84">
        <v>2</v>
      </c>
      <c r="C361" s="118">
        <v>0.010355111175348429</v>
      </c>
      <c r="D361" s="84" t="s">
        <v>2015</v>
      </c>
      <c r="E361" s="84" t="b">
        <v>0</v>
      </c>
      <c r="F361" s="84" t="b">
        <v>0</v>
      </c>
      <c r="G361" s="84" t="b">
        <v>0</v>
      </c>
    </row>
    <row r="362" spans="1:7" ht="15">
      <c r="A362" s="84" t="s">
        <v>2559</v>
      </c>
      <c r="B362" s="84">
        <v>2</v>
      </c>
      <c r="C362" s="118">
        <v>0.010355111175348429</v>
      </c>
      <c r="D362" s="84" t="s">
        <v>2015</v>
      </c>
      <c r="E362" s="84" t="b">
        <v>0</v>
      </c>
      <c r="F362" s="84" t="b">
        <v>0</v>
      </c>
      <c r="G362" s="84" t="b">
        <v>0</v>
      </c>
    </row>
    <row r="363" spans="1:7" ht="15">
      <c r="A363" s="84" t="s">
        <v>2120</v>
      </c>
      <c r="B363" s="84">
        <v>2</v>
      </c>
      <c r="C363" s="118">
        <v>0.010355111175348429</v>
      </c>
      <c r="D363" s="84" t="s">
        <v>2015</v>
      </c>
      <c r="E363" s="84" t="b">
        <v>0</v>
      </c>
      <c r="F363" s="84" t="b">
        <v>0</v>
      </c>
      <c r="G363" s="84" t="b">
        <v>0</v>
      </c>
    </row>
    <row r="364" spans="1:7" ht="15">
      <c r="A364" s="84" t="s">
        <v>2121</v>
      </c>
      <c r="B364" s="84">
        <v>2</v>
      </c>
      <c r="C364" s="118">
        <v>0.010355111175348429</v>
      </c>
      <c r="D364" s="84" t="s">
        <v>2015</v>
      </c>
      <c r="E364" s="84" t="b">
        <v>0</v>
      </c>
      <c r="F364" s="84" t="b">
        <v>0</v>
      </c>
      <c r="G364" s="84" t="b">
        <v>0</v>
      </c>
    </row>
    <row r="365" spans="1:7" ht="15">
      <c r="A365" s="84" t="s">
        <v>540</v>
      </c>
      <c r="B365" s="84">
        <v>2</v>
      </c>
      <c r="C365" s="118">
        <v>0.010355111175348429</v>
      </c>
      <c r="D365" s="84" t="s">
        <v>2015</v>
      </c>
      <c r="E365" s="84" t="b">
        <v>0</v>
      </c>
      <c r="F365" s="84" t="b">
        <v>0</v>
      </c>
      <c r="G365" s="84" t="b">
        <v>0</v>
      </c>
    </row>
    <row r="366" spans="1:7" ht="15">
      <c r="A366" s="84" t="s">
        <v>2560</v>
      </c>
      <c r="B366" s="84">
        <v>2</v>
      </c>
      <c r="C366" s="118">
        <v>0.010355111175348429</v>
      </c>
      <c r="D366" s="84" t="s">
        <v>2015</v>
      </c>
      <c r="E366" s="84" t="b">
        <v>0</v>
      </c>
      <c r="F366" s="84" t="b">
        <v>0</v>
      </c>
      <c r="G366" s="84" t="b">
        <v>0</v>
      </c>
    </row>
    <row r="367" spans="1:7" ht="15">
      <c r="A367" s="84" t="s">
        <v>2150</v>
      </c>
      <c r="B367" s="84">
        <v>2</v>
      </c>
      <c r="C367" s="118">
        <v>0.010355111175348429</v>
      </c>
      <c r="D367" s="84" t="s">
        <v>2015</v>
      </c>
      <c r="E367" s="84" t="b">
        <v>0</v>
      </c>
      <c r="F367" s="84" t="b">
        <v>0</v>
      </c>
      <c r="G367" s="84" t="b">
        <v>0</v>
      </c>
    </row>
    <row r="368" spans="1:7" ht="15">
      <c r="A368" s="84" t="s">
        <v>2561</v>
      </c>
      <c r="B368" s="84">
        <v>2</v>
      </c>
      <c r="C368" s="118">
        <v>0.010355111175348429</v>
      </c>
      <c r="D368" s="84" t="s">
        <v>2015</v>
      </c>
      <c r="E368" s="84" t="b">
        <v>0</v>
      </c>
      <c r="F368" s="84" t="b">
        <v>0</v>
      </c>
      <c r="G368" s="84" t="b">
        <v>0</v>
      </c>
    </row>
    <row r="369" spans="1:7" ht="15">
      <c r="A369" s="84" t="s">
        <v>2165</v>
      </c>
      <c r="B369" s="84">
        <v>4</v>
      </c>
      <c r="C369" s="118">
        <v>0</v>
      </c>
      <c r="D369" s="84" t="s">
        <v>2016</v>
      </c>
      <c r="E369" s="84" t="b">
        <v>0</v>
      </c>
      <c r="F369" s="84" t="b">
        <v>0</v>
      </c>
      <c r="G369" s="84" t="b">
        <v>0</v>
      </c>
    </row>
    <row r="370" spans="1:7" ht="15">
      <c r="A370" s="84" t="s">
        <v>2166</v>
      </c>
      <c r="B370" s="84">
        <v>4</v>
      </c>
      <c r="C370" s="118">
        <v>0</v>
      </c>
      <c r="D370" s="84" t="s">
        <v>2016</v>
      </c>
      <c r="E370" s="84" t="b">
        <v>0</v>
      </c>
      <c r="F370" s="84" t="b">
        <v>0</v>
      </c>
      <c r="G370" s="84" t="b">
        <v>0</v>
      </c>
    </row>
    <row r="371" spans="1:7" ht="15">
      <c r="A371" s="84" t="s">
        <v>2167</v>
      </c>
      <c r="B371" s="84">
        <v>4</v>
      </c>
      <c r="C371" s="118">
        <v>0</v>
      </c>
      <c r="D371" s="84" t="s">
        <v>2016</v>
      </c>
      <c r="E371" s="84" t="b">
        <v>0</v>
      </c>
      <c r="F371" s="84" t="b">
        <v>0</v>
      </c>
      <c r="G371" s="84" t="b">
        <v>0</v>
      </c>
    </row>
    <row r="372" spans="1:7" ht="15">
      <c r="A372" s="84" t="s">
        <v>2168</v>
      </c>
      <c r="B372" s="84">
        <v>4</v>
      </c>
      <c r="C372" s="118">
        <v>0</v>
      </c>
      <c r="D372" s="84" t="s">
        <v>2016</v>
      </c>
      <c r="E372" s="84" t="b">
        <v>0</v>
      </c>
      <c r="F372" s="84" t="b">
        <v>0</v>
      </c>
      <c r="G372" s="84" t="b">
        <v>0</v>
      </c>
    </row>
    <row r="373" spans="1:7" ht="15">
      <c r="A373" s="84" t="s">
        <v>2169</v>
      </c>
      <c r="B373" s="84">
        <v>4</v>
      </c>
      <c r="C373" s="118">
        <v>0</v>
      </c>
      <c r="D373" s="84" t="s">
        <v>2016</v>
      </c>
      <c r="E373" s="84" t="b">
        <v>0</v>
      </c>
      <c r="F373" s="84" t="b">
        <v>0</v>
      </c>
      <c r="G373" s="84" t="b">
        <v>0</v>
      </c>
    </row>
    <row r="374" spans="1:7" ht="15">
      <c r="A374" s="84" t="s">
        <v>2170</v>
      </c>
      <c r="B374" s="84">
        <v>4</v>
      </c>
      <c r="C374" s="118">
        <v>0</v>
      </c>
      <c r="D374" s="84" t="s">
        <v>2016</v>
      </c>
      <c r="E374" s="84" t="b">
        <v>0</v>
      </c>
      <c r="F374" s="84" t="b">
        <v>0</v>
      </c>
      <c r="G374" s="84" t="b">
        <v>0</v>
      </c>
    </row>
    <row r="375" spans="1:7" ht="15">
      <c r="A375" s="84" t="s">
        <v>2171</v>
      </c>
      <c r="B375" s="84">
        <v>4</v>
      </c>
      <c r="C375" s="118">
        <v>0</v>
      </c>
      <c r="D375" s="84" t="s">
        <v>2016</v>
      </c>
      <c r="E375" s="84" t="b">
        <v>0</v>
      </c>
      <c r="F375" s="84" t="b">
        <v>0</v>
      </c>
      <c r="G375" s="84" t="b">
        <v>0</v>
      </c>
    </row>
    <row r="376" spans="1:7" ht="15">
      <c r="A376" s="84" t="s">
        <v>2172</v>
      </c>
      <c r="B376" s="84">
        <v>4</v>
      </c>
      <c r="C376" s="118">
        <v>0</v>
      </c>
      <c r="D376" s="84" t="s">
        <v>2016</v>
      </c>
      <c r="E376" s="84" t="b">
        <v>0</v>
      </c>
      <c r="F376" s="84" t="b">
        <v>0</v>
      </c>
      <c r="G376" s="84" t="b">
        <v>0</v>
      </c>
    </row>
    <row r="377" spans="1:7" ht="15">
      <c r="A377" s="84" t="s">
        <v>2173</v>
      </c>
      <c r="B377" s="84">
        <v>4</v>
      </c>
      <c r="C377" s="118">
        <v>0</v>
      </c>
      <c r="D377" s="84" t="s">
        <v>2016</v>
      </c>
      <c r="E377" s="84" t="b">
        <v>0</v>
      </c>
      <c r="F377" s="84" t="b">
        <v>0</v>
      </c>
      <c r="G377" s="84" t="b">
        <v>0</v>
      </c>
    </row>
    <row r="378" spans="1:7" ht="15">
      <c r="A378" s="84" t="s">
        <v>2174</v>
      </c>
      <c r="B378" s="84">
        <v>4</v>
      </c>
      <c r="C378" s="118">
        <v>0</v>
      </c>
      <c r="D378" s="84" t="s">
        <v>2016</v>
      </c>
      <c r="E378" s="84" t="b">
        <v>0</v>
      </c>
      <c r="F378" s="84" t="b">
        <v>0</v>
      </c>
      <c r="G378" s="84" t="b">
        <v>0</v>
      </c>
    </row>
    <row r="379" spans="1:7" ht="15">
      <c r="A379" s="84" t="s">
        <v>2525</v>
      </c>
      <c r="B379" s="84">
        <v>4</v>
      </c>
      <c r="C379" s="118">
        <v>0</v>
      </c>
      <c r="D379" s="84" t="s">
        <v>2016</v>
      </c>
      <c r="E379" s="84" t="b">
        <v>0</v>
      </c>
      <c r="F379" s="84" t="b">
        <v>0</v>
      </c>
      <c r="G379" s="84" t="b">
        <v>0</v>
      </c>
    </row>
    <row r="380" spans="1:7" ht="15">
      <c r="A380" s="84" t="s">
        <v>2526</v>
      </c>
      <c r="B380" s="84">
        <v>4</v>
      </c>
      <c r="C380" s="118">
        <v>0</v>
      </c>
      <c r="D380" s="84" t="s">
        <v>2016</v>
      </c>
      <c r="E380" s="84" t="b">
        <v>0</v>
      </c>
      <c r="F380" s="84" t="b">
        <v>0</v>
      </c>
      <c r="G380" s="84" t="b">
        <v>0</v>
      </c>
    </row>
    <row r="381" spans="1:7" ht="15">
      <c r="A381" s="84" t="s">
        <v>2143</v>
      </c>
      <c r="B381" s="84">
        <v>4</v>
      </c>
      <c r="C381" s="118">
        <v>0</v>
      </c>
      <c r="D381" s="84" t="s">
        <v>2016</v>
      </c>
      <c r="E381" s="84" t="b">
        <v>0</v>
      </c>
      <c r="F381" s="84" t="b">
        <v>0</v>
      </c>
      <c r="G381" s="84" t="b">
        <v>0</v>
      </c>
    </row>
    <row r="382" spans="1:7" ht="15">
      <c r="A382" s="84" t="s">
        <v>292</v>
      </c>
      <c r="B382" s="84">
        <v>3</v>
      </c>
      <c r="C382" s="118">
        <v>0.006814840178634541</v>
      </c>
      <c r="D382" s="84" t="s">
        <v>2016</v>
      </c>
      <c r="E382" s="84" t="b">
        <v>0</v>
      </c>
      <c r="F382" s="84" t="b">
        <v>0</v>
      </c>
      <c r="G382" s="84" t="b">
        <v>0</v>
      </c>
    </row>
    <row r="383" spans="1:7" ht="15">
      <c r="A383" s="84" t="s">
        <v>2143</v>
      </c>
      <c r="B383" s="84">
        <v>2</v>
      </c>
      <c r="C383" s="118">
        <v>0</v>
      </c>
      <c r="D383" s="84" t="s">
        <v>2017</v>
      </c>
      <c r="E383" s="84" t="b">
        <v>0</v>
      </c>
      <c r="F383" s="84" t="b">
        <v>0</v>
      </c>
      <c r="G383" s="84" t="b">
        <v>0</v>
      </c>
    </row>
    <row r="384" spans="1:7" ht="15">
      <c r="A384" s="84" t="s">
        <v>2146</v>
      </c>
      <c r="B384" s="84">
        <v>2</v>
      </c>
      <c r="C384" s="118">
        <v>0</v>
      </c>
      <c r="D384" s="84" t="s">
        <v>2017</v>
      </c>
      <c r="E384" s="84" t="b">
        <v>0</v>
      </c>
      <c r="F384" s="84" t="b">
        <v>0</v>
      </c>
      <c r="G384" s="84" t="b">
        <v>0</v>
      </c>
    </row>
    <row r="385" spans="1:7" ht="15">
      <c r="A385" s="84" t="s">
        <v>2144</v>
      </c>
      <c r="B385" s="84">
        <v>2</v>
      </c>
      <c r="C385" s="118">
        <v>0</v>
      </c>
      <c r="D385" s="84" t="s">
        <v>2017</v>
      </c>
      <c r="E385" s="84" t="b">
        <v>0</v>
      </c>
      <c r="F385" s="84" t="b">
        <v>0</v>
      </c>
      <c r="G385" s="84" t="b">
        <v>0</v>
      </c>
    </row>
    <row r="386" spans="1:7" ht="15">
      <c r="A386" s="84" t="s">
        <v>2145</v>
      </c>
      <c r="B386" s="84">
        <v>2</v>
      </c>
      <c r="C386" s="118">
        <v>0</v>
      </c>
      <c r="D386" s="84" t="s">
        <v>2017</v>
      </c>
      <c r="E386" s="84" t="b">
        <v>0</v>
      </c>
      <c r="F386" s="84" t="b">
        <v>0</v>
      </c>
      <c r="G386" s="84" t="b">
        <v>0</v>
      </c>
    </row>
    <row r="387" spans="1:7" ht="15">
      <c r="A387" s="84" t="s">
        <v>212</v>
      </c>
      <c r="B387" s="84">
        <v>2</v>
      </c>
      <c r="C387" s="118">
        <v>0</v>
      </c>
      <c r="D387" s="84" t="s">
        <v>2017</v>
      </c>
      <c r="E387" s="84" t="b">
        <v>0</v>
      </c>
      <c r="F387" s="84" t="b">
        <v>0</v>
      </c>
      <c r="G387" s="84" t="b">
        <v>0</v>
      </c>
    </row>
    <row r="388" spans="1:7" ht="15">
      <c r="A388" s="84" t="s">
        <v>2148</v>
      </c>
      <c r="B388" s="84">
        <v>2</v>
      </c>
      <c r="C388" s="118">
        <v>0</v>
      </c>
      <c r="D388" s="84" t="s">
        <v>2017</v>
      </c>
      <c r="E388" s="84" t="b">
        <v>1</v>
      </c>
      <c r="F388" s="84" t="b">
        <v>0</v>
      </c>
      <c r="G388" s="84" t="b">
        <v>0</v>
      </c>
    </row>
    <row r="389" spans="1:7" ht="15">
      <c r="A389" s="84" t="s">
        <v>2149</v>
      </c>
      <c r="B389" s="84">
        <v>2</v>
      </c>
      <c r="C389" s="118">
        <v>0</v>
      </c>
      <c r="D389" s="84" t="s">
        <v>2017</v>
      </c>
      <c r="E389" s="84" t="b">
        <v>0</v>
      </c>
      <c r="F389" s="84" t="b">
        <v>0</v>
      </c>
      <c r="G389" s="84" t="b">
        <v>0</v>
      </c>
    </row>
    <row r="390" spans="1:7" ht="15">
      <c r="A390" s="84" t="s">
        <v>2143</v>
      </c>
      <c r="B390" s="84">
        <v>2</v>
      </c>
      <c r="C390" s="118">
        <v>0</v>
      </c>
      <c r="D390" s="84" t="s">
        <v>2018</v>
      </c>
      <c r="E390" s="84" t="b">
        <v>0</v>
      </c>
      <c r="F390" s="84" t="b">
        <v>0</v>
      </c>
      <c r="G390" s="84" t="b">
        <v>0</v>
      </c>
    </row>
    <row r="391" spans="1:7" ht="15">
      <c r="A391" s="84" t="s">
        <v>2146</v>
      </c>
      <c r="B391" s="84">
        <v>2</v>
      </c>
      <c r="C391" s="118">
        <v>0</v>
      </c>
      <c r="D391" s="84" t="s">
        <v>2018</v>
      </c>
      <c r="E391" s="84" t="b">
        <v>0</v>
      </c>
      <c r="F391" s="84" t="b">
        <v>0</v>
      </c>
      <c r="G391" s="84" t="b">
        <v>0</v>
      </c>
    </row>
    <row r="392" spans="1:7" ht="15">
      <c r="A392" s="84" t="s">
        <v>2144</v>
      </c>
      <c r="B392" s="84">
        <v>2</v>
      </c>
      <c r="C392" s="118">
        <v>0</v>
      </c>
      <c r="D392" s="84" t="s">
        <v>2018</v>
      </c>
      <c r="E392" s="84" t="b">
        <v>0</v>
      </c>
      <c r="F392" s="84" t="b">
        <v>0</v>
      </c>
      <c r="G392" s="84" t="b">
        <v>0</v>
      </c>
    </row>
    <row r="393" spans="1:7" ht="15">
      <c r="A393" s="84" t="s">
        <v>2145</v>
      </c>
      <c r="B393" s="84">
        <v>2</v>
      </c>
      <c r="C393" s="118">
        <v>0</v>
      </c>
      <c r="D393" s="84" t="s">
        <v>2018</v>
      </c>
      <c r="E393" s="84" t="b">
        <v>0</v>
      </c>
      <c r="F393" s="84" t="b">
        <v>0</v>
      </c>
      <c r="G393" s="84" t="b">
        <v>0</v>
      </c>
    </row>
    <row r="394" spans="1:7" ht="15">
      <c r="A394" s="84" t="s">
        <v>212</v>
      </c>
      <c r="B394" s="84">
        <v>2</v>
      </c>
      <c r="C394" s="118">
        <v>0</v>
      </c>
      <c r="D394" s="84" t="s">
        <v>2018</v>
      </c>
      <c r="E394" s="84" t="b">
        <v>0</v>
      </c>
      <c r="F394" s="84" t="b">
        <v>0</v>
      </c>
      <c r="G394" s="84" t="b">
        <v>0</v>
      </c>
    </row>
    <row r="395" spans="1:7" ht="15">
      <c r="A395" s="84" t="s">
        <v>2148</v>
      </c>
      <c r="B395" s="84">
        <v>2</v>
      </c>
      <c r="C395" s="118">
        <v>0</v>
      </c>
      <c r="D395" s="84" t="s">
        <v>2018</v>
      </c>
      <c r="E395" s="84" t="b">
        <v>1</v>
      </c>
      <c r="F395" s="84" t="b">
        <v>0</v>
      </c>
      <c r="G395" s="84" t="b">
        <v>0</v>
      </c>
    </row>
    <row r="396" spans="1:7" ht="15">
      <c r="A396" s="84" t="s">
        <v>2149</v>
      </c>
      <c r="B396" s="84">
        <v>2</v>
      </c>
      <c r="C396" s="118">
        <v>0</v>
      </c>
      <c r="D396" s="84" t="s">
        <v>2018</v>
      </c>
      <c r="E396" s="84" t="b">
        <v>0</v>
      </c>
      <c r="F396" s="84" t="b">
        <v>0</v>
      </c>
      <c r="G396" s="84" t="b">
        <v>0</v>
      </c>
    </row>
    <row r="397" spans="1:7" ht="15">
      <c r="A397" s="84" t="s">
        <v>2150</v>
      </c>
      <c r="B397" s="84">
        <v>2</v>
      </c>
      <c r="C397" s="118">
        <v>0</v>
      </c>
      <c r="D397" s="84" t="s">
        <v>2018</v>
      </c>
      <c r="E397" s="84" t="b">
        <v>0</v>
      </c>
      <c r="F397" s="84" t="b">
        <v>0</v>
      </c>
      <c r="G397" s="84" t="b">
        <v>0</v>
      </c>
    </row>
    <row r="398" spans="1:7" ht="15">
      <c r="A398" s="84" t="s">
        <v>2154</v>
      </c>
      <c r="B398" s="84">
        <v>2</v>
      </c>
      <c r="C398" s="118">
        <v>0</v>
      </c>
      <c r="D398" s="84" t="s">
        <v>2018</v>
      </c>
      <c r="E398" s="84" t="b">
        <v>0</v>
      </c>
      <c r="F398" s="84" t="b">
        <v>0</v>
      </c>
      <c r="G398" s="84" t="b">
        <v>0</v>
      </c>
    </row>
    <row r="399" spans="1:7" ht="15">
      <c r="A399" s="84" t="s">
        <v>2177</v>
      </c>
      <c r="B399" s="84">
        <v>2</v>
      </c>
      <c r="C399" s="118">
        <v>0</v>
      </c>
      <c r="D399" s="84" t="s">
        <v>2018</v>
      </c>
      <c r="E399" s="84" t="b">
        <v>0</v>
      </c>
      <c r="F399" s="84" t="b">
        <v>0</v>
      </c>
      <c r="G399" s="84" t="b">
        <v>0</v>
      </c>
    </row>
    <row r="400" spans="1:7" ht="15">
      <c r="A400" s="84" t="s">
        <v>2144</v>
      </c>
      <c r="B400" s="84">
        <v>7</v>
      </c>
      <c r="C400" s="118">
        <v>0.012577947075405802</v>
      </c>
      <c r="D400" s="84" t="s">
        <v>2019</v>
      </c>
      <c r="E400" s="84" t="b">
        <v>0</v>
      </c>
      <c r="F400" s="84" t="b">
        <v>0</v>
      </c>
      <c r="G400" s="84" t="b">
        <v>0</v>
      </c>
    </row>
    <row r="401" spans="1:7" ht="15">
      <c r="A401" s="84" t="s">
        <v>2145</v>
      </c>
      <c r="B401" s="84">
        <v>7</v>
      </c>
      <c r="C401" s="118">
        <v>0.012577947075405802</v>
      </c>
      <c r="D401" s="84" t="s">
        <v>2019</v>
      </c>
      <c r="E401" s="84" t="b">
        <v>0</v>
      </c>
      <c r="F401" s="84" t="b">
        <v>0</v>
      </c>
      <c r="G401" s="84" t="b">
        <v>0</v>
      </c>
    </row>
    <row r="402" spans="1:7" ht="15">
      <c r="A402" s="84" t="s">
        <v>2179</v>
      </c>
      <c r="B402" s="84">
        <v>6</v>
      </c>
      <c r="C402" s="118">
        <v>0.010781097493204973</v>
      </c>
      <c r="D402" s="84" t="s">
        <v>2019</v>
      </c>
      <c r="E402" s="84" t="b">
        <v>0</v>
      </c>
      <c r="F402" s="84" t="b">
        <v>0</v>
      </c>
      <c r="G402" s="84" t="b">
        <v>0</v>
      </c>
    </row>
    <row r="403" spans="1:7" ht="15">
      <c r="A403" s="84" t="s">
        <v>2180</v>
      </c>
      <c r="B403" s="84">
        <v>4</v>
      </c>
      <c r="C403" s="118">
        <v>0.0071873983288033155</v>
      </c>
      <c r="D403" s="84" t="s">
        <v>2019</v>
      </c>
      <c r="E403" s="84" t="b">
        <v>0</v>
      </c>
      <c r="F403" s="84" t="b">
        <v>0</v>
      </c>
      <c r="G403" s="84" t="b">
        <v>0</v>
      </c>
    </row>
    <row r="404" spans="1:7" ht="15">
      <c r="A404" s="84" t="s">
        <v>277</v>
      </c>
      <c r="B404" s="84">
        <v>3</v>
      </c>
      <c r="C404" s="118">
        <v>0.009215203948897384</v>
      </c>
      <c r="D404" s="84" t="s">
        <v>2019</v>
      </c>
      <c r="E404" s="84" t="b">
        <v>0</v>
      </c>
      <c r="F404" s="84" t="b">
        <v>0</v>
      </c>
      <c r="G404" s="84" t="b">
        <v>0</v>
      </c>
    </row>
    <row r="405" spans="1:7" ht="15">
      <c r="A405" s="84" t="s">
        <v>2181</v>
      </c>
      <c r="B405" s="84">
        <v>3</v>
      </c>
      <c r="C405" s="118">
        <v>0.009215203948897384</v>
      </c>
      <c r="D405" s="84" t="s">
        <v>2019</v>
      </c>
      <c r="E405" s="84" t="b">
        <v>0</v>
      </c>
      <c r="F405" s="84" t="b">
        <v>0</v>
      </c>
      <c r="G405" s="84" t="b">
        <v>0</v>
      </c>
    </row>
    <row r="406" spans="1:7" ht="15">
      <c r="A406" s="84" t="s">
        <v>2182</v>
      </c>
      <c r="B406" s="84">
        <v>3</v>
      </c>
      <c r="C406" s="118">
        <v>0.009215203948897384</v>
      </c>
      <c r="D406" s="84" t="s">
        <v>2019</v>
      </c>
      <c r="E406" s="84" t="b">
        <v>0</v>
      </c>
      <c r="F406" s="84" t="b">
        <v>0</v>
      </c>
      <c r="G406" s="84" t="b">
        <v>0</v>
      </c>
    </row>
    <row r="407" spans="1:7" ht="15">
      <c r="A407" s="84" t="s">
        <v>2183</v>
      </c>
      <c r="B407" s="84">
        <v>3</v>
      </c>
      <c r="C407" s="118">
        <v>0.009215203948897384</v>
      </c>
      <c r="D407" s="84" t="s">
        <v>2019</v>
      </c>
      <c r="E407" s="84" t="b">
        <v>0</v>
      </c>
      <c r="F407" s="84" t="b">
        <v>0</v>
      </c>
      <c r="G407" s="84" t="b">
        <v>0</v>
      </c>
    </row>
    <row r="408" spans="1:7" ht="15">
      <c r="A408" s="84" t="s">
        <v>2143</v>
      </c>
      <c r="B408" s="84">
        <v>3</v>
      </c>
      <c r="C408" s="118">
        <v>0.009215203948897384</v>
      </c>
      <c r="D408" s="84" t="s">
        <v>2019</v>
      </c>
      <c r="E408" s="84" t="b">
        <v>0</v>
      </c>
      <c r="F408" s="84" t="b">
        <v>0</v>
      </c>
      <c r="G408" s="84" t="b">
        <v>0</v>
      </c>
    </row>
    <row r="409" spans="1:7" ht="15">
      <c r="A409" s="84" t="s">
        <v>2184</v>
      </c>
      <c r="B409" s="84">
        <v>3</v>
      </c>
      <c r="C409" s="118">
        <v>0.009215203948897384</v>
      </c>
      <c r="D409" s="84" t="s">
        <v>2019</v>
      </c>
      <c r="E409" s="84" t="b">
        <v>0</v>
      </c>
      <c r="F409" s="84" t="b">
        <v>0</v>
      </c>
      <c r="G409" s="84" t="b">
        <v>0</v>
      </c>
    </row>
    <row r="410" spans="1:7" ht="15">
      <c r="A410" s="84" t="s">
        <v>2583</v>
      </c>
      <c r="B410" s="84">
        <v>2</v>
      </c>
      <c r="C410" s="118">
        <v>0.00973716846366658</v>
      </c>
      <c r="D410" s="84" t="s">
        <v>2019</v>
      </c>
      <c r="E410" s="84" t="b">
        <v>0</v>
      </c>
      <c r="F410" s="84" t="b">
        <v>0</v>
      </c>
      <c r="G410" s="84" t="b">
        <v>0</v>
      </c>
    </row>
    <row r="411" spans="1:7" ht="15">
      <c r="A411" s="84" t="s">
        <v>2584</v>
      </c>
      <c r="B411" s="84">
        <v>2</v>
      </c>
      <c r="C411" s="118">
        <v>0.00973716846366658</v>
      </c>
      <c r="D411" s="84" t="s">
        <v>2019</v>
      </c>
      <c r="E411" s="84" t="b">
        <v>0</v>
      </c>
      <c r="F411" s="84" t="b">
        <v>0</v>
      </c>
      <c r="G411" s="84" t="b">
        <v>0</v>
      </c>
    </row>
    <row r="412" spans="1:7" ht="15">
      <c r="A412" s="84" t="s">
        <v>2585</v>
      </c>
      <c r="B412" s="84">
        <v>2</v>
      </c>
      <c r="C412" s="118">
        <v>0.00973716846366658</v>
      </c>
      <c r="D412" s="84" t="s">
        <v>2019</v>
      </c>
      <c r="E412" s="84" t="b">
        <v>0</v>
      </c>
      <c r="F412" s="84" t="b">
        <v>0</v>
      </c>
      <c r="G412" s="84" t="b">
        <v>0</v>
      </c>
    </row>
    <row r="413" spans="1:7" ht="15">
      <c r="A413" s="84" t="s">
        <v>2586</v>
      </c>
      <c r="B413" s="84">
        <v>2</v>
      </c>
      <c r="C413" s="118">
        <v>0.00973716846366658</v>
      </c>
      <c r="D413" s="84" t="s">
        <v>2019</v>
      </c>
      <c r="E413" s="84" t="b">
        <v>0</v>
      </c>
      <c r="F413" s="84" t="b">
        <v>0</v>
      </c>
      <c r="G413" s="84" t="b">
        <v>0</v>
      </c>
    </row>
    <row r="414" spans="1:7" ht="15">
      <c r="A414" s="84" t="s">
        <v>2587</v>
      </c>
      <c r="B414" s="84">
        <v>2</v>
      </c>
      <c r="C414" s="118">
        <v>0.00973716846366658</v>
      </c>
      <c r="D414" s="84" t="s">
        <v>2019</v>
      </c>
      <c r="E414" s="84" t="b">
        <v>1</v>
      </c>
      <c r="F414" s="84" t="b">
        <v>0</v>
      </c>
      <c r="G414" s="84" t="b">
        <v>0</v>
      </c>
    </row>
    <row r="415" spans="1:7" ht="15">
      <c r="A415" s="84" t="s">
        <v>2588</v>
      </c>
      <c r="B415" s="84">
        <v>2</v>
      </c>
      <c r="C415" s="118">
        <v>0.00973716846366658</v>
      </c>
      <c r="D415" s="84" t="s">
        <v>2019</v>
      </c>
      <c r="E415" s="84" t="b">
        <v>0</v>
      </c>
      <c r="F415" s="84" t="b">
        <v>0</v>
      </c>
      <c r="G415" s="84" t="b">
        <v>0</v>
      </c>
    </row>
    <row r="416" spans="1:7" ht="15">
      <c r="A416" s="84" t="s">
        <v>2595</v>
      </c>
      <c r="B416" s="84">
        <v>2</v>
      </c>
      <c r="C416" s="118">
        <v>0.00973716846366658</v>
      </c>
      <c r="D416" s="84" t="s">
        <v>2019</v>
      </c>
      <c r="E416" s="84" t="b">
        <v>0</v>
      </c>
      <c r="F416" s="84" t="b">
        <v>0</v>
      </c>
      <c r="G416" s="84" t="b">
        <v>0</v>
      </c>
    </row>
    <row r="417" spans="1:7" ht="15">
      <c r="A417" s="84" t="s">
        <v>2596</v>
      </c>
      <c r="B417" s="84">
        <v>2</v>
      </c>
      <c r="C417" s="118">
        <v>0.00973716846366658</v>
      </c>
      <c r="D417" s="84" t="s">
        <v>2019</v>
      </c>
      <c r="E417" s="84" t="b">
        <v>0</v>
      </c>
      <c r="F417" s="84" t="b">
        <v>0</v>
      </c>
      <c r="G417" s="84" t="b">
        <v>0</v>
      </c>
    </row>
    <row r="418" spans="1:7" ht="15">
      <c r="A418" s="84" t="s">
        <v>2515</v>
      </c>
      <c r="B418" s="84">
        <v>2</v>
      </c>
      <c r="C418" s="118">
        <v>0.00973716846366658</v>
      </c>
      <c r="D418" s="84" t="s">
        <v>2019</v>
      </c>
      <c r="E418" s="84" t="b">
        <v>0</v>
      </c>
      <c r="F418" s="84" t="b">
        <v>0</v>
      </c>
      <c r="G418" s="84" t="b">
        <v>0</v>
      </c>
    </row>
    <row r="419" spans="1:7" ht="15">
      <c r="A419" s="84" t="s">
        <v>2542</v>
      </c>
      <c r="B419" s="84">
        <v>2</v>
      </c>
      <c r="C419" s="118">
        <v>0.00973716846366658</v>
      </c>
      <c r="D419" s="84" t="s">
        <v>2019</v>
      </c>
      <c r="E419" s="84" t="b">
        <v>0</v>
      </c>
      <c r="F419" s="84" t="b">
        <v>0</v>
      </c>
      <c r="G419" s="84" t="b">
        <v>0</v>
      </c>
    </row>
    <row r="420" spans="1:7" ht="15">
      <c r="A420" s="84" t="s">
        <v>2597</v>
      </c>
      <c r="B420" s="84">
        <v>2</v>
      </c>
      <c r="C420" s="118">
        <v>0.00973716846366658</v>
      </c>
      <c r="D420" s="84" t="s">
        <v>2019</v>
      </c>
      <c r="E420" s="84" t="b">
        <v>1</v>
      </c>
      <c r="F420" s="84" t="b">
        <v>0</v>
      </c>
      <c r="G420" s="84" t="b">
        <v>0</v>
      </c>
    </row>
    <row r="421" spans="1:7" ht="15">
      <c r="A421" s="84" t="s">
        <v>2516</v>
      </c>
      <c r="B421" s="84">
        <v>2</v>
      </c>
      <c r="C421" s="118">
        <v>0.00973716846366658</v>
      </c>
      <c r="D421" s="84" t="s">
        <v>2019</v>
      </c>
      <c r="E421" s="84" t="b">
        <v>0</v>
      </c>
      <c r="F421" s="84" t="b">
        <v>0</v>
      </c>
      <c r="G421" s="84" t="b">
        <v>0</v>
      </c>
    </row>
    <row r="422" spans="1:7" ht="15">
      <c r="A422" s="84" t="s">
        <v>2523</v>
      </c>
      <c r="B422" s="84">
        <v>2</v>
      </c>
      <c r="C422" s="118">
        <v>0.00973716846366658</v>
      </c>
      <c r="D422" s="84" t="s">
        <v>2019</v>
      </c>
      <c r="E422" s="84" t="b">
        <v>0</v>
      </c>
      <c r="F422" s="84" t="b">
        <v>0</v>
      </c>
      <c r="G422" s="84" t="b">
        <v>0</v>
      </c>
    </row>
    <row r="423" spans="1:7" ht="15">
      <c r="A423" s="84" t="s">
        <v>2499</v>
      </c>
      <c r="B423" s="84">
        <v>2</v>
      </c>
      <c r="C423" s="118">
        <v>0.00973716846366658</v>
      </c>
      <c r="D423" s="84" t="s">
        <v>2019</v>
      </c>
      <c r="E423" s="84" t="b">
        <v>0</v>
      </c>
      <c r="F423" s="84" t="b">
        <v>0</v>
      </c>
      <c r="G423" s="84" t="b">
        <v>0</v>
      </c>
    </row>
    <row r="424" spans="1:7" ht="15">
      <c r="A424" s="84" t="s">
        <v>2589</v>
      </c>
      <c r="B424" s="84">
        <v>2</v>
      </c>
      <c r="C424" s="118">
        <v>0.00973716846366658</v>
      </c>
      <c r="D424" s="84" t="s">
        <v>2019</v>
      </c>
      <c r="E424" s="84" t="b">
        <v>0</v>
      </c>
      <c r="F424" s="84" t="b">
        <v>0</v>
      </c>
      <c r="G424" s="84" t="b">
        <v>0</v>
      </c>
    </row>
    <row r="425" spans="1:7" ht="15">
      <c r="A425" s="84" t="s">
        <v>2590</v>
      </c>
      <c r="B425" s="84">
        <v>2</v>
      </c>
      <c r="C425" s="118">
        <v>0.00973716846366658</v>
      </c>
      <c r="D425" s="84" t="s">
        <v>2019</v>
      </c>
      <c r="E425" s="84" t="b">
        <v>0</v>
      </c>
      <c r="F425" s="84" t="b">
        <v>0</v>
      </c>
      <c r="G425" s="84" t="b">
        <v>0</v>
      </c>
    </row>
    <row r="426" spans="1:7" ht="15">
      <c r="A426" s="84" t="s">
        <v>2500</v>
      </c>
      <c r="B426" s="84">
        <v>2</v>
      </c>
      <c r="C426" s="118">
        <v>0.00973716846366658</v>
      </c>
      <c r="D426" s="84" t="s">
        <v>2019</v>
      </c>
      <c r="E426" s="84" t="b">
        <v>0</v>
      </c>
      <c r="F426" s="84" t="b">
        <v>0</v>
      </c>
      <c r="G426" s="84" t="b">
        <v>0</v>
      </c>
    </row>
    <row r="427" spans="1:7" ht="15">
      <c r="A427" s="84" t="s">
        <v>2591</v>
      </c>
      <c r="B427" s="84">
        <v>2</v>
      </c>
      <c r="C427" s="118">
        <v>0.00973716846366658</v>
      </c>
      <c r="D427" s="84" t="s">
        <v>2019</v>
      </c>
      <c r="E427" s="84" t="b">
        <v>0</v>
      </c>
      <c r="F427" s="84" t="b">
        <v>0</v>
      </c>
      <c r="G427" s="84" t="b">
        <v>0</v>
      </c>
    </row>
    <row r="428" spans="1:7" ht="15">
      <c r="A428" s="84" t="s">
        <v>2592</v>
      </c>
      <c r="B428" s="84">
        <v>2</v>
      </c>
      <c r="C428" s="118">
        <v>0.00973716846366658</v>
      </c>
      <c r="D428" s="84" t="s">
        <v>2019</v>
      </c>
      <c r="E428" s="84" t="b">
        <v>0</v>
      </c>
      <c r="F428" s="84" t="b">
        <v>0</v>
      </c>
      <c r="G428" s="84" t="b">
        <v>0</v>
      </c>
    </row>
    <row r="429" spans="1:7" ht="15">
      <c r="A429" s="84" t="s">
        <v>540</v>
      </c>
      <c r="B429" s="84">
        <v>2</v>
      </c>
      <c r="C429" s="118">
        <v>0.00973716846366658</v>
      </c>
      <c r="D429" s="84" t="s">
        <v>2019</v>
      </c>
      <c r="E429" s="84" t="b">
        <v>0</v>
      </c>
      <c r="F429" s="84" t="b">
        <v>0</v>
      </c>
      <c r="G429" s="84" t="b">
        <v>0</v>
      </c>
    </row>
    <row r="430" spans="1:7" ht="15">
      <c r="A430" s="84" t="s">
        <v>2502</v>
      </c>
      <c r="B430" s="84">
        <v>2</v>
      </c>
      <c r="C430" s="118">
        <v>0.00973716846366658</v>
      </c>
      <c r="D430" s="84" t="s">
        <v>2019</v>
      </c>
      <c r="E430" s="84" t="b">
        <v>0</v>
      </c>
      <c r="F430" s="84" t="b">
        <v>0</v>
      </c>
      <c r="G430" s="84" t="b">
        <v>0</v>
      </c>
    </row>
    <row r="431" spans="1:7" ht="15">
      <c r="A431" s="84" t="s">
        <v>2593</v>
      </c>
      <c r="B431" s="84">
        <v>2</v>
      </c>
      <c r="C431" s="118">
        <v>0.00973716846366658</v>
      </c>
      <c r="D431" s="84" t="s">
        <v>2019</v>
      </c>
      <c r="E431" s="84" t="b">
        <v>0</v>
      </c>
      <c r="F431" s="84" t="b">
        <v>0</v>
      </c>
      <c r="G431" s="84" t="b">
        <v>0</v>
      </c>
    </row>
    <row r="432" spans="1:7" ht="15">
      <c r="A432" s="84" t="s">
        <v>2594</v>
      </c>
      <c r="B432" s="84">
        <v>2</v>
      </c>
      <c r="C432" s="118">
        <v>0.00973716846366658</v>
      </c>
      <c r="D432" s="84" t="s">
        <v>2019</v>
      </c>
      <c r="E432" s="84" t="b">
        <v>0</v>
      </c>
      <c r="F432" s="84" t="b">
        <v>0</v>
      </c>
      <c r="G432" s="84" t="b">
        <v>0</v>
      </c>
    </row>
    <row r="433" spans="1:7" ht="15">
      <c r="A433" s="84" t="s">
        <v>2186</v>
      </c>
      <c r="B433" s="84">
        <v>8</v>
      </c>
      <c r="C433" s="118">
        <v>0</v>
      </c>
      <c r="D433" s="84" t="s">
        <v>2020</v>
      </c>
      <c r="E433" s="84" t="b">
        <v>0</v>
      </c>
      <c r="F433" s="84" t="b">
        <v>0</v>
      </c>
      <c r="G433" s="84" t="b">
        <v>0</v>
      </c>
    </row>
    <row r="434" spans="1:7" ht="15">
      <c r="A434" s="84" t="s">
        <v>2143</v>
      </c>
      <c r="B434" s="84">
        <v>8</v>
      </c>
      <c r="C434" s="118">
        <v>0</v>
      </c>
      <c r="D434" s="84" t="s">
        <v>2020</v>
      </c>
      <c r="E434" s="84" t="b">
        <v>0</v>
      </c>
      <c r="F434" s="84" t="b">
        <v>0</v>
      </c>
      <c r="G434" s="84" t="b">
        <v>0</v>
      </c>
    </row>
    <row r="435" spans="1:7" ht="15">
      <c r="A435" s="84" t="s">
        <v>2151</v>
      </c>
      <c r="B435" s="84">
        <v>7</v>
      </c>
      <c r="C435" s="118">
        <v>0.003529944598641801</v>
      </c>
      <c r="D435" s="84" t="s">
        <v>2020</v>
      </c>
      <c r="E435" s="84" t="b">
        <v>0</v>
      </c>
      <c r="F435" s="84" t="b">
        <v>0</v>
      </c>
      <c r="G435" s="84" t="b">
        <v>0</v>
      </c>
    </row>
    <row r="436" spans="1:7" ht="15">
      <c r="A436" s="84" t="s">
        <v>2152</v>
      </c>
      <c r="B436" s="84">
        <v>7</v>
      </c>
      <c r="C436" s="118">
        <v>0.003529944598641801</v>
      </c>
      <c r="D436" s="84" t="s">
        <v>2020</v>
      </c>
      <c r="E436" s="84" t="b">
        <v>0</v>
      </c>
      <c r="F436" s="84" t="b">
        <v>0</v>
      </c>
      <c r="G436" s="84" t="b">
        <v>0</v>
      </c>
    </row>
    <row r="437" spans="1:7" ht="15">
      <c r="A437" s="84" t="s">
        <v>2156</v>
      </c>
      <c r="B437" s="84">
        <v>6</v>
      </c>
      <c r="C437" s="118">
        <v>0.006518542779563474</v>
      </c>
      <c r="D437" s="84" t="s">
        <v>2020</v>
      </c>
      <c r="E437" s="84" t="b">
        <v>0</v>
      </c>
      <c r="F437" s="84" t="b">
        <v>0</v>
      </c>
      <c r="G437" s="84" t="b">
        <v>0</v>
      </c>
    </row>
    <row r="438" spans="1:7" ht="15">
      <c r="A438" s="84" t="s">
        <v>2157</v>
      </c>
      <c r="B438" s="84">
        <v>6</v>
      </c>
      <c r="C438" s="118">
        <v>0.006518542779563474</v>
      </c>
      <c r="D438" s="84" t="s">
        <v>2020</v>
      </c>
      <c r="E438" s="84" t="b">
        <v>0</v>
      </c>
      <c r="F438" s="84" t="b">
        <v>0</v>
      </c>
      <c r="G438" s="84" t="b">
        <v>0</v>
      </c>
    </row>
    <row r="439" spans="1:7" ht="15">
      <c r="A439" s="84" t="s">
        <v>2159</v>
      </c>
      <c r="B439" s="84">
        <v>5</v>
      </c>
      <c r="C439" s="118">
        <v>0.008874781854605426</v>
      </c>
      <c r="D439" s="84" t="s">
        <v>2020</v>
      </c>
      <c r="E439" s="84" t="b">
        <v>0</v>
      </c>
      <c r="F439" s="84" t="b">
        <v>0</v>
      </c>
      <c r="G439" s="84" t="b">
        <v>0</v>
      </c>
    </row>
    <row r="440" spans="1:7" ht="15">
      <c r="A440" s="84" t="s">
        <v>2144</v>
      </c>
      <c r="B440" s="84">
        <v>5</v>
      </c>
      <c r="C440" s="118">
        <v>0.008874781854605426</v>
      </c>
      <c r="D440" s="84" t="s">
        <v>2020</v>
      </c>
      <c r="E440" s="84" t="b">
        <v>0</v>
      </c>
      <c r="F440" s="84" t="b">
        <v>0</v>
      </c>
      <c r="G440" s="84" t="b">
        <v>0</v>
      </c>
    </row>
    <row r="441" spans="1:7" ht="15">
      <c r="A441" s="84" t="s">
        <v>2145</v>
      </c>
      <c r="B441" s="84">
        <v>5</v>
      </c>
      <c r="C441" s="118">
        <v>0.008874781854605426</v>
      </c>
      <c r="D441" s="84" t="s">
        <v>2020</v>
      </c>
      <c r="E441" s="84" t="b">
        <v>0</v>
      </c>
      <c r="F441" s="84" t="b">
        <v>0</v>
      </c>
      <c r="G441" s="84" t="b">
        <v>0</v>
      </c>
    </row>
    <row r="442" spans="1:7" ht="15">
      <c r="A442" s="84" t="s">
        <v>212</v>
      </c>
      <c r="B442" s="84">
        <v>4</v>
      </c>
      <c r="C442" s="118">
        <v>0.020941217089668257</v>
      </c>
      <c r="D442" s="84" t="s">
        <v>2020</v>
      </c>
      <c r="E442" s="84" t="b">
        <v>0</v>
      </c>
      <c r="F442" s="84" t="b">
        <v>0</v>
      </c>
      <c r="G442" s="84" t="b">
        <v>0</v>
      </c>
    </row>
    <row r="443" spans="1:7" ht="15">
      <c r="A443" s="84" t="s">
        <v>2154</v>
      </c>
      <c r="B443" s="84">
        <v>4</v>
      </c>
      <c r="C443" s="118">
        <v>0.010470608544834129</v>
      </c>
      <c r="D443" s="84" t="s">
        <v>2020</v>
      </c>
      <c r="E443" s="84" t="b">
        <v>0</v>
      </c>
      <c r="F443" s="84" t="b">
        <v>0</v>
      </c>
      <c r="G443" s="84" t="b">
        <v>0</v>
      </c>
    </row>
    <row r="444" spans="1:7" ht="15">
      <c r="A444" s="84" t="s">
        <v>2163</v>
      </c>
      <c r="B444" s="84">
        <v>3</v>
      </c>
      <c r="C444" s="118">
        <v>0.011112227798407332</v>
      </c>
      <c r="D444" s="84" t="s">
        <v>2020</v>
      </c>
      <c r="E444" s="84" t="b">
        <v>0</v>
      </c>
      <c r="F444" s="84" t="b">
        <v>0</v>
      </c>
      <c r="G444" s="84" t="b">
        <v>0</v>
      </c>
    </row>
    <row r="445" spans="1:7" ht="15">
      <c r="A445" s="84" t="s">
        <v>2491</v>
      </c>
      <c r="B445" s="84">
        <v>3</v>
      </c>
      <c r="C445" s="118">
        <v>0.011112227798407332</v>
      </c>
      <c r="D445" s="84" t="s">
        <v>2020</v>
      </c>
      <c r="E445" s="84" t="b">
        <v>0</v>
      </c>
      <c r="F445" s="84" t="b">
        <v>0</v>
      </c>
      <c r="G445" s="84" t="b">
        <v>0</v>
      </c>
    </row>
    <row r="446" spans="1:7" ht="15">
      <c r="A446" s="84" t="s">
        <v>2492</v>
      </c>
      <c r="B446" s="84">
        <v>3</v>
      </c>
      <c r="C446" s="118">
        <v>0.011112227798407332</v>
      </c>
      <c r="D446" s="84" t="s">
        <v>2020</v>
      </c>
      <c r="E446" s="84" t="b">
        <v>0</v>
      </c>
      <c r="F446" s="84" t="b">
        <v>0</v>
      </c>
      <c r="G446" s="84" t="b">
        <v>0</v>
      </c>
    </row>
    <row r="447" spans="1:7" ht="15">
      <c r="A447" s="84" t="s">
        <v>2162</v>
      </c>
      <c r="B447" s="84">
        <v>3</v>
      </c>
      <c r="C447" s="118">
        <v>0.011112227798407332</v>
      </c>
      <c r="D447" s="84" t="s">
        <v>2020</v>
      </c>
      <c r="E447" s="84" t="b">
        <v>0</v>
      </c>
      <c r="F447" s="84" t="b">
        <v>0</v>
      </c>
      <c r="G447" s="84" t="b">
        <v>0</v>
      </c>
    </row>
    <row r="448" spans="1:7" ht="15">
      <c r="A448" s="84" t="s">
        <v>2155</v>
      </c>
      <c r="B448" s="84">
        <v>3</v>
      </c>
      <c r="C448" s="118">
        <v>0.011112227798407332</v>
      </c>
      <c r="D448" s="84" t="s">
        <v>2020</v>
      </c>
      <c r="E448" s="84" t="b">
        <v>0</v>
      </c>
      <c r="F448" s="84" t="b">
        <v>0</v>
      </c>
      <c r="G448" s="84" t="b">
        <v>0</v>
      </c>
    </row>
    <row r="449" spans="1:7" ht="15">
      <c r="A449" s="84" t="s">
        <v>2495</v>
      </c>
      <c r="B449" s="84">
        <v>3</v>
      </c>
      <c r="C449" s="118">
        <v>0.011112227798407332</v>
      </c>
      <c r="D449" s="84" t="s">
        <v>2020</v>
      </c>
      <c r="E449" s="84" t="b">
        <v>0</v>
      </c>
      <c r="F449" s="84" t="b">
        <v>0</v>
      </c>
      <c r="G449" s="84" t="b">
        <v>0</v>
      </c>
    </row>
    <row r="450" spans="1:7" ht="15">
      <c r="A450" s="84" t="s">
        <v>2148</v>
      </c>
      <c r="B450" s="84">
        <v>2</v>
      </c>
      <c r="C450" s="118">
        <v>0.010470608544834129</v>
      </c>
      <c r="D450" s="84" t="s">
        <v>2020</v>
      </c>
      <c r="E450" s="84" t="b">
        <v>1</v>
      </c>
      <c r="F450" s="84" t="b">
        <v>0</v>
      </c>
      <c r="G450" s="84" t="b">
        <v>0</v>
      </c>
    </row>
    <row r="451" spans="1:7" ht="15">
      <c r="A451" s="84" t="s">
        <v>2149</v>
      </c>
      <c r="B451" s="84">
        <v>2</v>
      </c>
      <c r="C451" s="118">
        <v>0.010470608544834129</v>
      </c>
      <c r="D451" s="84" t="s">
        <v>2020</v>
      </c>
      <c r="E451" s="84" t="b">
        <v>0</v>
      </c>
      <c r="F451" s="84" t="b">
        <v>0</v>
      </c>
      <c r="G451" s="84" t="b">
        <v>0</v>
      </c>
    </row>
    <row r="452" spans="1:7" ht="15">
      <c r="A452" s="84" t="s">
        <v>2493</v>
      </c>
      <c r="B452" s="84">
        <v>2</v>
      </c>
      <c r="C452" s="118">
        <v>0.010470608544834129</v>
      </c>
      <c r="D452" s="84" t="s">
        <v>2020</v>
      </c>
      <c r="E452" s="84" t="b">
        <v>0</v>
      </c>
      <c r="F452" s="84" t="b">
        <v>0</v>
      </c>
      <c r="G452" s="84" t="b">
        <v>0</v>
      </c>
    </row>
    <row r="453" spans="1:7" ht="15">
      <c r="A453" s="84" t="s">
        <v>2146</v>
      </c>
      <c r="B453" s="84">
        <v>2</v>
      </c>
      <c r="C453" s="118">
        <v>0.010470608544834129</v>
      </c>
      <c r="D453" s="84" t="s">
        <v>2020</v>
      </c>
      <c r="E453" s="84" t="b">
        <v>0</v>
      </c>
      <c r="F453" s="84" t="b">
        <v>0</v>
      </c>
      <c r="G453" s="84" t="b">
        <v>0</v>
      </c>
    </row>
    <row r="454" spans="1:7" ht="15">
      <c r="A454" s="84" t="s">
        <v>2501</v>
      </c>
      <c r="B454" s="84">
        <v>2</v>
      </c>
      <c r="C454" s="118">
        <v>0.010470608544834129</v>
      </c>
      <c r="D454" s="84" t="s">
        <v>2020</v>
      </c>
      <c r="E454" s="84" t="b">
        <v>0</v>
      </c>
      <c r="F454" s="84" t="b">
        <v>0</v>
      </c>
      <c r="G454" s="84" t="b">
        <v>0</v>
      </c>
    </row>
    <row r="455" spans="1:7" ht="15">
      <c r="A455" s="84" t="s">
        <v>2143</v>
      </c>
      <c r="B455" s="84">
        <v>8</v>
      </c>
      <c r="C455" s="118">
        <v>0</v>
      </c>
      <c r="D455" s="84" t="s">
        <v>2021</v>
      </c>
      <c r="E455" s="84" t="b">
        <v>0</v>
      </c>
      <c r="F455" s="84" t="b">
        <v>0</v>
      </c>
      <c r="G455" s="84" t="b">
        <v>0</v>
      </c>
    </row>
    <row r="456" spans="1:7" ht="15">
      <c r="A456" s="84" t="s">
        <v>2503</v>
      </c>
      <c r="B456" s="84">
        <v>7</v>
      </c>
      <c r="C456" s="118">
        <v>0.003469603665331685</v>
      </c>
      <c r="D456" s="84" t="s">
        <v>2021</v>
      </c>
      <c r="E456" s="84" t="b">
        <v>0</v>
      </c>
      <c r="F456" s="84" t="b">
        <v>0</v>
      </c>
      <c r="G456" s="84" t="b">
        <v>0</v>
      </c>
    </row>
    <row r="457" spans="1:7" ht="15">
      <c r="A457" s="84" t="s">
        <v>2151</v>
      </c>
      <c r="B457" s="84">
        <v>7</v>
      </c>
      <c r="C457" s="118">
        <v>0.003469603665331685</v>
      </c>
      <c r="D457" s="84" t="s">
        <v>2021</v>
      </c>
      <c r="E457" s="84" t="b">
        <v>0</v>
      </c>
      <c r="F457" s="84" t="b">
        <v>0</v>
      </c>
      <c r="G457" s="84" t="b">
        <v>0</v>
      </c>
    </row>
    <row r="458" spans="1:7" ht="15">
      <c r="A458" s="84" t="s">
        <v>2152</v>
      </c>
      <c r="B458" s="84">
        <v>7</v>
      </c>
      <c r="C458" s="118">
        <v>0.003469603665331685</v>
      </c>
      <c r="D458" s="84" t="s">
        <v>2021</v>
      </c>
      <c r="E458" s="84" t="b">
        <v>0</v>
      </c>
      <c r="F458" s="84" t="b">
        <v>0</v>
      </c>
      <c r="G458" s="84" t="b">
        <v>0</v>
      </c>
    </row>
    <row r="459" spans="1:7" ht="15">
      <c r="A459" s="84" t="s">
        <v>2156</v>
      </c>
      <c r="B459" s="84">
        <v>6</v>
      </c>
      <c r="C459" s="118">
        <v>0.006407114697861534</v>
      </c>
      <c r="D459" s="84" t="s">
        <v>2021</v>
      </c>
      <c r="E459" s="84" t="b">
        <v>0</v>
      </c>
      <c r="F459" s="84" t="b">
        <v>0</v>
      </c>
      <c r="G459" s="84" t="b">
        <v>0</v>
      </c>
    </row>
    <row r="460" spans="1:7" ht="15">
      <c r="A460" s="84" t="s">
        <v>212</v>
      </c>
      <c r="B460" s="84">
        <v>6</v>
      </c>
      <c r="C460" s="118">
        <v>0.02184455037293749</v>
      </c>
      <c r="D460" s="84" t="s">
        <v>2021</v>
      </c>
      <c r="E460" s="84" t="b">
        <v>0</v>
      </c>
      <c r="F460" s="84" t="b">
        <v>0</v>
      </c>
      <c r="G460" s="84" t="b">
        <v>0</v>
      </c>
    </row>
    <row r="461" spans="1:7" ht="15">
      <c r="A461" s="84" t="s">
        <v>2157</v>
      </c>
      <c r="B461" s="84">
        <v>6</v>
      </c>
      <c r="C461" s="118">
        <v>0.006407114697861534</v>
      </c>
      <c r="D461" s="84" t="s">
        <v>2021</v>
      </c>
      <c r="E461" s="84" t="b">
        <v>0</v>
      </c>
      <c r="F461" s="84" t="b">
        <v>0</v>
      </c>
      <c r="G461" s="84" t="b">
        <v>0</v>
      </c>
    </row>
    <row r="462" spans="1:7" ht="15">
      <c r="A462" s="84" t="s">
        <v>2159</v>
      </c>
      <c r="B462" s="84">
        <v>5</v>
      </c>
      <c r="C462" s="118">
        <v>0.008723076181877128</v>
      </c>
      <c r="D462" s="84" t="s">
        <v>2021</v>
      </c>
      <c r="E462" s="84" t="b">
        <v>0</v>
      </c>
      <c r="F462" s="84" t="b">
        <v>0</v>
      </c>
      <c r="G462" s="84" t="b">
        <v>0</v>
      </c>
    </row>
    <row r="463" spans="1:7" ht="15">
      <c r="A463" s="84" t="s">
        <v>2144</v>
      </c>
      <c r="B463" s="84">
        <v>5</v>
      </c>
      <c r="C463" s="118">
        <v>0.008723076181877128</v>
      </c>
      <c r="D463" s="84" t="s">
        <v>2021</v>
      </c>
      <c r="E463" s="84" t="b">
        <v>0</v>
      </c>
      <c r="F463" s="84" t="b">
        <v>0</v>
      </c>
      <c r="G463" s="84" t="b">
        <v>0</v>
      </c>
    </row>
    <row r="464" spans="1:7" ht="15">
      <c r="A464" s="84" t="s">
        <v>2145</v>
      </c>
      <c r="B464" s="84">
        <v>5</v>
      </c>
      <c r="C464" s="118">
        <v>0.008723076181877128</v>
      </c>
      <c r="D464" s="84" t="s">
        <v>2021</v>
      </c>
      <c r="E464" s="84" t="b">
        <v>0</v>
      </c>
      <c r="F464" s="84" t="b">
        <v>0</v>
      </c>
      <c r="G464" s="84" t="b">
        <v>0</v>
      </c>
    </row>
    <row r="465" spans="1:7" ht="15">
      <c r="A465" s="84" t="s">
        <v>2163</v>
      </c>
      <c r="B465" s="84">
        <v>4</v>
      </c>
      <c r="C465" s="118">
        <v>0.010291623783383974</v>
      </c>
      <c r="D465" s="84" t="s">
        <v>2021</v>
      </c>
      <c r="E465" s="84" t="b">
        <v>0</v>
      </c>
      <c r="F465" s="84" t="b">
        <v>0</v>
      </c>
      <c r="G465" s="84" t="b">
        <v>0</v>
      </c>
    </row>
    <row r="466" spans="1:7" ht="15">
      <c r="A466" s="84" t="s">
        <v>2148</v>
      </c>
      <c r="B466" s="84">
        <v>3</v>
      </c>
      <c r="C466" s="118">
        <v>0.010922275186468745</v>
      </c>
      <c r="D466" s="84" t="s">
        <v>2021</v>
      </c>
      <c r="E466" s="84" t="b">
        <v>1</v>
      </c>
      <c r="F466" s="84" t="b">
        <v>0</v>
      </c>
      <c r="G466" s="84" t="b">
        <v>0</v>
      </c>
    </row>
    <row r="467" spans="1:7" ht="15">
      <c r="A467" s="84" t="s">
        <v>2149</v>
      </c>
      <c r="B467" s="84">
        <v>3</v>
      </c>
      <c r="C467" s="118">
        <v>0.010922275186468745</v>
      </c>
      <c r="D467" s="84" t="s">
        <v>2021</v>
      </c>
      <c r="E467" s="84" t="b">
        <v>0</v>
      </c>
      <c r="F467" s="84" t="b">
        <v>0</v>
      </c>
      <c r="G467" s="84" t="b">
        <v>0</v>
      </c>
    </row>
    <row r="468" spans="1:7" ht="15">
      <c r="A468" s="84" t="s">
        <v>2493</v>
      </c>
      <c r="B468" s="84">
        <v>3</v>
      </c>
      <c r="C468" s="118">
        <v>0.010922275186468745</v>
      </c>
      <c r="D468" s="84" t="s">
        <v>2021</v>
      </c>
      <c r="E468" s="84" t="b">
        <v>0</v>
      </c>
      <c r="F468" s="84" t="b">
        <v>0</v>
      </c>
      <c r="G468" s="84" t="b">
        <v>0</v>
      </c>
    </row>
    <row r="469" spans="1:7" ht="15">
      <c r="A469" s="84" t="s">
        <v>2146</v>
      </c>
      <c r="B469" s="84">
        <v>3</v>
      </c>
      <c r="C469" s="118">
        <v>0.010922275186468745</v>
      </c>
      <c r="D469" s="84" t="s">
        <v>2021</v>
      </c>
      <c r="E469" s="84" t="b">
        <v>0</v>
      </c>
      <c r="F469" s="84" t="b">
        <v>0</v>
      </c>
      <c r="G469" s="84" t="b">
        <v>0</v>
      </c>
    </row>
    <row r="470" spans="1:7" ht="15">
      <c r="A470" s="84" t="s">
        <v>2154</v>
      </c>
      <c r="B470" s="84">
        <v>3</v>
      </c>
      <c r="C470" s="118">
        <v>0.010922275186468745</v>
      </c>
      <c r="D470" s="84" t="s">
        <v>2021</v>
      </c>
      <c r="E470" s="84" t="b">
        <v>0</v>
      </c>
      <c r="F470" s="84" t="b">
        <v>0</v>
      </c>
      <c r="G470" s="84" t="b">
        <v>0</v>
      </c>
    </row>
    <row r="471" spans="1:7" ht="15">
      <c r="A471" s="84" t="s">
        <v>2155</v>
      </c>
      <c r="B471" s="84">
        <v>3</v>
      </c>
      <c r="C471" s="118">
        <v>0.010922275186468745</v>
      </c>
      <c r="D471" s="84" t="s">
        <v>2021</v>
      </c>
      <c r="E471" s="84" t="b">
        <v>0</v>
      </c>
      <c r="F471" s="84" t="b">
        <v>0</v>
      </c>
      <c r="G471" s="84" t="b">
        <v>0</v>
      </c>
    </row>
    <row r="472" spans="1:7" ht="15">
      <c r="A472" s="84" t="s">
        <v>2495</v>
      </c>
      <c r="B472" s="84">
        <v>3</v>
      </c>
      <c r="C472" s="118">
        <v>0.010922275186468745</v>
      </c>
      <c r="D472" s="84" t="s">
        <v>2021</v>
      </c>
      <c r="E472" s="84" t="b">
        <v>0</v>
      </c>
      <c r="F472" s="84" t="b">
        <v>0</v>
      </c>
      <c r="G472" s="84" t="b">
        <v>0</v>
      </c>
    </row>
    <row r="473" spans="1:7" ht="15">
      <c r="A473" s="84" t="s">
        <v>2491</v>
      </c>
      <c r="B473" s="84">
        <v>2</v>
      </c>
      <c r="C473" s="118">
        <v>0.010291623783383974</v>
      </c>
      <c r="D473" s="84" t="s">
        <v>2021</v>
      </c>
      <c r="E473" s="84" t="b">
        <v>0</v>
      </c>
      <c r="F473" s="84" t="b">
        <v>0</v>
      </c>
      <c r="G473" s="84" t="b">
        <v>0</v>
      </c>
    </row>
    <row r="474" spans="1:7" ht="15">
      <c r="A474" s="84" t="s">
        <v>2492</v>
      </c>
      <c r="B474" s="84">
        <v>2</v>
      </c>
      <c r="C474" s="118">
        <v>0.010291623783383974</v>
      </c>
      <c r="D474" s="84" t="s">
        <v>2021</v>
      </c>
      <c r="E474" s="84" t="b">
        <v>0</v>
      </c>
      <c r="F474" s="84" t="b">
        <v>0</v>
      </c>
      <c r="G474" s="84" t="b">
        <v>0</v>
      </c>
    </row>
    <row r="475" spans="1:7" ht="15">
      <c r="A475" s="84" t="s">
        <v>2162</v>
      </c>
      <c r="B475" s="84">
        <v>2</v>
      </c>
      <c r="C475" s="118">
        <v>0.010291623783383974</v>
      </c>
      <c r="D475" s="84" t="s">
        <v>2021</v>
      </c>
      <c r="E475" s="84" t="b">
        <v>0</v>
      </c>
      <c r="F475" s="84" t="b">
        <v>0</v>
      </c>
      <c r="G475" s="84" t="b">
        <v>0</v>
      </c>
    </row>
    <row r="476" spans="1:7" ht="15">
      <c r="A476" s="84" t="s">
        <v>2501</v>
      </c>
      <c r="B476" s="84">
        <v>2</v>
      </c>
      <c r="C476" s="118">
        <v>0.010291623783383974</v>
      </c>
      <c r="D476" s="84" t="s">
        <v>2021</v>
      </c>
      <c r="E476" s="84" t="b">
        <v>0</v>
      </c>
      <c r="F476" s="84" t="b">
        <v>0</v>
      </c>
      <c r="G4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2019-09-17T07:54:15Z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