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<sst xmlns="http://schemas.openxmlformats.org/spreadsheetml/2006/main" count="1643" uniqueCount="595">
  <si>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</si>
  <si>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</si>
  <si>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</si>
  <si>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</si>
  <si>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</si>
  <si>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</si>
  <si>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</si>
  <si>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</si>
  <si>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</si>
  <si>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</si>
  <si>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</si>
  <si>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</si>
  <si>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</si>
  <si>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</si>
  <si>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</si>
  <si>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</si>
  <si>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</si>
  <si>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</si>
  <si>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</si>
  <si>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</si>
  <si>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</si>
  <si>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</si>
  <si>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</si>
  <si>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</si>
  <si>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</si>
  <si>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</si>
  <si>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</si>
  <si>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</si>
  <si>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</si>
  <si>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</si>
  <si>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</si>
  <si>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</si>
  <si>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</si>
  <si>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</si>
  <si>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</si>
  <si>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</si>
  <si>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</si>
  <si>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</si>
  <si>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</si>
  <si>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</si>
  <si>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</si>
  <si>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</si>
  <si>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</si>
  <si>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</si>
  <si>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</si>
  <si>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</si>
  <si>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</si>
  <si>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</si>
  <si>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</si>
  <si>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</si>
  <si>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</si>
  <si>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</si>
  <si>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</si>
  <si>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</si>
  <si>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</si>
  <si>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</si>
  <si>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</si>
  <si>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</si>
  <si>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</si>
  <si>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</si>
  <si>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</si>
  <si>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</si>
  <si>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</si>
  <si>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</si>
  <si>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</si>
  <si>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</si>
  <si>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</si>
  <si>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</si>
  <si>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</si>
  <si>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</si>
  <si>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</si>
  <si>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</si>
  <si>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</si>
  <si>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</si>
  <si>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</si>
  <si>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</si>
  <si>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</si>
  <si>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</si>
  <si>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</si>
  <si>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</si>
  <si>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</si>
  <si>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</si>
  <si>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</si>
  <si>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</si>
  <si>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</si>
  <si>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</si>
  <si>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</si>
  <si>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</si>
  <si>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</si>
  <si>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</si>
  <si>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</si>
  <si>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</si>
  <si>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</si>
  <si>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</si>
  <si>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</si>
  <si>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</si>
  <si>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</si>
  <si>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</si>
  <si>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</si>
  <si>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</si>
  <si>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</si>
  <si>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</si>
  <si>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</si>
  <si>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</si>
  <si>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</si>
  <si>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</si>
  <si>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</si>
  <si>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</si>
  <si>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</si>
  <si>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</si>
  <si>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</si>
  <si>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</si>
  <si>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</si>
  <si>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</si>
  <si>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</si>
  <si>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</si>
  <si>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</si>
  <si>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</si>
  <si>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</si>
  <si>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</si>
  <si>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</si>
  <si>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</si>
  <si>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</si>
  <si>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</si>
  <si>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</si>
  <si>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</si>
  <si>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</si>
  <si>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</si>
  <si>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</si>
  <si>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</si>
  <si>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</si>
  <si>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</si>
  <si>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</si>
  <si>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</si>
  <si>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</si>
  <si>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</si>
  <si>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</si>
  <si>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</si>
  <si>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</si>
  <si>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</si>
  <si>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</si>
  <si>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</si>
  <si>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</si>
  <si>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</si>
  <si>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</si>
  <si>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</si>
  <si>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</si>
  <si>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</si>
  <si>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</si>
  <si>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</si>
  <si>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</si>
  <si>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</si>
  <si>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</si>
  <si>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</si>
  <si>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</si>
  <si>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</si>
  <si>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</si>
  <si>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</si>
  <si>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</si>
  <si>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</si>
  <si>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</si>
  <si>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</si>
  <si>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</si>
  <si>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</si>
  <si>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</si>
  <si>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</si>
  <si>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</si>
  <si>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</si>
  <si>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</si>
  <si>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</si>
  <si>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</si>
  <si>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</si>
  <si>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</si>
  <si>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</si>
  <si>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</si>
  <si>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</si>
  <si>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</si>
  <si>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</si>
  <si>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</si>
  <si>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</si>
  <si>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</si>
  <si>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</si>
  <si>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</si>
  <si>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</si>
  <si>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</si>
  <si>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</si>
  <si>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</si>
  <si>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</si>
  <si>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</si>
  <si>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</si>
  <si>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</si>
  <si>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</si>
  <si>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</si>
  <si>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</si>
  <si>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</si>
  <si>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</si>
  <si>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</si>
  <si>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</si>
  <si>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</si>
  <si>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</si>
  <si>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</si>
  <si>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</si>
  <si>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</si>
  <si>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</si>
  <si>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</si>
  <si>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</si>
  <si>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</si>
  <si>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</si>
  <si>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</si>
  <si>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</si>
  <si>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</si>
  <si>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</si>
  <si>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mayhall_diana</t>
  </si>
  <si>
    <t>knightfdn</t>
  </si>
  <si>
    <t>kimwat01</t>
  </si>
  <si>
    <t>myticoach</t>
  </si>
  <si>
    <t>vitry1897</t>
  </si>
  <si>
    <t>lpiff75</t>
  </si>
  <si>
    <t>cnnpolitics</t>
  </si>
  <si>
    <t>msnbc</t>
  </si>
  <si>
    <t>latanyasweeney</t>
  </si>
  <si>
    <t>cnet</t>
  </si>
  <si>
    <t>Mentions</t>
  </si>
  <si>
    <t>Replies to</t>
  </si>
  <si>
    <t>@msnbc @CNNPolitics   #NewsChallenge #NotTheTrumpShow 
CHALLENGE: Don’t report a single word tweeted by this president. Don’t even mention it, or him, unless there is an Official Statement from the White House about something.  His musings are not worthy news. You’re not helping.</t>
  </si>
  <si>
    <t>Few people understand all the places their #data goes https://t.co/4xa93uwgyO @CNET #newschallenge @LatanyaSweeney</t>
  </si>
  <si>
    <t>RT @knightfdn: Few people understand all the places their #data goes https://t.co/4xa93uwgyO @CNET #newschallenge @LatanyaSweeney</t>
  </si>
  <si>
    <t>RT @vitry1897: [REPRISE]ðŸ”°
Voici les dates de reprise des entraÃ®nements:
âž¡ï¸U16 (D1) mercredi 21 aoÃ»t Ã  18H au stade Arrighi
âž¡ï¸U14 (D2) mercrâ€¦</t>
  </si>
  <si>
    <t>[REPRISE]ðŸ”°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</si>
  <si>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http://www.cnet.com/news/its-data-privacy-day-do-you-know-where-your-data-is/</t>
  </si>
  <si>
    <t>cnet.com</t>
  </si>
  <si>
    <t>newschallenge notthetrumpshow</t>
  </si>
  <si>
    <t>data newschallenge</t>
  </si>
  <si>
    <t>cav1897 lareprise nouvellesaison newschallenge objectifdesmontã©es avecrespectetplaisir toutdonner</t>
  </si>
  <si>
    <t>https://pbs.twimg.com/media/EBJLdofWkAE_KeP.jpg</t>
  </si>
  <si>
    <t>http://pbs.twimg.com/profile_images/1144749412670955520/U_llqHv-_normal.jpg</t>
  </si>
  <si>
    <t>http://pbs.twimg.com/profile_images/775046459007860736/ZJ17WXrl_normal.jpg</t>
  </si>
  <si>
    <t>http://pbs.twimg.com/profile_images/1108318863270297600/Kg8ilngh_normal.jpg</t>
  </si>
  <si>
    <t>http://pbs.twimg.com/profile_images/1056295269598457857/wDv_S2Jb_normal.jpg</t>
  </si>
  <si>
    <t>http://pbs.twimg.com/profile_images/1059923355447554048/LoXpqslS_normal.jpg</t>
  </si>
  <si>
    <t>https://twitter.com/#!/mayhall_diana/status/1151151213934796800</t>
  </si>
  <si>
    <t>https://twitter.com/#!/knightfdn/status/694558670131064832</t>
  </si>
  <si>
    <t>https://twitter.com/#!/kimwat01/status/1153150579130036225</t>
  </si>
  <si>
    <t>https://twitter.com/#!/myticoach/status/1158073493700976641</t>
  </si>
  <si>
    <t>https://twitter.com/#!/vitry1897/status/1158071032567042053</t>
  </si>
  <si>
    <t>https://twitter.com/#!/lpiff75/status/1158399706197843970</t>
  </si>
  <si>
    <t>1151151213934796800</t>
  </si>
  <si>
    <t>694558670131064832</t>
  </si>
  <si>
    <t>1153150579130036225</t>
  </si>
  <si>
    <t>1158073493700976641</t>
  </si>
  <si>
    <t>1158071032567042053</t>
  </si>
  <si>
    <t>1158399706197843970</t>
  </si>
  <si>
    <t>2836421</t>
  </si>
  <si>
    <t/>
  </si>
  <si>
    <t>en</t>
  </si>
  <si>
    <t>fr</t>
  </si>
  <si>
    <t>Twitter for iPhone</t>
  </si>
  <si>
    <t>TweetDeck</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</si>
  <si>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</si>
  <si>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</si>
  <si>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</si>
  <si>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</si>
  <si>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</si>
  <si>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</si>
  <si>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</si>
  <si>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</si>
  <si>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</si>
  <si>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</si>
  <si>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</si>
  <si>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</si>
  <si>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</si>
  <si>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</si>
  <si>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</si>
  <si>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</si>
  <si>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</si>
  <si>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</si>
  <si>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</si>
  <si>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</si>
  <si>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</si>
  <si>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</si>
  <si>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</si>
  <si>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Diana ✨</t>
  </si>
  <si>
    <t>CNN Politics</t>
  </si>
  <si>
    <t>MSNBC</t>
  </si>
  <si>
    <t>Knight Foundation</t>
  </si>
  <si>
    <t>Latanya Sweeney</t>
  </si>
  <si>
    <t>eric kimwatan</t>
  </si>
  <si>
    <t>CNET</t>
  </si>
  <si>
    <t>Mytichou Sarri</t>
  </si>
  <si>
    <t>CaVitry1897</t>
  </si>
  <si>
    <t>Ligue de Paris Île-de-France de Football</t>
  </si>
  <si>
    <t>Happily married!  “I want to think again of dangerous &amp; noble things...to be light &amp; frolicsome...to be improbable, beautiful &amp; afraid of nothing...” M.Oliver</t>
  </si>
  <si>
    <t>Political news, campaign stories and Washington coverage from CNN's political team.</t>
  </si>
  <si>
    <t>The place for in-depth analysis, political commentary and informed perspectives.</t>
  </si>
  <si>
    <t>Knight Foundation supports informed and engaged communities, which are essential for a well-functioning democracy. We invest in journalism, the arts and cities.</t>
  </si>
  <si>
    <t>I create and use technology to assess and solve societal, political and governance problems.</t>
  </si>
  <si>
    <t>IT enthusiast,Pro Agribusiness</t>
  </si>
  <si>
    <t>CNET is the place to find out what's happening in tech and why it matters.</t>
  </si>
  <si>
    <t>#TeamPSG #TeamZouk #TeamCoach IG/Snap : Mytichou Consultant chez @CarterColeAG Coaching and Sport Consulting Martinique 100% #TeamFoot</t>
  </si>
  <si>
    <t>Club historique crée en 1897
Toute l’actualité du club et informations à savoir sur les tournois organisés par le club !!!</t>
  </si>
  <si>
    <t>Compte Twitter officiel de la Ligue de Paris Île-de-France de Football. 1167 clubs, 268418 licenciés, une passion commune : le football francilien ⚽</t>
  </si>
  <si>
    <t>Washington, D.C.</t>
  </si>
  <si>
    <t>Miami, FL</t>
  </si>
  <si>
    <t>Cambridge, MA USA</t>
  </si>
  <si>
    <t>NAIROBI KENYA</t>
  </si>
  <si>
    <t>San Francisco</t>
  </si>
  <si>
    <t>Paris San Sebastian Hull City</t>
  </si>
  <si>
    <t>Vitry-sur-Seine, France</t>
  </si>
  <si>
    <t>Place de Valois, Paris 1er</t>
  </si>
  <si>
    <t>https://t.co/KWFMkrEjdY</t>
  </si>
  <si>
    <t>http://msnbc.com</t>
  </si>
  <si>
    <t>https://t.co/sNkLPCR4Ex</t>
  </si>
  <si>
    <t>http://t.co/iHDUMLtp</t>
  </si>
  <si>
    <t>http://www.farmingafrika.com</t>
  </si>
  <si>
    <t>http://www.cnet.com</t>
  </si>
  <si>
    <t>https://t.co/0ZQHZGlWLW</t>
  </si>
  <si>
    <t>https://t.co/lb3gOi3mpD</t>
  </si>
  <si>
    <t>https://t.co/vRGb1sY9Ez</t>
  </si>
  <si>
    <t>Eastern Time (US &amp; Canada)</t>
  </si>
  <si>
    <t>https://pbs.twimg.com/profile_banners/2339251568/1561764505</t>
  </si>
  <si>
    <t>https://pbs.twimg.com/profile_banners/13850422/1503504077</t>
  </si>
  <si>
    <t>https://pbs.twimg.com/profile_banners/2836421/1562086301</t>
  </si>
  <si>
    <t>https://pbs.twimg.com/profile_banners/14073364/1488369442</t>
  </si>
  <si>
    <t>https://pbs.twimg.com/profile_banners/30261067/1516127632</t>
  </si>
  <si>
    <t>https://pbs.twimg.com/profile_banners/362628205/1538251996</t>
  </si>
  <si>
    <t>https://pbs.twimg.com/profile_banners/1055918634143490049/1558433185</t>
  </si>
  <si>
    <t>https://pbs.twimg.com/profile_banners/3139035880/1562049475</t>
  </si>
  <si>
    <t>http://abs.twimg.com/images/themes/theme1/bg.png</t>
  </si>
  <si>
    <t>http://abs.twimg.com/images/themes/theme4/bg.gif</t>
  </si>
  <si>
    <t>http://pbs.twimg.com/profile_images/918899077168934912/NrRRE0_b_normal.jpg</t>
  </si>
  <si>
    <t>http://pbs.twimg.com/profile_images/988382060443250689/DijesdNB_normal.jpg</t>
  </si>
  <si>
    <t>http://pbs.twimg.com/profile_images/3220872992/b47658236a279c2c4c7315b02471239f_normal.jpeg</t>
  </si>
  <si>
    <t>http://pbs.twimg.com/profile_images/963998359001317376/scuoOV5m_normal.jpg</t>
  </si>
  <si>
    <t>http://pbs.twimg.com/profile_images/1055927817773481985/CrlIYlH9_normal.jpg</t>
  </si>
  <si>
    <t>Open Twitter Page for This Person</t>
  </si>
  <si>
    <t>https://twitter.com/mayhall_diana</t>
  </si>
  <si>
    <t>https://twitter.com/cnnpolitics</t>
  </si>
  <si>
    <t>https://twitter.com/msnbc</t>
  </si>
  <si>
    <t>https://twitter.com/knightfdn</t>
  </si>
  <si>
    <t>https://twitter.com/latanyasweeney</t>
  </si>
  <si>
    <t>https://twitter.com/kimwat01</t>
  </si>
  <si>
    <t>https://twitter.com/cnet</t>
  </si>
  <si>
    <t>https://twitter.com/myticoach</t>
  </si>
  <si>
    <t>https://twitter.com/vitry1897</t>
  </si>
  <si>
    <t>https://twitter.com/lpiff75</t>
  </si>
  <si>
    <t>mayhall_diana
@msnbc @CNNPolitics #NewsChallenge
#NotTheTrumpShow CHALLENGE: Don’t
report a single word tweeted by
this president. Don’t even mention
it, or him, unless there is an
Official Statement from the White
House about something. His musings
are not worthy news. You’re not
helping.</t>
  </si>
  <si>
    <t xml:space="preserve">cnnpolitics
</t>
  </si>
  <si>
    <t xml:space="preserve">msnbc
</t>
  </si>
  <si>
    <t>knightfdn
Few people understand all the places
their #data goes https://t.co/4xa93uwgyO
@CNET #newschallenge @LatanyaSweeney</t>
  </si>
  <si>
    <t xml:space="preserve">latanyasweeney
</t>
  </si>
  <si>
    <t>kimwat01
RT @knightfdn: Few people understand
all the places their #data goes
https://t.co/4xa93uwgyO @CNET #newschallenge
@LatanyaSweeney</t>
  </si>
  <si>
    <t xml:space="preserve">cnet
</t>
  </si>
  <si>
    <t>myticoach
RT @vitry1897: [REPRISE]ðŸ”° Voici
les dates de reprise des entraÃ®nements:
âž¡ï¸U16 (D1) mercredi 21 aoÃ»t
Ã  18H au stade Arrighi âž¡ï¸U14
(D2) mercrâ€¦</t>
  </si>
  <si>
    <t>vitry1897
[REPRISE]ðŸ”°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</si>
  <si>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lpiff75
RT @vitry1897: [REPRISE]ðŸ”° Voici
les dates de reprise des entraÃ®nements:
âž¡ï¸U16 (D1) mercredi 21 aoÃ»t
Ã  18H au stade Arrighi âž¡ï¸U14
(D2) mercrâ€¦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</si>
  <si>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</si>
  <si>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</si>
  <si>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</si>
  <si>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</si>
  <si>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</si>
  <si>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</si>
  <si>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</si>
  <si>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</si>
  <si>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</si>
  <si>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</si>
  <si>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</si>
  <si>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</si>
  <si>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</si>
  <si>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</si>
  <si>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</si>
  <si>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</si>
  <si>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</si>
  <si>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</si>
  <si>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</si>
  <si>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</si>
  <si>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</si>
  <si>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</si>
  <si>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</si>
  <si>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</si>
  <si>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</si>
  <si>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</si>
  <si>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</si>
  <si>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</si>
  <si>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</si>
  <si>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</si>
  <si>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</si>
  <si>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</si>
  <si>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</si>
  <si>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</si>
  <si>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</si>
  <si>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</si>
  <si>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</si>
  <si>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</si>
  <si>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</si>
  <si>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</si>
  <si>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</si>
  <si>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</si>
  <si>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</si>
  <si>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</si>
  <si>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</si>
  <si>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</si>
  <si>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</si>
  <si>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</si>
  <si>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</si>
  <si>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</si>
  <si>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</si>
  <si>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</si>
  <si>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</si>
  <si>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</si>
  <si>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</si>
  <si>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</si>
  <si>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</si>
  <si>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</si>
  <si>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</si>
  <si>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</si>
  <si>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</si>
  <si>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</si>
  <si>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</si>
  <si>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newschallenge</t>
  </si>
  <si>
    <t>data</t>
  </si>
  <si>
    <t>cav1897</t>
  </si>
  <si>
    <t>lareprise</t>
  </si>
  <si>
    <t>nouvellesaison</t>
  </si>
  <si>
    <t>objectifdesmontã©es</t>
  </si>
  <si>
    <t>avecrespectetplaisir</t>
  </si>
  <si>
    <t>toutdonner</t>
  </si>
  <si>
    <t>notthetrumpshow</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</si>
  <si>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</si>
  <si>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</si>
  <si>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</si>
  <si>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</si>
  <si>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</si>
  <si>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</si>
  <si>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</si>
  <si>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</si>
  <si>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</si>
  <si>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</si>
  <si>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reprise</t>
  </si>
  <si>
    <t>âž</t>
  </si>
  <si>
    <t>ï</t>
  </si>
  <si>
    <t>t</t>
  </si>
  <si>
    <t>mercredi</t>
  </si>
  <si>
    <t>Top Words in Tweet in G1</t>
  </si>
  <si>
    <t>few</t>
  </si>
  <si>
    <t>people</t>
  </si>
  <si>
    <t>understand</t>
  </si>
  <si>
    <t>places</t>
  </si>
  <si>
    <t>#data</t>
  </si>
  <si>
    <t>goes</t>
  </si>
  <si>
    <t>#newschallenge</t>
  </si>
  <si>
    <t>Top Words in Tweet in G2</t>
  </si>
  <si>
    <t>aoã</t>
  </si>
  <si>
    <t>ã</t>
  </si>
  <si>
    <t>18h</t>
  </si>
  <si>
    <t>au</t>
  </si>
  <si>
    <t>stade</t>
  </si>
  <si>
    <t>Top Words in Tweet in G3</t>
  </si>
  <si>
    <t>don</t>
  </si>
  <si>
    <t>Top Words in Tweet</t>
  </si>
  <si>
    <t>few people understand places #data goes cnet #newschallenge latanyasweeney</t>
  </si>
  <si>
    <t>reprise âž ï mercredi aoã t ã 18h au stade</t>
  </si>
  <si>
    <t>don t</t>
  </si>
  <si>
    <t>Top Word Pairs in Tweet in Entire Graph</t>
  </si>
  <si>
    <t>âž,ï</t>
  </si>
  <si>
    <t>aoã,t</t>
  </si>
  <si>
    <t>t,ã</t>
  </si>
  <si>
    <t>ã,18h</t>
  </si>
  <si>
    <t>18h,au</t>
  </si>
  <si>
    <t>au,stade</t>
  </si>
  <si>
    <t>stade,arrighi</t>
  </si>
  <si>
    <t>reprise,ðÿ</t>
  </si>
  <si>
    <t>ðÿ,voici</t>
  </si>
  <si>
    <t>voici,les</t>
  </si>
  <si>
    <t>Top Word Pairs in Tweet in G1</t>
  </si>
  <si>
    <t>few,people</t>
  </si>
  <si>
    <t>people,understand</t>
  </si>
  <si>
    <t>understand,places</t>
  </si>
  <si>
    <t>places,#data</t>
  </si>
  <si>
    <t>#data,goes</t>
  </si>
  <si>
    <t>goes,cnet</t>
  </si>
  <si>
    <t>cnet,#newschallenge</t>
  </si>
  <si>
    <t>#newschallenge,latanyasweeney</t>
  </si>
  <si>
    <t>Top Word Pairs in Tweet in G2</t>
  </si>
  <si>
    <t>Top Word Pairs in Tweet in G3</t>
  </si>
  <si>
    <t>don,t</t>
  </si>
  <si>
    <t>Top Word Pairs in Tweet</t>
  </si>
  <si>
    <t>few,people  people,understand  understand,places  places,#data  #data,goes  goes,cnet  cnet,#newschallenge  #newschallenge,latanyasweeney</t>
  </si>
  <si>
    <t>âž,ï  aoã,t  t,ã  ã,18h  18h,au  au,stade  stade,arrighi  reprise,ðÿ  ðÿ,voici  voici,les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</si>
  <si>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</si>
  <si>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</si>
  <si>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</si>
  <si>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</si>
  <si>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</si>
  <si>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</si>
  <si>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</si>
  <si>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</si>
  <si>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</si>
  <si>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</si>
  <si>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cnet latanyasweeney knightfdn</t>
  </si>
  <si>
    <t>Top Tweeters in Entire Graph</t>
  </si>
  <si>
    <t>Top Tweeters in G1</t>
  </si>
  <si>
    <t>Top Tweeters in G2</t>
  </si>
  <si>
    <t>Top Tweeters in G3</t>
  </si>
  <si>
    <t>Top Tweeters</t>
  </si>
  <si>
    <t>cnet knightfdn kimwat01 latanyasweeney</t>
  </si>
  <si>
    <t>myticoach lpiff75 vitry1897</t>
  </si>
  <si>
    <t>msnbc cnnpolitics mayhall_diana</t>
  </si>
  <si>
    <t>Top URLs in Tweet by Count</t>
  </si>
  <si>
    <t>Top URLs in Tweet by Salience</t>
  </si>
  <si>
    <t>Top Domains in Tweet by Count</t>
  </si>
  <si>
    <t>Top Domains in Tweet by Salience</t>
  </si>
  <si>
    <t>Top Hashtags in Tweet by Count</t>
  </si>
  <si>
    <t>Top Hashtags in Tweet by Salience</t>
  </si>
  <si>
    <t>Top Words in Tweet by Count</t>
  </si>
  <si>
    <t>don t msnbc cnnpolitics #newschallenge #notthetrumpshow challenge report single word</t>
  </si>
  <si>
    <t>knightfdn few people understand places #data goes cnet #newschallenge latanyasweeney</t>
  </si>
  <si>
    <t>reprise âž ï vitry1897 ðÿ voici les dates de des</t>
  </si>
  <si>
    <t>Top Words in Tweet by Salience</t>
  </si>
  <si>
    <t>Top Word Pairs in Tweet by Count</t>
  </si>
  <si>
    <t>don,t  msnbc,cnnpolitics  cnnpolitics,#newschallenge  #newschallenge,#notthetrumpshow  #notthetrumpshow,challenge  challenge,don  t,report  report,single  single,word  word,tweeted</t>
  </si>
  <si>
    <t>knightfdn,few  few,people  people,understand  understand,places  places,#data  #data,goes  goes,cnet  cnet,#newschallenge  #newschallenge,latanyasweeney</t>
  </si>
  <si>
    <t>âž,ï  vitry1897,reprise  reprise,ðÿ  ðÿ,voici  voici,les  les,dates  dates,de  de,reprise  reprise,des  des,entraã</t>
  </si>
  <si>
    <t>Top Word Pairs in Tweet by Salience</t>
  </si>
  <si>
    <t>Word</t>
  </si>
  <si>
    <t>arrighi</t>
  </si>
  <si>
    <t>ðÿ</t>
  </si>
  <si>
    <t>voici</t>
  </si>
  <si>
    <t>les</t>
  </si>
  <si>
    <t>dates</t>
  </si>
  <si>
    <t>des</t>
  </si>
  <si>
    <t>entraã</t>
  </si>
  <si>
    <t>nements</t>
  </si>
  <si>
    <t>u16</t>
  </si>
  <si>
    <t>d1</t>
  </si>
  <si>
    <t>21</t>
  </si>
  <si>
    <t>u14</t>
  </si>
  <si>
    <t>d2</t>
  </si>
  <si>
    <t>mercrâ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</si>
  <si>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</si>
  <si>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</si>
  <si>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</si>
  <si>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</si>
  <si>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</si>
  <si>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</si>
  <si>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</si>
  <si>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</si>
  <si>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</si>
  <si>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</si>
  <si>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</si>
  <si>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</si>
  <si>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</si>
  <si>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</si>
  <si>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</si>
  <si>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</si>
  <si>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</si>
  <si>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</si>
  <si>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</si>
  <si>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</si>
  <si>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</si>
  <si>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</si>
  <si>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</si>
  <si>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</si>
  <si>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</si>
  <si>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</si>
  <si>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</si>
  <si>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</si>
  <si>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</si>
  <si>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</si>
  <si>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</si>
  <si>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</si>
  <si>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</si>
  <si>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</si>
  <si>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</si>
  <si>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</si>
  <si>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</si>
  <si>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</si>
  <si>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</si>
  <si>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</si>
  <si>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</si>
  <si>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</si>
  <si>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</si>
  <si>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</si>
  <si>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</si>
  <si>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</si>
  <si>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</si>
  <si>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</si>
  <si>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</si>
  <si>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</si>
  <si>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</si>
  <si>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few people understand places #data goes cnet #newschallenge latanyasweeney</t>
  </si>
  <si>
    <t>G2: reprise âž ï mercredi aoã t ã 18h au stade</t>
  </si>
  <si>
    <t>G3: don t</t>
  </si>
  <si>
    <t>Autofill Workbook Results</t>
  </si>
  <si>
    <t>Edge Weight▓1▓1▓0▓True▓Gray▓Red▓▓Edge Weight▓1▓1▓0▓3▓10▓False▓Edge Weight▓1▓1▓0▓35▓12▓False▓▓0▓0▓0▓True▓Black▓Black▓▓Followers▓143▓1661569▓0▓162▓1000▓False▓▓0▓0▓0▓0▓0▓False▓▓0▓0▓0▓0▓0▓False▓▓0▓0▓0▓0▓0▓False</t>
  </si>
  <si>
    <t>GraphSource░GraphServerTwitterSearch▓GraphTerm░newschallenge▓ImportDescription░The graph represents a network of 10 Twitter users whose tweets in the requested range contained "newschallenge", or who were replied to or mentioned in those tweets.  The network was obtained from the NodeXL Graph Server on Monday, 16 September 2019 at 23:30 UTC.
The requested start date was Monday, 16 September 2019 at 00:01 UTC and the maximum number of tweets (going backward in time) was 5,000.
The tweets in the network were tweeted over the 20-day, 0-hour, 2-minute period from Tuesday, 16 July 2019 at 15:26 UTC to Monday, 05 August 2019 at 15:29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</si>
</sst>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706577"/>
        <c:axId val="2250330"/>
      </c:barChart>
      <c:catAx>
        <c:axId val="7706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0330"/>
        <c:crosses val="autoZero"/>
        <c:auto val="1"/>
        <c:lblOffset val="100"/>
        <c:noMultiLvlLbl val="0"/>
      </c:catAx>
      <c:valAx>
        <c:axId val="2250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2/2/2016 16:31</c:v>
                </c:pt>
                <c:pt idx="1">
                  <c:v>7/16/2019 15:26</c:v>
                </c:pt>
                <c:pt idx="2">
                  <c:v>7/22/2019 3:51</c:v>
                </c:pt>
                <c:pt idx="3">
                  <c:v>8/4/2019 17:43</c:v>
                </c:pt>
                <c:pt idx="4">
                  <c:v>8/4/2019 17:53</c:v>
                </c:pt>
                <c:pt idx="5">
                  <c:v>8/5/2019 15:29</c:v>
                </c:pt>
              </c:strCache>
            </c:strRef>
          </c:cat>
          <c:val>
            <c:numRef>
              <c:f>'Time Series'!$B$26:$B$32</c:f>
              <c:numCache>
                <c:formatCode>General</c:formatCode>
                <c:ptCount val="6"/>
                <c:pt idx="0">
                  <c:v>2</c:v>
                </c:pt>
                <c:pt idx="1">
                  <c:v>2</c:v>
                </c:pt>
                <c:pt idx="2">
                  <c:v>3</c:v>
                </c:pt>
                <c:pt idx="3">
                  <c:v>1</c:v>
                </c:pt>
                <c:pt idx="4">
                  <c:v>1</c:v>
                </c:pt>
                <c:pt idx="5">
                  <c:v>1</c:v>
                </c:pt>
              </c:numCache>
            </c:numRef>
          </c:val>
        </c:ser>
        <c:axId val="20959355"/>
        <c:axId val="54416468"/>
      </c:barChart>
      <c:catAx>
        <c:axId val="20959355"/>
        <c:scaling>
          <c:orientation val="minMax"/>
        </c:scaling>
        <c:axPos val="b"/>
        <c:delete val="0"/>
        <c:numFmt formatCode="General" sourceLinked="1"/>
        <c:majorTickMark val="out"/>
        <c:minorTickMark val="none"/>
        <c:tickLblPos val="nextTo"/>
        <c:crossAx val="54416468"/>
        <c:crosses val="autoZero"/>
        <c:auto val="1"/>
        <c:lblOffset val="100"/>
        <c:noMultiLvlLbl val="0"/>
      </c:catAx>
      <c:valAx>
        <c:axId val="54416468"/>
        <c:scaling>
          <c:orientation val="minMax"/>
        </c:scaling>
        <c:axPos val="l"/>
        <c:majorGridlines/>
        <c:delete val="0"/>
        <c:numFmt formatCode="General" sourceLinked="1"/>
        <c:majorTickMark val="out"/>
        <c:minorTickMark val="none"/>
        <c:tickLblPos val="nextTo"/>
        <c:crossAx val="20959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252971"/>
        <c:axId val="48059012"/>
      </c:barChart>
      <c:catAx>
        <c:axId val="20252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59012"/>
        <c:crosses val="autoZero"/>
        <c:auto val="1"/>
        <c:lblOffset val="100"/>
        <c:noMultiLvlLbl val="0"/>
      </c:catAx>
      <c:valAx>
        <c:axId val="4805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877925"/>
        <c:axId val="465870"/>
      </c:barChart>
      <c:catAx>
        <c:axId val="29877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870"/>
        <c:crosses val="autoZero"/>
        <c:auto val="1"/>
        <c:lblOffset val="100"/>
        <c:noMultiLvlLbl val="0"/>
      </c:catAx>
      <c:valAx>
        <c:axId val="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92831"/>
        <c:axId val="37735480"/>
      </c:barChart>
      <c:catAx>
        <c:axId val="4192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35480"/>
        <c:crosses val="autoZero"/>
        <c:auto val="1"/>
        <c:lblOffset val="100"/>
        <c:noMultiLvlLbl val="0"/>
      </c:catAx>
      <c:valAx>
        <c:axId val="37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754509"/>
        <c:axId val="39463990"/>
      </c:barChart>
      <c:catAx>
        <c:axId val="26754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63990"/>
        <c:crosses val="autoZero"/>
        <c:auto val="1"/>
        <c:lblOffset val="100"/>
        <c:noMultiLvlLbl val="0"/>
      </c:catAx>
      <c:valAx>
        <c:axId val="3946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631591"/>
        <c:axId val="42466592"/>
      </c:barChart>
      <c:catAx>
        <c:axId val="19631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66592"/>
        <c:crosses val="autoZero"/>
        <c:auto val="1"/>
        <c:lblOffset val="100"/>
        <c:noMultiLvlLbl val="0"/>
      </c:catAx>
      <c:valAx>
        <c:axId val="4246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3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655009"/>
        <c:axId val="17241898"/>
      </c:barChart>
      <c:catAx>
        <c:axId val="46655009"/>
        <c:scaling>
          <c:orientation val="minMax"/>
        </c:scaling>
        <c:axPos val="b"/>
        <c:delete val="1"/>
        <c:majorTickMark val="out"/>
        <c:minorTickMark val="none"/>
        <c:tickLblPos val="none"/>
        <c:crossAx val="17241898"/>
        <c:crosses val="autoZero"/>
        <c:auto val="1"/>
        <c:lblOffset val="100"/>
        <c:noMultiLvlLbl val="0"/>
      </c:catAx>
      <c:valAx>
        <c:axId val="17241898"/>
        <c:scaling>
          <c:orientation val="minMax"/>
        </c:scaling>
        <c:axPos val="l"/>
        <c:delete val="1"/>
        <c:majorTickMark val="out"/>
        <c:minorTickMark val="none"/>
        <c:tickLblPos val="none"/>
        <c:crossAx val="466550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newschallenge notthetrumpshow"/>
        <s v="data newschallenge"/>
        <m/>
        <s v="cav1897 lareprise nouvellesaison newschallenge objectifdesmontã©es avecrespectetplaisir toutdon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7-16T15:26:51.000"/>
        <d v="2016-02-02T16:31:05.000"/>
        <d v="2019-07-22T03:51:37.000"/>
        <d v="2019-08-04T17:53:31.000"/>
        <d v="2019-08-04T17:43:44.000"/>
        <d v="2019-08-05T15:29: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ayhall_diana"/>
    <s v="cnnpolitics"/>
    <m/>
    <m/>
    <m/>
    <m/>
    <m/>
    <m/>
    <m/>
    <m/>
    <s v="No"/>
    <n v="3"/>
    <m/>
    <m/>
    <x v="0"/>
    <d v="2019-07-16T15:26:51.000"/>
    <s v="@msnbc @CNNPolitics   #NewsChallenge #NotTheTrumpShow _x000a_CHALLENGE: Don’t report a single word tweeted by this president. Don’t even mention it, or him, unless there is an Official Statement from the White House about something.  His musings are not worthy news. You’re not helping."/>
    <m/>
    <m/>
    <x v="0"/>
    <m/>
    <s v="http://pbs.twimg.com/profile_images/1144749412670955520/U_llqHv-_normal.jpg"/>
    <x v="0"/>
    <s v="https://twitter.com/#!/mayhall_diana/status/1151151213934796800"/>
    <m/>
    <m/>
    <s v="1151151213934796800"/>
    <m/>
    <b v="0"/>
    <n v="0"/>
    <s v="2836421"/>
    <b v="0"/>
    <s v="en"/>
    <m/>
    <s v=""/>
    <b v="0"/>
    <n v="0"/>
    <s v=""/>
    <s v="Twitter for iPhone"/>
    <b v="0"/>
    <s v="1151151213934796800"/>
    <s v="Tweet"/>
    <n v="0"/>
    <n v="0"/>
    <m/>
    <m/>
    <m/>
    <m/>
    <m/>
    <m/>
    <m/>
    <m/>
    <n v="1"/>
    <s v="3"/>
    <s v="3"/>
    <m/>
    <m/>
    <m/>
    <m/>
    <m/>
    <m/>
    <m/>
    <m/>
    <m/>
  </r>
  <r>
    <s v="mayhall_diana"/>
    <s v="msnbc"/>
    <m/>
    <m/>
    <m/>
    <m/>
    <m/>
    <m/>
    <m/>
    <m/>
    <s v="No"/>
    <n v="4"/>
    <m/>
    <m/>
    <x v="1"/>
    <d v="2019-07-16T15:26:51.000"/>
    <s v="@msnbc @CNNPolitics   #NewsChallenge #NotTheTrumpShow _x000a_CHALLENGE: Don’t report a single word tweeted by this president. Don’t even mention it, or him, unless there is an Official Statement from the White House about something.  His musings are not worthy news. You’re not helping."/>
    <m/>
    <m/>
    <x v="0"/>
    <m/>
    <s v="http://pbs.twimg.com/profile_images/1144749412670955520/U_llqHv-_normal.jpg"/>
    <x v="0"/>
    <s v="https://twitter.com/#!/mayhall_diana/status/1151151213934796800"/>
    <m/>
    <m/>
    <s v="1151151213934796800"/>
    <m/>
    <b v="0"/>
    <n v="0"/>
    <s v="2836421"/>
    <b v="0"/>
    <s v="en"/>
    <m/>
    <s v=""/>
    <b v="0"/>
    <n v="0"/>
    <s v=""/>
    <s v="Twitter for iPhone"/>
    <b v="0"/>
    <s v="1151151213934796800"/>
    <s v="Tweet"/>
    <n v="0"/>
    <n v="0"/>
    <m/>
    <m/>
    <m/>
    <m/>
    <m/>
    <m/>
    <m/>
    <m/>
    <n v="1"/>
    <s v="3"/>
    <s v="3"/>
    <n v="2"/>
    <n v="4.545454545454546"/>
    <n v="0"/>
    <n v="0"/>
    <n v="0"/>
    <n v="0"/>
    <n v="42"/>
    <n v="95.45454545454545"/>
    <n v="44"/>
  </r>
  <r>
    <s v="knightfdn"/>
    <s v="latanyasweeney"/>
    <m/>
    <m/>
    <m/>
    <m/>
    <m/>
    <m/>
    <m/>
    <m/>
    <s v="No"/>
    <n v="5"/>
    <m/>
    <m/>
    <x v="0"/>
    <d v="2016-02-02T16:31:05.000"/>
    <s v="Few people understand all the places their #data goes https://t.co/4xa93uwgyO @CNET #newschallenge @LatanyaSweeney"/>
    <s v="http://www.cnet.com/news/its-data-privacy-day-do-you-know-where-your-data-is/"/>
    <s v="cnet.com"/>
    <x v="1"/>
    <m/>
    <s v="http://pbs.twimg.com/profile_images/775046459007860736/ZJ17WXrl_normal.jpg"/>
    <x v="1"/>
    <s v="https://twitter.com/#!/knightfdn/status/694558670131064832"/>
    <m/>
    <m/>
    <s v="694558670131064832"/>
    <m/>
    <b v="0"/>
    <n v="25"/>
    <s v=""/>
    <b v="0"/>
    <s v="en"/>
    <m/>
    <s v=""/>
    <b v="0"/>
    <n v="16"/>
    <s v=""/>
    <s v="TweetDeck"/>
    <b v="0"/>
    <s v="694558670131064832"/>
    <s v="Retweet"/>
    <n v="0"/>
    <n v="0"/>
    <m/>
    <m/>
    <m/>
    <m/>
    <m/>
    <m/>
    <m/>
    <m/>
    <n v="1"/>
    <s v="1"/>
    <s v="1"/>
    <m/>
    <m/>
    <m/>
    <m/>
    <m/>
    <m/>
    <m/>
    <m/>
    <m/>
  </r>
  <r>
    <s v="kimwat01"/>
    <s v="latanyasweeney"/>
    <m/>
    <m/>
    <m/>
    <m/>
    <m/>
    <m/>
    <m/>
    <m/>
    <s v="No"/>
    <n v="6"/>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m/>
    <m/>
    <m/>
    <m/>
    <m/>
    <m/>
    <m/>
    <m/>
    <m/>
  </r>
  <r>
    <s v="knightfdn"/>
    <s v="cnet"/>
    <m/>
    <m/>
    <m/>
    <m/>
    <m/>
    <m/>
    <m/>
    <m/>
    <s v="No"/>
    <n v="7"/>
    <m/>
    <m/>
    <x v="0"/>
    <d v="2016-02-02T16:31:05.000"/>
    <s v="Few people understand all the places their #data goes https://t.co/4xa93uwgyO @CNET #newschallenge @LatanyaSweeney"/>
    <s v="http://www.cnet.com/news/its-data-privacy-day-do-you-know-where-your-data-is/"/>
    <s v="cnet.com"/>
    <x v="1"/>
    <m/>
    <s v="http://pbs.twimg.com/profile_images/775046459007860736/ZJ17WXrl_normal.jpg"/>
    <x v="1"/>
    <s v="https://twitter.com/#!/knightfdn/status/694558670131064832"/>
    <m/>
    <m/>
    <s v="694558670131064832"/>
    <m/>
    <b v="0"/>
    <n v="25"/>
    <s v=""/>
    <b v="0"/>
    <s v="en"/>
    <m/>
    <s v=""/>
    <b v="0"/>
    <n v="16"/>
    <s v=""/>
    <s v="TweetDeck"/>
    <b v="0"/>
    <s v="694558670131064832"/>
    <s v="Retweet"/>
    <n v="0"/>
    <n v="0"/>
    <m/>
    <m/>
    <m/>
    <m/>
    <m/>
    <m/>
    <m/>
    <m/>
    <n v="1"/>
    <s v="1"/>
    <s v="1"/>
    <n v="0"/>
    <n v="0"/>
    <n v="0"/>
    <n v="0"/>
    <n v="0"/>
    <n v="0"/>
    <n v="12"/>
    <n v="100"/>
    <n v="12"/>
  </r>
  <r>
    <s v="kimwat01"/>
    <s v="cnet"/>
    <m/>
    <m/>
    <m/>
    <m/>
    <m/>
    <m/>
    <m/>
    <m/>
    <s v="No"/>
    <n v="8"/>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n v="0"/>
    <n v="0"/>
    <n v="0"/>
    <n v="0"/>
    <n v="0"/>
    <n v="0"/>
    <n v="14"/>
    <n v="100"/>
    <n v="14"/>
  </r>
  <r>
    <s v="kimwat01"/>
    <s v="knightfdn"/>
    <m/>
    <m/>
    <m/>
    <m/>
    <m/>
    <m/>
    <m/>
    <m/>
    <s v="No"/>
    <n v="9"/>
    <m/>
    <m/>
    <x v="0"/>
    <d v="2019-07-22T03:51:37.000"/>
    <s v="RT @knightfdn: Few people understand all the places their #data goes https://t.co/4xa93uwgyO @CNET #newschallenge @LatanyaSweeney"/>
    <s v="http://www.cnet.com/news/its-data-privacy-day-do-you-know-where-your-data-is/"/>
    <s v="cnet.com"/>
    <x v="1"/>
    <m/>
    <s v="http://pbs.twimg.com/profile_images/1108318863270297600/Kg8ilngh_normal.jpg"/>
    <x v="2"/>
    <s v="https://twitter.com/#!/kimwat01/status/1153150579130036225"/>
    <m/>
    <m/>
    <s v="1153150579130036225"/>
    <m/>
    <b v="0"/>
    <n v="0"/>
    <s v=""/>
    <b v="0"/>
    <s v="en"/>
    <m/>
    <s v=""/>
    <b v="0"/>
    <n v="0"/>
    <s v="694558670131064832"/>
    <s v="Twitter for Android"/>
    <b v="0"/>
    <s v="694558670131064832"/>
    <s v="Tweet"/>
    <n v="0"/>
    <n v="0"/>
    <m/>
    <m/>
    <m/>
    <m/>
    <m/>
    <m/>
    <m/>
    <m/>
    <n v="1"/>
    <s v="1"/>
    <s v="1"/>
    <m/>
    <m/>
    <m/>
    <m/>
    <m/>
    <m/>
    <m/>
    <m/>
    <m/>
  </r>
  <r>
    <s v="myticoach"/>
    <s v="vitry1897"/>
    <m/>
    <m/>
    <m/>
    <m/>
    <m/>
    <m/>
    <m/>
    <m/>
    <s v="No"/>
    <n v="10"/>
    <m/>
    <m/>
    <x v="0"/>
    <d v="2019-08-04T17:53:31.000"/>
    <s v="RT @vitry1897: [REPRISE]ðŸ”°_x000a_Voici les dates de reprise des entraÃ®nements:_x000a_âž¡ï¸U16 (D1) mercredi 21 aoÃ»t Ã  18H au stade Arrighi_x000a_âž¡ï¸U14 (D2) mercrâ€¦"/>
    <m/>
    <m/>
    <x v="2"/>
    <m/>
    <s v="http://pbs.twimg.com/profile_images/1056295269598457857/wDv_S2Jb_normal.jpg"/>
    <x v="3"/>
    <s v="https://twitter.com/#!/myticoach/status/1158073493700976641"/>
    <m/>
    <m/>
    <s v="1158073493700976641"/>
    <m/>
    <b v="0"/>
    <n v="0"/>
    <s v=""/>
    <b v="0"/>
    <s v="fr"/>
    <m/>
    <s v=""/>
    <b v="0"/>
    <n v="1"/>
    <s v="1158071032567042053"/>
    <s v="Twitter for iPhone"/>
    <b v="0"/>
    <s v="1158071032567042053"/>
    <s v="Tweet"/>
    <n v="0"/>
    <n v="0"/>
    <m/>
    <m/>
    <m/>
    <m/>
    <m/>
    <m/>
    <m/>
    <m/>
    <n v="1"/>
    <s v="2"/>
    <s v="2"/>
    <n v="0"/>
    <n v="0"/>
    <n v="0"/>
    <n v="0"/>
    <n v="0"/>
    <n v="0"/>
    <n v="30"/>
    <n v="100"/>
    <n v="30"/>
  </r>
  <r>
    <s v="vitry1897"/>
    <s v="vitry1897"/>
    <m/>
    <m/>
    <m/>
    <m/>
    <m/>
    <m/>
    <m/>
    <m/>
    <s v="No"/>
    <n v="11"/>
    <m/>
    <m/>
    <x v="2"/>
    <d v="2019-08-04T17:43:44.000"/>
    <s v="[REPRISE]ðŸ”°_x000a_Voici les dates de reprise des entraÃ®nements:_x000a_âž¡ï¸U16 (D1) mercredi 21 aoÃ»t Ã  18H au stade Arrighi_x000a_âž¡ï¸U14 (D2) mercredi 28 aoÃ»t Ã  18H au stade Arrighi_x000a_#cav1897ðŸ”° #lareprise #nouvellesaison #newschallenge #objectifdesmontÃ©es #avecrespectetplaisir #toutdonner https://t.co/di2rSPkEir"/>
    <m/>
    <m/>
    <x v="3"/>
    <s v="https://pbs.twimg.com/media/EBJLdofWkAE_KeP.jpg"/>
    <s v="https://pbs.twimg.com/media/EBJLdofWkAE_KeP.jpg"/>
    <x v="4"/>
    <s v="https://twitter.com/#!/vitry1897/status/1158071032567042053"/>
    <m/>
    <m/>
    <s v="1158071032567042053"/>
    <m/>
    <b v="0"/>
    <n v="5"/>
    <s v=""/>
    <b v="0"/>
    <s v="fr"/>
    <m/>
    <s v=""/>
    <b v="0"/>
    <n v="1"/>
    <s v=""/>
    <s v="Twitter for iPhone"/>
    <b v="0"/>
    <s v="1158071032567042053"/>
    <s v="Tweet"/>
    <n v="0"/>
    <n v="0"/>
    <m/>
    <m/>
    <m/>
    <m/>
    <m/>
    <m/>
    <m/>
    <m/>
    <n v="1"/>
    <s v="2"/>
    <s v="2"/>
    <n v="0"/>
    <n v="0"/>
    <n v="0"/>
    <n v="0"/>
    <n v="0"/>
    <n v="0"/>
    <n v="44"/>
    <n v="100"/>
    <n v="44"/>
  </r>
  <r>
    <s v="lpiff75"/>
    <s v="vitry1897"/>
    <m/>
    <m/>
    <m/>
    <m/>
    <m/>
    <m/>
    <m/>
    <m/>
    <s v="No"/>
    <n v="12"/>
    <m/>
    <m/>
    <x v="0"/>
    <d v="2019-08-05T15:29:46.000"/>
    <s v="RT @vitry1897: [REPRISE]ðŸ”°_x000a_Voici les dates de reprise des entraÃ®nements:_x000a_âž¡ï¸U16 (D1) mercredi 21 aoÃ»t Ã  18H au stade Arrighi_x000a_âž¡ï¸U14 (D2) mercrâ€¦"/>
    <m/>
    <m/>
    <x v="2"/>
    <m/>
    <s v="http://pbs.twimg.com/profile_images/1059923355447554048/LoXpqslS_normal.jpg"/>
    <x v="5"/>
    <s v="https://twitter.com/#!/lpiff75/status/1158399706197843970"/>
    <m/>
    <m/>
    <s v="1158399706197843970"/>
    <m/>
    <b v="0"/>
    <n v="0"/>
    <s v=""/>
    <b v="0"/>
    <s v="fr"/>
    <m/>
    <s v=""/>
    <b v="0"/>
    <n v="2"/>
    <s v="1158071032567042053"/>
    <s v="Twitter for Android"/>
    <b v="0"/>
    <s v="1158071032567042053"/>
    <s v="Tweet"/>
    <n v="0"/>
    <n v="0"/>
    <m/>
    <m/>
    <m/>
    <m/>
    <m/>
    <m/>
    <m/>
    <m/>
    <n v="1"/>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384" dataDxfId="383">
  <autoFilter ref="A2:BL12"/>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239" dataDxfId="238">
  <autoFilter ref="A1:H2"/>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H6" totalsRowShown="0" headerRowDxfId="228" dataDxfId="227">
  <autoFilter ref="A5:H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H18" totalsRowShown="0" headerRowDxfId="217" dataDxfId="216">
  <autoFilter ref="A9:H1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H31" totalsRowShown="0" headerRowDxfId="206" dataDxfId="205">
  <autoFilter ref="A21:H31"/>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H44" totalsRowShown="0" headerRowDxfId="195" dataDxfId="194">
  <autoFilter ref="A34:H4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H48" totalsRowShown="0" headerRowDxfId="184" dataDxfId="183">
  <autoFilter ref="A47:H48"/>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56" totalsRowShown="0" headerRowDxfId="181" dataDxfId="180">
  <autoFilter ref="A51:H56"/>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H69" totalsRowShown="0" headerRowDxfId="162" dataDxfId="161">
  <autoFilter ref="A59:H69"/>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 totalsRowShown="0" headerRowDxfId="141" dataDxfId="140">
  <autoFilter ref="A1:G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 totalsRowShown="0" headerRowDxfId="132" dataDxfId="131">
  <autoFilter ref="A1:L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www.cnet.com/news/its-data-privacy-day-do-you-know-where-your-data-is/" TargetMode="External" /><Relationship Id="rId5" Type="http://schemas.openxmlformats.org/officeDocument/2006/relationships/hyperlink" Target="http://www.cnet.com/news/its-data-privacy-day-do-you-know-where-your-data-is/"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144749412670955520/U_llqHv-_normal.jpg" TargetMode="External" /><Relationship Id="rId8" Type="http://schemas.openxmlformats.org/officeDocument/2006/relationships/hyperlink" Target="http://pbs.twimg.com/profile_images/1144749412670955520/U_llqHv-_normal.jpg" TargetMode="External" /><Relationship Id="rId9" Type="http://schemas.openxmlformats.org/officeDocument/2006/relationships/hyperlink" Target="http://pbs.twimg.com/profile_images/775046459007860736/ZJ17WXrl_normal.jpg" TargetMode="External" /><Relationship Id="rId10" Type="http://schemas.openxmlformats.org/officeDocument/2006/relationships/hyperlink" Target="http://pbs.twimg.com/profile_images/1108318863270297600/Kg8ilngh_normal.jpg" TargetMode="External" /><Relationship Id="rId11" Type="http://schemas.openxmlformats.org/officeDocument/2006/relationships/hyperlink" Target="http://pbs.twimg.com/profile_images/775046459007860736/ZJ17WXrl_normal.jpg" TargetMode="External" /><Relationship Id="rId12" Type="http://schemas.openxmlformats.org/officeDocument/2006/relationships/hyperlink" Target="http://pbs.twimg.com/profile_images/1108318863270297600/Kg8ilngh_normal.jpg" TargetMode="External" /><Relationship Id="rId13" Type="http://schemas.openxmlformats.org/officeDocument/2006/relationships/hyperlink" Target="http://pbs.twimg.com/profile_images/1108318863270297600/Kg8ilngh_normal.jpg" TargetMode="External" /><Relationship Id="rId14" Type="http://schemas.openxmlformats.org/officeDocument/2006/relationships/hyperlink" Target="http://pbs.twimg.com/profile_images/1056295269598457857/wDv_S2Jb_normal.jpg" TargetMode="External" /><Relationship Id="rId15" Type="http://schemas.openxmlformats.org/officeDocument/2006/relationships/hyperlink" Target="https://pbs.twimg.com/media/EBJLdofWkAE_KeP.jpg" TargetMode="External" /><Relationship Id="rId16" Type="http://schemas.openxmlformats.org/officeDocument/2006/relationships/hyperlink" Target="http://pbs.twimg.com/profile_images/1059923355447554048/LoXpqslS_normal.jpg" TargetMode="External" /><Relationship Id="rId17" Type="http://schemas.openxmlformats.org/officeDocument/2006/relationships/hyperlink" Target="https://twitter.com/#!/mayhall_diana/status/1151151213934796800" TargetMode="External" /><Relationship Id="rId18" Type="http://schemas.openxmlformats.org/officeDocument/2006/relationships/hyperlink" Target="https://twitter.com/#!/mayhall_diana/status/1151151213934796800" TargetMode="External" /><Relationship Id="rId19" Type="http://schemas.openxmlformats.org/officeDocument/2006/relationships/hyperlink" Target="https://twitter.com/#!/knightfdn/status/694558670131064832" TargetMode="External" /><Relationship Id="rId20" Type="http://schemas.openxmlformats.org/officeDocument/2006/relationships/hyperlink" Target="https://twitter.com/#!/kimwat01/status/1153150579130036225" TargetMode="External" /><Relationship Id="rId21" Type="http://schemas.openxmlformats.org/officeDocument/2006/relationships/hyperlink" Target="https://twitter.com/#!/knightfdn/status/694558670131064832" TargetMode="External" /><Relationship Id="rId22" Type="http://schemas.openxmlformats.org/officeDocument/2006/relationships/hyperlink" Target="https://twitter.com/#!/kimwat01/status/1153150579130036225" TargetMode="External" /><Relationship Id="rId23" Type="http://schemas.openxmlformats.org/officeDocument/2006/relationships/hyperlink" Target="https://twitter.com/#!/kimwat01/status/1153150579130036225" TargetMode="External" /><Relationship Id="rId24" Type="http://schemas.openxmlformats.org/officeDocument/2006/relationships/hyperlink" Target="https://twitter.com/#!/myticoach/status/1158073493700976641" TargetMode="External" /><Relationship Id="rId25" Type="http://schemas.openxmlformats.org/officeDocument/2006/relationships/hyperlink" Target="https://twitter.com/#!/vitry1897/status/1158071032567042053" TargetMode="External" /><Relationship Id="rId26" Type="http://schemas.openxmlformats.org/officeDocument/2006/relationships/hyperlink" Target="https://twitter.com/#!/lpiff75/status/1158399706197843970"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hyperlink" Target="http://www.cnet.com/news/its-data-privacy-day-do-you-know-where-your-data-is/" TargetMode="External" /><Relationship Id="rId4" Type="http://schemas.openxmlformats.org/officeDocument/2006/relationships/hyperlink" Target="http://www.cnet.com/news/its-data-privacy-day-do-you-know-where-your-data-is/" TargetMode="External" /><Relationship Id="rId5" Type="http://schemas.openxmlformats.org/officeDocument/2006/relationships/hyperlink" Target="http://www.cnet.com/news/its-data-privacy-day-do-you-know-where-your-data-is/"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144749412670955520/U_llqHv-_normal.jpg" TargetMode="External" /><Relationship Id="rId8" Type="http://schemas.openxmlformats.org/officeDocument/2006/relationships/hyperlink" Target="http://pbs.twimg.com/profile_images/1144749412670955520/U_llqHv-_normal.jpg" TargetMode="External" /><Relationship Id="rId9" Type="http://schemas.openxmlformats.org/officeDocument/2006/relationships/hyperlink" Target="http://pbs.twimg.com/profile_images/775046459007860736/ZJ17WXrl_normal.jpg" TargetMode="External" /><Relationship Id="rId10" Type="http://schemas.openxmlformats.org/officeDocument/2006/relationships/hyperlink" Target="http://pbs.twimg.com/profile_images/1108318863270297600/Kg8ilngh_normal.jpg" TargetMode="External" /><Relationship Id="rId11" Type="http://schemas.openxmlformats.org/officeDocument/2006/relationships/hyperlink" Target="http://pbs.twimg.com/profile_images/775046459007860736/ZJ17WXrl_normal.jpg" TargetMode="External" /><Relationship Id="rId12" Type="http://schemas.openxmlformats.org/officeDocument/2006/relationships/hyperlink" Target="http://pbs.twimg.com/profile_images/1108318863270297600/Kg8ilngh_normal.jpg" TargetMode="External" /><Relationship Id="rId13" Type="http://schemas.openxmlformats.org/officeDocument/2006/relationships/hyperlink" Target="http://pbs.twimg.com/profile_images/1108318863270297600/Kg8ilngh_normal.jpg" TargetMode="External" /><Relationship Id="rId14" Type="http://schemas.openxmlformats.org/officeDocument/2006/relationships/hyperlink" Target="http://pbs.twimg.com/profile_images/1056295269598457857/wDv_S2Jb_normal.jpg" TargetMode="External" /><Relationship Id="rId15" Type="http://schemas.openxmlformats.org/officeDocument/2006/relationships/hyperlink" Target="https://pbs.twimg.com/media/EBJLdofWkAE_KeP.jpg" TargetMode="External" /><Relationship Id="rId16" Type="http://schemas.openxmlformats.org/officeDocument/2006/relationships/hyperlink" Target="http://pbs.twimg.com/profile_images/1059923355447554048/LoXpqslS_normal.jpg" TargetMode="External" /><Relationship Id="rId17" Type="http://schemas.openxmlformats.org/officeDocument/2006/relationships/hyperlink" Target="https://twitter.com/#!/mayhall_diana/status/1151151213934796800" TargetMode="External" /><Relationship Id="rId18" Type="http://schemas.openxmlformats.org/officeDocument/2006/relationships/hyperlink" Target="https://twitter.com/#!/mayhall_diana/status/1151151213934796800" TargetMode="External" /><Relationship Id="rId19" Type="http://schemas.openxmlformats.org/officeDocument/2006/relationships/hyperlink" Target="https://twitter.com/#!/knightfdn/status/694558670131064832" TargetMode="External" /><Relationship Id="rId20" Type="http://schemas.openxmlformats.org/officeDocument/2006/relationships/hyperlink" Target="https://twitter.com/#!/kimwat01/status/1153150579130036225" TargetMode="External" /><Relationship Id="rId21" Type="http://schemas.openxmlformats.org/officeDocument/2006/relationships/hyperlink" Target="https://twitter.com/#!/knightfdn/status/694558670131064832" TargetMode="External" /><Relationship Id="rId22" Type="http://schemas.openxmlformats.org/officeDocument/2006/relationships/hyperlink" Target="https://twitter.com/#!/kimwat01/status/1153150579130036225" TargetMode="External" /><Relationship Id="rId23" Type="http://schemas.openxmlformats.org/officeDocument/2006/relationships/hyperlink" Target="https://twitter.com/#!/kimwat01/status/1153150579130036225" TargetMode="External" /><Relationship Id="rId24" Type="http://schemas.openxmlformats.org/officeDocument/2006/relationships/hyperlink" Target="https://twitter.com/#!/myticoach/status/1158073493700976641" TargetMode="External" /><Relationship Id="rId25" Type="http://schemas.openxmlformats.org/officeDocument/2006/relationships/hyperlink" Target="https://twitter.com/#!/vitry1897/status/1158071032567042053" TargetMode="External" /><Relationship Id="rId26" Type="http://schemas.openxmlformats.org/officeDocument/2006/relationships/hyperlink" Target="https://twitter.com/#!/lpiff75/status/1158399706197843970" TargetMode="External" /><Relationship Id="rId27" Type="http://schemas.openxmlformats.org/officeDocument/2006/relationships/comments" Target="../comments13.xml" /><Relationship Id="rId28" Type="http://schemas.openxmlformats.org/officeDocument/2006/relationships/vmlDrawing" Target="../drawings/vmlDrawing6.vml" /><Relationship Id="rId29" Type="http://schemas.openxmlformats.org/officeDocument/2006/relationships/table" Target="../tables/table23.xml" /><Relationship Id="rId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WFMkrEjdY" TargetMode="External" /><Relationship Id="rId2" Type="http://schemas.openxmlformats.org/officeDocument/2006/relationships/hyperlink" Target="http://msnbc.com/" TargetMode="External" /><Relationship Id="rId3" Type="http://schemas.openxmlformats.org/officeDocument/2006/relationships/hyperlink" Target="https://t.co/sNkLPCR4Ex" TargetMode="External" /><Relationship Id="rId4" Type="http://schemas.openxmlformats.org/officeDocument/2006/relationships/hyperlink" Target="http://t.co/iHDUMLtp" TargetMode="External" /><Relationship Id="rId5" Type="http://schemas.openxmlformats.org/officeDocument/2006/relationships/hyperlink" Target="http://www.farmingafrika.com/" TargetMode="External" /><Relationship Id="rId6" Type="http://schemas.openxmlformats.org/officeDocument/2006/relationships/hyperlink" Target="http://www.cnet.com/" TargetMode="External" /><Relationship Id="rId7" Type="http://schemas.openxmlformats.org/officeDocument/2006/relationships/hyperlink" Target="https://t.co/0ZQHZGlWLW" TargetMode="External" /><Relationship Id="rId8" Type="http://schemas.openxmlformats.org/officeDocument/2006/relationships/hyperlink" Target="https://t.co/lb3gOi3mpD" TargetMode="External" /><Relationship Id="rId9" Type="http://schemas.openxmlformats.org/officeDocument/2006/relationships/hyperlink" Target="https://t.co/vRGb1sY9Ez" TargetMode="External" /><Relationship Id="rId10" Type="http://schemas.openxmlformats.org/officeDocument/2006/relationships/hyperlink" Target="https://pbs.twimg.com/profile_banners/2339251568/1561764505" TargetMode="External" /><Relationship Id="rId11" Type="http://schemas.openxmlformats.org/officeDocument/2006/relationships/hyperlink" Target="https://pbs.twimg.com/profile_banners/13850422/1503504077" TargetMode="External" /><Relationship Id="rId12" Type="http://schemas.openxmlformats.org/officeDocument/2006/relationships/hyperlink" Target="https://pbs.twimg.com/profile_banners/2836421/1562086301" TargetMode="External" /><Relationship Id="rId13" Type="http://schemas.openxmlformats.org/officeDocument/2006/relationships/hyperlink" Target="https://pbs.twimg.com/profile_banners/14073364/1488369442" TargetMode="External" /><Relationship Id="rId14" Type="http://schemas.openxmlformats.org/officeDocument/2006/relationships/hyperlink" Target="https://pbs.twimg.com/profile_banners/30261067/1516127632" TargetMode="External" /><Relationship Id="rId15" Type="http://schemas.openxmlformats.org/officeDocument/2006/relationships/hyperlink" Target="https://pbs.twimg.com/profile_banners/362628205/1538251996" TargetMode="External" /><Relationship Id="rId16" Type="http://schemas.openxmlformats.org/officeDocument/2006/relationships/hyperlink" Target="https://pbs.twimg.com/profile_banners/1055918634143490049/1558433185" TargetMode="External" /><Relationship Id="rId17" Type="http://schemas.openxmlformats.org/officeDocument/2006/relationships/hyperlink" Target="https://pbs.twimg.com/profile_banners/3139035880/1562049475"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4/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144749412670955520/U_llqHv-_normal.jpg" TargetMode="External" /><Relationship Id="rId29" Type="http://schemas.openxmlformats.org/officeDocument/2006/relationships/hyperlink" Target="http://pbs.twimg.com/profile_images/918899077168934912/NrRRE0_b_normal.jpg" TargetMode="External" /><Relationship Id="rId30" Type="http://schemas.openxmlformats.org/officeDocument/2006/relationships/hyperlink" Target="http://pbs.twimg.com/profile_images/988382060443250689/DijesdNB_normal.jpg" TargetMode="External" /><Relationship Id="rId31" Type="http://schemas.openxmlformats.org/officeDocument/2006/relationships/hyperlink" Target="http://pbs.twimg.com/profile_images/775046459007860736/ZJ17WXrl_normal.jpg" TargetMode="External" /><Relationship Id="rId32" Type="http://schemas.openxmlformats.org/officeDocument/2006/relationships/hyperlink" Target="http://pbs.twimg.com/profile_images/3220872992/b47658236a279c2c4c7315b02471239f_normal.jpeg" TargetMode="External" /><Relationship Id="rId33" Type="http://schemas.openxmlformats.org/officeDocument/2006/relationships/hyperlink" Target="http://pbs.twimg.com/profile_images/1108318863270297600/Kg8ilngh_normal.jpg" TargetMode="External" /><Relationship Id="rId34" Type="http://schemas.openxmlformats.org/officeDocument/2006/relationships/hyperlink" Target="http://pbs.twimg.com/profile_images/963998359001317376/scuoOV5m_normal.jpg" TargetMode="External" /><Relationship Id="rId35" Type="http://schemas.openxmlformats.org/officeDocument/2006/relationships/hyperlink" Target="http://pbs.twimg.com/profile_images/1056295269598457857/wDv_S2Jb_normal.jpg" TargetMode="External" /><Relationship Id="rId36" Type="http://schemas.openxmlformats.org/officeDocument/2006/relationships/hyperlink" Target="http://pbs.twimg.com/profile_images/1055927817773481985/CrlIYlH9_normal.jpg" TargetMode="External" /><Relationship Id="rId37" Type="http://schemas.openxmlformats.org/officeDocument/2006/relationships/hyperlink" Target="http://pbs.twimg.com/profile_images/1059923355447554048/LoXpqslS_normal.jpg" TargetMode="External" /><Relationship Id="rId38" Type="http://schemas.openxmlformats.org/officeDocument/2006/relationships/hyperlink" Target="https://twitter.com/mayhall_diana" TargetMode="External" /><Relationship Id="rId39" Type="http://schemas.openxmlformats.org/officeDocument/2006/relationships/hyperlink" Target="https://twitter.com/cnnpolitics" TargetMode="External" /><Relationship Id="rId40" Type="http://schemas.openxmlformats.org/officeDocument/2006/relationships/hyperlink" Target="https://twitter.com/msnbc" TargetMode="External" /><Relationship Id="rId41" Type="http://schemas.openxmlformats.org/officeDocument/2006/relationships/hyperlink" Target="https://twitter.com/knightfdn" TargetMode="External" /><Relationship Id="rId42" Type="http://schemas.openxmlformats.org/officeDocument/2006/relationships/hyperlink" Target="https://twitter.com/latanyasweeney" TargetMode="External" /><Relationship Id="rId43" Type="http://schemas.openxmlformats.org/officeDocument/2006/relationships/hyperlink" Target="https://twitter.com/kimwat01" TargetMode="External" /><Relationship Id="rId44" Type="http://schemas.openxmlformats.org/officeDocument/2006/relationships/hyperlink" Target="https://twitter.com/cnet" TargetMode="External" /><Relationship Id="rId45" Type="http://schemas.openxmlformats.org/officeDocument/2006/relationships/hyperlink" Target="https://twitter.com/myticoach" TargetMode="External" /><Relationship Id="rId46" Type="http://schemas.openxmlformats.org/officeDocument/2006/relationships/hyperlink" Target="https://twitter.com/vitry1897" TargetMode="External" /><Relationship Id="rId47" Type="http://schemas.openxmlformats.org/officeDocument/2006/relationships/hyperlink" Target="https://twitter.com/lpiff75" TargetMode="External" /><Relationship Id="rId48" Type="http://schemas.openxmlformats.org/officeDocument/2006/relationships/comments" Target="../comments2.xml" /><Relationship Id="rId49" Type="http://schemas.openxmlformats.org/officeDocument/2006/relationships/vmlDrawing" Target="../drawings/vmlDrawing2.vml" /><Relationship Id="rId50" Type="http://schemas.openxmlformats.org/officeDocument/2006/relationships/table" Target="../tables/table2.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et.com/news/its-data-privacy-day-do-you-know-where-your-data-is/" TargetMode="External" /><Relationship Id="rId2" Type="http://schemas.openxmlformats.org/officeDocument/2006/relationships/hyperlink" Target="http://www.cnet.com/news/its-data-privacy-day-do-you-know-where-your-data-is/"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393</v>
      </c>
      <c r="BB2" s="13" t="s">
        <v>401</v>
      </c>
      <c r="BC2" s="13" t="s">
        <v>402</v>
      </c>
      <c r="BD2" s="67" t="s">
        <v>553</v>
      </c>
      <c r="BE2" s="67" t="s">
        <v>554</v>
      </c>
      <c r="BF2" s="67" t="s">
        <v>555</v>
      </c>
      <c r="BG2" s="67" t="s">
        <v>556</v>
      </c>
      <c r="BH2" s="67" t="s">
        <v>557</v>
      </c>
      <c r="BI2" s="67" t="s">
        <v>558</v>
      </c>
      <c r="BJ2" s="67" t="s">
        <v>559</v>
      </c>
      <c r="BK2" s="67" t="s">
        <v>560</v>
      </c>
      <c r="BL2" s="67" t="s">
        <v>561</v>
      </c>
    </row>
    <row r="3" spans="1:64" ht="15" customHeight="1">
      <c r="A3" s="84" t="s">
        <v>212</v>
      </c>
      <c r="B3" s="84" t="s">
        <v>218</v>
      </c>
      <c r="C3" s="53" t="s">
        <v>588</v>
      </c>
      <c r="D3" s="54">
        <v>3</v>
      </c>
      <c r="E3" s="65" t="s">
        <v>132</v>
      </c>
      <c r="F3" s="55">
        <v>35</v>
      </c>
      <c r="G3" s="53"/>
      <c r="H3" s="57"/>
      <c r="I3" s="56"/>
      <c r="J3" s="56"/>
      <c r="K3" s="36" t="s">
        <v>65</v>
      </c>
      <c r="L3" s="62">
        <v>3</v>
      </c>
      <c r="M3" s="62"/>
      <c r="N3" s="63"/>
      <c r="O3" s="85" t="s">
        <v>222</v>
      </c>
      <c r="P3" s="87">
        <v>43662.643645833334</v>
      </c>
      <c r="Q3" s="85" t="s">
        <v>224</v>
      </c>
      <c r="R3" s="85"/>
      <c r="S3" s="85"/>
      <c r="T3" s="85" t="s">
        <v>231</v>
      </c>
      <c r="U3" s="85"/>
      <c r="V3" s="90" t="s">
        <v>235</v>
      </c>
      <c r="W3" s="87">
        <v>43662.643645833334</v>
      </c>
      <c r="X3" s="90" t="s">
        <v>240</v>
      </c>
      <c r="Y3" s="85"/>
      <c r="Z3" s="85"/>
      <c r="AA3" s="91" t="s">
        <v>246</v>
      </c>
      <c r="AB3" s="85"/>
      <c r="AC3" s="85" t="b">
        <v>0</v>
      </c>
      <c r="AD3" s="85">
        <v>0</v>
      </c>
      <c r="AE3" s="91" t="s">
        <v>252</v>
      </c>
      <c r="AF3" s="85" t="b">
        <v>0</v>
      </c>
      <c r="AG3" s="85" t="s">
        <v>254</v>
      </c>
      <c r="AH3" s="85"/>
      <c r="AI3" s="91" t="s">
        <v>253</v>
      </c>
      <c r="AJ3" s="85" t="b">
        <v>0</v>
      </c>
      <c r="AK3" s="85">
        <v>0</v>
      </c>
      <c r="AL3" s="91" t="s">
        <v>253</v>
      </c>
      <c r="AM3" s="85" t="s">
        <v>256</v>
      </c>
      <c r="AN3" s="85" t="b">
        <v>0</v>
      </c>
      <c r="AO3" s="91" t="s">
        <v>246</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219</v>
      </c>
      <c r="C4" s="53" t="s">
        <v>588</v>
      </c>
      <c r="D4" s="54">
        <v>3</v>
      </c>
      <c r="E4" s="65" t="s">
        <v>132</v>
      </c>
      <c r="F4" s="55">
        <v>35</v>
      </c>
      <c r="G4" s="53"/>
      <c r="H4" s="57"/>
      <c r="I4" s="56"/>
      <c r="J4" s="56"/>
      <c r="K4" s="36" t="s">
        <v>65</v>
      </c>
      <c r="L4" s="83">
        <v>4</v>
      </c>
      <c r="M4" s="83"/>
      <c r="N4" s="63"/>
      <c r="O4" s="86" t="s">
        <v>223</v>
      </c>
      <c r="P4" s="88">
        <v>43662.643645833334</v>
      </c>
      <c r="Q4" s="86" t="s">
        <v>224</v>
      </c>
      <c r="R4" s="86"/>
      <c r="S4" s="86"/>
      <c r="T4" s="86" t="s">
        <v>231</v>
      </c>
      <c r="U4" s="86"/>
      <c r="V4" s="89" t="s">
        <v>235</v>
      </c>
      <c r="W4" s="88">
        <v>43662.643645833334</v>
      </c>
      <c r="X4" s="89" t="s">
        <v>240</v>
      </c>
      <c r="Y4" s="86"/>
      <c r="Z4" s="86"/>
      <c r="AA4" s="92" t="s">
        <v>246</v>
      </c>
      <c r="AB4" s="86"/>
      <c r="AC4" s="86" t="b">
        <v>0</v>
      </c>
      <c r="AD4" s="86">
        <v>0</v>
      </c>
      <c r="AE4" s="92" t="s">
        <v>252</v>
      </c>
      <c r="AF4" s="86" t="b">
        <v>0</v>
      </c>
      <c r="AG4" s="86" t="s">
        <v>254</v>
      </c>
      <c r="AH4" s="86"/>
      <c r="AI4" s="92" t="s">
        <v>253</v>
      </c>
      <c r="AJ4" s="86" t="b">
        <v>0</v>
      </c>
      <c r="AK4" s="86">
        <v>0</v>
      </c>
      <c r="AL4" s="92" t="s">
        <v>253</v>
      </c>
      <c r="AM4" s="86" t="s">
        <v>256</v>
      </c>
      <c r="AN4" s="86" t="b">
        <v>0</v>
      </c>
      <c r="AO4" s="92" t="s">
        <v>246</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2</v>
      </c>
      <c r="BE4" s="52">
        <v>4.545454545454546</v>
      </c>
      <c r="BF4" s="51">
        <v>0</v>
      </c>
      <c r="BG4" s="52">
        <v>0</v>
      </c>
      <c r="BH4" s="51">
        <v>0</v>
      </c>
      <c r="BI4" s="52">
        <v>0</v>
      </c>
      <c r="BJ4" s="51">
        <v>42</v>
      </c>
      <c r="BK4" s="52">
        <v>95.45454545454545</v>
      </c>
      <c r="BL4" s="51">
        <v>44</v>
      </c>
    </row>
    <row r="5" spans="1:64" ht="45">
      <c r="A5" s="84" t="s">
        <v>213</v>
      </c>
      <c r="B5" s="84" t="s">
        <v>220</v>
      </c>
      <c r="C5" s="53" t="s">
        <v>588</v>
      </c>
      <c r="D5" s="54">
        <v>3</v>
      </c>
      <c r="E5" s="65" t="s">
        <v>132</v>
      </c>
      <c r="F5" s="55">
        <v>35</v>
      </c>
      <c r="G5" s="53"/>
      <c r="H5" s="57"/>
      <c r="I5" s="56"/>
      <c r="J5" s="56"/>
      <c r="K5" s="36" t="s">
        <v>65</v>
      </c>
      <c r="L5" s="83">
        <v>5</v>
      </c>
      <c r="M5" s="83"/>
      <c r="N5" s="63"/>
      <c r="O5" s="86" t="s">
        <v>222</v>
      </c>
      <c r="P5" s="88">
        <v>42402.688252314816</v>
      </c>
      <c r="Q5" s="86" t="s">
        <v>225</v>
      </c>
      <c r="R5" s="89" t="s">
        <v>229</v>
      </c>
      <c r="S5" s="86" t="s">
        <v>230</v>
      </c>
      <c r="T5" s="86" t="s">
        <v>232</v>
      </c>
      <c r="U5" s="86"/>
      <c r="V5" s="89" t="s">
        <v>236</v>
      </c>
      <c r="W5" s="88">
        <v>42402.688252314816</v>
      </c>
      <c r="X5" s="89" t="s">
        <v>241</v>
      </c>
      <c r="Y5" s="86"/>
      <c r="Z5" s="86"/>
      <c r="AA5" s="92" t="s">
        <v>247</v>
      </c>
      <c r="AB5" s="86"/>
      <c r="AC5" s="86" t="b">
        <v>0</v>
      </c>
      <c r="AD5" s="86">
        <v>25</v>
      </c>
      <c r="AE5" s="92" t="s">
        <v>253</v>
      </c>
      <c r="AF5" s="86" t="b">
        <v>0</v>
      </c>
      <c r="AG5" s="86" t="s">
        <v>254</v>
      </c>
      <c r="AH5" s="86"/>
      <c r="AI5" s="92" t="s">
        <v>253</v>
      </c>
      <c r="AJ5" s="86" t="b">
        <v>0</v>
      </c>
      <c r="AK5" s="86">
        <v>16</v>
      </c>
      <c r="AL5" s="92" t="s">
        <v>253</v>
      </c>
      <c r="AM5" s="86" t="s">
        <v>257</v>
      </c>
      <c r="AN5" s="86" t="b">
        <v>0</v>
      </c>
      <c r="AO5" s="92" t="s">
        <v>247</v>
      </c>
      <c r="AP5" s="86" t="s">
        <v>259</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220</v>
      </c>
      <c r="C6" s="53" t="s">
        <v>588</v>
      </c>
      <c r="D6" s="54">
        <v>3</v>
      </c>
      <c r="E6" s="65" t="s">
        <v>132</v>
      </c>
      <c r="F6" s="55">
        <v>35</v>
      </c>
      <c r="G6" s="53"/>
      <c r="H6" s="57"/>
      <c r="I6" s="56"/>
      <c r="J6" s="56"/>
      <c r="K6" s="36" t="s">
        <v>65</v>
      </c>
      <c r="L6" s="83">
        <v>6</v>
      </c>
      <c r="M6" s="83"/>
      <c r="N6" s="63"/>
      <c r="O6" s="86" t="s">
        <v>222</v>
      </c>
      <c r="P6" s="88">
        <v>43668.160844907405</v>
      </c>
      <c r="Q6" s="86" t="s">
        <v>226</v>
      </c>
      <c r="R6" s="89" t="s">
        <v>229</v>
      </c>
      <c r="S6" s="86" t="s">
        <v>230</v>
      </c>
      <c r="T6" s="86" t="s">
        <v>232</v>
      </c>
      <c r="U6" s="86"/>
      <c r="V6" s="89" t="s">
        <v>237</v>
      </c>
      <c r="W6" s="88">
        <v>43668.160844907405</v>
      </c>
      <c r="X6" s="89" t="s">
        <v>242</v>
      </c>
      <c r="Y6" s="86"/>
      <c r="Z6" s="86"/>
      <c r="AA6" s="92" t="s">
        <v>248</v>
      </c>
      <c r="AB6" s="86"/>
      <c r="AC6" s="86" t="b">
        <v>0</v>
      </c>
      <c r="AD6" s="86">
        <v>0</v>
      </c>
      <c r="AE6" s="92" t="s">
        <v>253</v>
      </c>
      <c r="AF6" s="86" t="b">
        <v>0</v>
      </c>
      <c r="AG6" s="86" t="s">
        <v>254</v>
      </c>
      <c r="AH6" s="86"/>
      <c r="AI6" s="92" t="s">
        <v>253</v>
      </c>
      <c r="AJ6" s="86" t="b">
        <v>0</v>
      </c>
      <c r="AK6" s="86">
        <v>0</v>
      </c>
      <c r="AL6" s="92" t="s">
        <v>247</v>
      </c>
      <c r="AM6" s="86" t="s">
        <v>258</v>
      </c>
      <c r="AN6" s="86" t="b">
        <v>0</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221</v>
      </c>
      <c r="C7" s="53" t="s">
        <v>588</v>
      </c>
      <c r="D7" s="54">
        <v>3</v>
      </c>
      <c r="E7" s="65" t="s">
        <v>132</v>
      </c>
      <c r="F7" s="55">
        <v>35</v>
      </c>
      <c r="G7" s="53"/>
      <c r="H7" s="57"/>
      <c r="I7" s="56"/>
      <c r="J7" s="56"/>
      <c r="K7" s="36" t="s">
        <v>65</v>
      </c>
      <c r="L7" s="83">
        <v>7</v>
      </c>
      <c r="M7" s="83"/>
      <c r="N7" s="63"/>
      <c r="O7" s="86" t="s">
        <v>222</v>
      </c>
      <c r="P7" s="88">
        <v>42402.688252314816</v>
      </c>
      <c r="Q7" s="86" t="s">
        <v>225</v>
      </c>
      <c r="R7" s="89" t="s">
        <v>229</v>
      </c>
      <c r="S7" s="86" t="s">
        <v>230</v>
      </c>
      <c r="T7" s="86" t="s">
        <v>232</v>
      </c>
      <c r="U7" s="86"/>
      <c r="V7" s="89" t="s">
        <v>236</v>
      </c>
      <c r="W7" s="88">
        <v>42402.688252314816</v>
      </c>
      <c r="X7" s="89" t="s">
        <v>241</v>
      </c>
      <c r="Y7" s="86"/>
      <c r="Z7" s="86"/>
      <c r="AA7" s="92" t="s">
        <v>247</v>
      </c>
      <c r="AB7" s="86"/>
      <c r="AC7" s="86" t="b">
        <v>0</v>
      </c>
      <c r="AD7" s="86">
        <v>25</v>
      </c>
      <c r="AE7" s="92" t="s">
        <v>253</v>
      </c>
      <c r="AF7" s="86" t="b">
        <v>0</v>
      </c>
      <c r="AG7" s="86" t="s">
        <v>254</v>
      </c>
      <c r="AH7" s="86"/>
      <c r="AI7" s="92" t="s">
        <v>253</v>
      </c>
      <c r="AJ7" s="86" t="b">
        <v>0</v>
      </c>
      <c r="AK7" s="86">
        <v>16</v>
      </c>
      <c r="AL7" s="92" t="s">
        <v>253</v>
      </c>
      <c r="AM7" s="86" t="s">
        <v>257</v>
      </c>
      <c r="AN7" s="86" t="b">
        <v>0</v>
      </c>
      <c r="AO7" s="92" t="s">
        <v>247</v>
      </c>
      <c r="AP7" s="86" t="s">
        <v>259</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12</v>
      </c>
      <c r="BK7" s="52">
        <v>100</v>
      </c>
      <c r="BL7" s="51">
        <v>12</v>
      </c>
    </row>
    <row r="8" spans="1:64" ht="45">
      <c r="A8" s="84" t="s">
        <v>214</v>
      </c>
      <c r="B8" s="84" t="s">
        <v>221</v>
      </c>
      <c r="C8" s="53" t="s">
        <v>588</v>
      </c>
      <c r="D8" s="54">
        <v>3</v>
      </c>
      <c r="E8" s="65" t="s">
        <v>132</v>
      </c>
      <c r="F8" s="55">
        <v>35</v>
      </c>
      <c r="G8" s="53"/>
      <c r="H8" s="57"/>
      <c r="I8" s="56"/>
      <c r="J8" s="56"/>
      <c r="K8" s="36" t="s">
        <v>65</v>
      </c>
      <c r="L8" s="83">
        <v>8</v>
      </c>
      <c r="M8" s="83"/>
      <c r="N8" s="63"/>
      <c r="O8" s="86" t="s">
        <v>222</v>
      </c>
      <c r="P8" s="88">
        <v>43668.160844907405</v>
      </c>
      <c r="Q8" s="86" t="s">
        <v>226</v>
      </c>
      <c r="R8" s="89" t="s">
        <v>229</v>
      </c>
      <c r="S8" s="86" t="s">
        <v>230</v>
      </c>
      <c r="T8" s="86" t="s">
        <v>232</v>
      </c>
      <c r="U8" s="86"/>
      <c r="V8" s="89" t="s">
        <v>237</v>
      </c>
      <c r="W8" s="88">
        <v>43668.160844907405</v>
      </c>
      <c r="X8" s="89" t="s">
        <v>242</v>
      </c>
      <c r="Y8" s="86"/>
      <c r="Z8" s="86"/>
      <c r="AA8" s="92" t="s">
        <v>248</v>
      </c>
      <c r="AB8" s="86"/>
      <c r="AC8" s="86" t="b">
        <v>0</v>
      </c>
      <c r="AD8" s="86">
        <v>0</v>
      </c>
      <c r="AE8" s="92" t="s">
        <v>253</v>
      </c>
      <c r="AF8" s="86" t="b">
        <v>0</v>
      </c>
      <c r="AG8" s="86" t="s">
        <v>254</v>
      </c>
      <c r="AH8" s="86"/>
      <c r="AI8" s="92" t="s">
        <v>253</v>
      </c>
      <c r="AJ8" s="86" t="b">
        <v>0</v>
      </c>
      <c r="AK8" s="86">
        <v>0</v>
      </c>
      <c r="AL8" s="92" t="s">
        <v>247</v>
      </c>
      <c r="AM8" s="86" t="s">
        <v>258</v>
      </c>
      <c r="AN8" s="86" t="b">
        <v>0</v>
      </c>
      <c r="AO8" s="92" t="s">
        <v>247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45">
      <c r="A9" s="84" t="s">
        <v>214</v>
      </c>
      <c r="B9" s="84" t="s">
        <v>213</v>
      </c>
      <c r="C9" s="53" t="s">
        <v>588</v>
      </c>
      <c r="D9" s="54">
        <v>3</v>
      </c>
      <c r="E9" s="65" t="s">
        <v>132</v>
      </c>
      <c r="F9" s="55">
        <v>35</v>
      </c>
      <c r="G9" s="53"/>
      <c r="H9" s="57"/>
      <c r="I9" s="56"/>
      <c r="J9" s="56"/>
      <c r="K9" s="36" t="s">
        <v>65</v>
      </c>
      <c r="L9" s="83">
        <v>9</v>
      </c>
      <c r="M9" s="83"/>
      <c r="N9" s="63"/>
      <c r="O9" s="86" t="s">
        <v>222</v>
      </c>
      <c r="P9" s="88">
        <v>43668.160844907405</v>
      </c>
      <c r="Q9" s="86" t="s">
        <v>226</v>
      </c>
      <c r="R9" s="89" t="s">
        <v>229</v>
      </c>
      <c r="S9" s="86" t="s">
        <v>230</v>
      </c>
      <c r="T9" s="86" t="s">
        <v>232</v>
      </c>
      <c r="U9" s="86"/>
      <c r="V9" s="89" t="s">
        <v>237</v>
      </c>
      <c r="W9" s="88">
        <v>43668.160844907405</v>
      </c>
      <c r="X9" s="89" t="s">
        <v>242</v>
      </c>
      <c r="Y9" s="86"/>
      <c r="Z9" s="86"/>
      <c r="AA9" s="92" t="s">
        <v>248</v>
      </c>
      <c r="AB9" s="86"/>
      <c r="AC9" s="86" t="b">
        <v>0</v>
      </c>
      <c r="AD9" s="86">
        <v>0</v>
      </c>
      <c r="AE9" s="92" t="s">
        <v>253</v>
      </c>
      <c r="AF9" s="86" t="b">
        <v>0</v>
      </c>
      <c r="AG9" s="86" t="s">
        <v>254</v>
      </c>
      <c r="AH9" s="86"/>
      <c r="AI9" s="92" t="s">
        <v>253</v>
      </c>
      <c r="AJ9" s="86" t="b">
        <v>0</v>
      </c>
      <c r="AK9" s="86">
        <v>0</v>
      </c>
      <c r="AL9" s="92" t="s">
        <v>247</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216</v>
      </c>
      <c r="C10" s="53" t="s">
        <v>588</v>
      </c>
      <c r="D10" s="54">
        <v>3</v>
      </c>
      <c r="E10" s="65" t="s">
        <v>132</v>
      </c>
      <c r="F10" s="55">
        <v>35</v>
      </c>
      <c r="G10" s="53"/>
      <c r="H10" s="57"/>
      <c r="I10" s="56"/>
      <c r="J10" s="56"/>
      <c r="K10" s="36" t="s">
        <v>65</v>
      </c>
      <c r="L10" s="83">
        <v>10</v>
      </c>
      <c r="M10" s="83"/>
      <c r="N10" s="63"/>
      <c r="O10" s="86" t="s">
        <v>222</v>
      </c>
      <c r="P10" s="88">
        <v>43681.74549768519</v>
      </c>
      <c r="Q10" s="86" t="s">
        <v>227</v>
      </c>
      <c r="R10" s="86"/>
      <c r="S10" s="86"/>
      <c r="T10" s="86"/>
      <c r="U10" s="86"/>
      <c r="V10" s="89" t="s">
        <v>238</v>
      </c>
      <c r="W10" s="88">
        <v>43681.74549768519</v>
      </c>
      <c r="X10" s="89" t="s">
        <v>243</v>
      </c>
      <c r="Y10" s="86"/>
      <c r="Z10" s="86"/>
      <c r="AA10" s="92" t="s">
        <v>249</v>
      </c>
      <c r="AB10" s="86"/>
      <c r="AC10" s="86" t="b">
        <v>0</v>
      </c>
      <c r="AD10" s="86">
        <v>0</v>
      </c>
      <c r="AE10" s="92" t="s">
        <v>253</v>
      </c>
      <c r="AF10" s="86" t="b">
        <v>0</v>
      </c>
      <c r="AG10" s="86" t="s">
        <v>255</v>
      </c>
      <c r="AH10" s="86"/>
      <c r="AI10" s="92" t="s">
        <v>253</v>
      </c>
      <c r="AJ10" s="86" t="b">
        <v>0</v>
      </c>
      <c r="AK10" s="86">
        <v>1</v>
      </c>
      <c r="AL10" s="92" t="s">
        <v>250</v>
      </c>
      <c r="AM10" s="86" t="s">
        <v>256</v>
      </c>
      <c r="AN10" s="86" t="b">
        <v>0</v>
      </c>
      <c r="AO10" s="92" t="s">
        <v>250</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30</v>
      </c>
      <c r="BK10" s="52">
        <v>100</v>
      </c>
      <c r="BL10" s="51">
        <v>30</v>
      </c>
    </row>
    <row r="11" spans="1:64" ht="45">
      <c r="A11" s="84" t="s">
        <v>216</v>
      </c>
      <c r="B11" s="84" t="s">
        <v>216</v>
      </c>
      <c r="C11" s="53" t="s">
        <v>588</v>
      </c>
      <c r="D11" s="54">
        <v>3</v>
      </c>
      <c r="E11" s="65" t="s">
        <v>132</v>
      </c>
      <c r="F11" s="55">
        <v>35</v>
      </c>
      <c r="G11" s="53"/>
      <c r="H11" s="57"/>
      <c r="I11" s="56"/>
      <c r="J11" s="56"/>
      <c r="K11" s="36" t="s">
        <v>65</v>
      </c>
      <c r="L11" s="83">
        <v>11</v>
      </c>
      <c r="M11" s="83"/>
      <c r="N11" s="63"/>
      <c r="O11" s="86" t="s">
        <v>176</v>
      </c>
      <c r="P11" s="88">
        <v>43681.738703703704</v>
      </c>
      <c r="Q11" s="86" t="s">
        <v>228</v>
      </c>
      <c r="R11" s="86"/>
      <c r="S11" s="86"/>
      <c r="T11" s="86" t="s">
        <v>233</v>
      </c>
      <c r="U11" s="89" t="s">
        <v>234</v>
      </c>
      <c r="V11" s="89" t="s">
        <v>234</v>
      </c>
      <c r="W11" s="88">
        <v>43681.738703703704</v>
      </c>
      <c r="X11" s="89" t="s">
        <v>244</v>
      </c>
      <c r="Y11" s="86"/>
      <c r="Z11" s="86"/>
      <c r="AA11" s="92" t="s">
        <v>250</v>
      </c>
      <c r="AB11" s="86"/>
      <c r="AC11" s="86" t="b">
        <v>0</v>
      </c>
      <c r="AD11" s="86">
        <v>5</v>
      </c>
      <c r="AE11" s="92" t="s">
        <v>253</v>
      </c>
      <c r="AF11" s="86" t="b">
        <v>0</v>
      </c>
      <c r="AG11" s="86" t="s">
        <v>255</v>
      </c>
      <c r="AH11" s="86"/>
      <c r="AI11" s="92" t="s">
        <v>253</v>
      </c>
      <c r="AJ11" s="86" t="b">
        <v>0</v>
      </c>
      <c r="AK11" s="86">
        <v>1</v>
      </c>
      <c r="AL11" s="92" t="s">
        <v>253</v>
      </c>
      <c r="AM11" s="86" t="s">
        <v>256</v>
      </c>
      <c r="AN11" s="86" t="b">
        <v>0</v>
      </c>
      <c r="AO11" s="92" t="s">
        <v>250</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44</v>
      </c>
      <c r="BK11" s="52">
        <v>100</v>
      </c>
      <c r="BL11" s="51">
        <v>44</v>
      </c>
    </row>
    <row r="12" spans="1:64" ht="45">
      <c r="A12" s="84" t="s">
        <v>217</v>
      </c>
      <c r="B12" s="84" t="s">
        <v>216</v>
      </c>
      <c r="C12" s="53" t="s">
        <v>588</v>
      </c>
      <c r="D12" s="54">
        <v>3</v>
      </c>
      <c r="E12" s="65" t="s">
        <v>132</v>
      </c>
      <c r="F12" s="55">
        <v>35</v>
      </c>
      <c r="G12" s="53"/>
      <c r="H12" s="57"/>
      <c r="I12" s="56"/>
      <c r="J12" s="56"/>
      <c r="K12" s="36" t="s">
        <v>65</v>
      </c>
      <c r="L12" s="83">
        <v>12</v>
      </c>
      <c r="M12" s="83"/>
      <c r="N12" s="63"/>
      <c r="O12" s="86" t="s">
        <v>222</v>
      </c>
      <c r="P12" s="88">
        <v>43682.6456712963</v>
      </c>
      <c r="Q12" s="86" t="s">
        <v>227</v>
      </c>
      <c r="R12" s="86"/>
      <c r="S12" s="86"/>
      <c r="T12" s="86"/>
      <c r="U12" s="86"/>
      <c r="V12" s="89" t="s">
        <v>239</v>
      </c>
      <c r="W12" s="88">
        <v>43682.6456712963</v>
      </c>
      <c r="X12" s="89" t="s">
        <v>245</v>
      </c>
      <c r="Y12" s="86"/>
      <c r="Z12" s="86"/>
      <c r="AA12" s="92" t="s">
        <v>251</v>
      </c>
      <c r="AB12" s="86"/>
      <c r="AC12" s="86" t="b">
        <v>0</v>
      </c>
      <c r="AD12" s="86">
        <v>0</v>
      </c>
      <c r="AE12" s="92" t="s">
        <v>253</v>
      </c>
      <c r="AF12" s="86" t="b">
        <v>0</v>
      </c>
      <c r="AG12" s="86" t="s">
        <v>255</v>
      </c>
      <c r="AH12" s="86"/>
      <c r="AI12" s="92" t="s">
        <v>253</v>
      </c>
      <c r="AJ12" s="86" t="b">
        <v>0</v>
      </c>
      <c r="AK12" s="86">
        <v>2</v>
      </c>
      <c r="AL12" s="92" t="s">
        <v>250</v>
      </c>
      <c r="AM12" s="86" t="s">
        <v>258</v>
      </c>
      <c r="AN12" s="86" t="b">
        <v>0</v>
      </c>
      <c r="AO12" s="92" t="s">
        <v>250</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30</v>
      </c>
      <c r="BK12" s="52">
        <v>100</v>
      </c>
      <c r="BL12"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5" r:id="rId1" display="http://www.cnet.com/news/its-data-privacy-day-do-you-know-where-your-data-is/"/>
    <hyperlink ref="R6" r:id="rId2" display="http://www.cnet.com/news/its-data-privacy-day-do-you-know-where-your-data-is/"/>
    <hyperlink ref="R7" r:id="rId3" display="http://www.cnet.com/news/its-data-privacy-day-do-you-know-where-your-data-is/"/>
    <hyperlink ref="R8" r:id="rId4" display="http://www.cnet.com/news/its-data-privacy-day-do-you-know-where-your-data-is/"/>
    <hyperlink ref="R9" r:id="rId5" display="http://www.cnet.com/news/its-data-privacy-day-do-you-know-where-your-data-is/"/>
    <hyperlink ref="U11" r:id="rId6" display="https://pbs.twimg.com/media/EBJLdofWkAE_KeP.jpg"/>
    <hyperlink ref="V3" r:id="rId7" display="http://pbs.twimg.com/profile_images/1144749412670955520/U_llqHv-_normal.jpg"/>
    <hyperlink ref="V4" r:id="rId8" display="http://pbs.twimg.com/profile_images/1144749412670955520/U_llqHv-_normal.jpg"/>
    <hyperlink ref="V5" r:id="rId9" display="http://pbs.twimg.com/profile_images/775046459007860736/ZJ17WXrl_normal.jpg"/>
    <hyperlink ref="V6" r:id="rId10" display="http://pbs.twimg.com/profile_images/1108318863270297600/Kg8ilngh_normal.jpg"/>
    <hyperlink ref="V7" r:id="rId11" display="http://pbs.twimg.com/profile_images/775046459007860736/ZJ17WXrl_normal.jpg"/>
    <hyperlink ref="V8" r:id="rId12" display="http://pbs.twimg.com/profile_images/1108318863270297600/Kg8ilngh_normal.jpg"/>
    <hyperlink ref="V9" r:id="rId13" display="http://pbs.twimg.com/profile_images/1108318863270297600/Kg8ilngh_normal.jpg"/>
    <hyperlink ref="V10" r:id="rId14" display="http://pbs.twimg.com/profile_images/1056295269598457857/wDv_S2Jb_normal.jpg"/>
    <hyperlink ref="V11" r:id="rId15" display="https://pbs.twimg.com/media/EBJLdofWkAE_KeP.jpg"/>
    <hyperlink ref="V12" r:id="rId16" display="http://pbs.twimg.com/profile_images/1059923355447554048/LoXpqslS_normal.jpg"/>
    <hyperlink ref="X3" r:id="rId17" display="https://twitter.com/#!/mayhall_diana/status/1151151213934796800"/>
    <hyperlink ref="X4" r:id="rId18" display="https://twitter.com/#!/mayhall_diana/status/1151151213934796800"/>
    <hyperlink ref="X5" r:id="rId19" display="https://twitter.com/#!/knightfdn/status/694558670131064832"/>
    <hyperlink ref="X6" r:id="rId20" display="https://twitter.com/#!/kimwat01/status/1153150579130036225"/>
    <hyperlink ref="X7" r:id="rId21" display="https://twitter.com/#!/knightfdn/status/694558670131064832"/>
    <hyperlink ref="X8" r:id="rId22" display="https://twitter.com/#!/kimwat01/status/1153150579130036225"/>
    <hyperlink ref="X9" r:id="rId23" display="https://twitter.com/#!/kimwat01/status/1153150579130036225"/>
    <hyperlink ref="X10" r:id="rId24" display="https://twitter.com/#!/myticoach/status/1158073493700976641"/>
    <hyperlink ref="X11" r:id="rId25" display="https://twitter.com/#!/vitry1897/status/1158071032567042053"/>
    <hyperlink ref="X12" r:id="rId26" display="https://twitter.com/#!/lpiff75/status/1158399706197843970"/>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544</v>
      </c>
      <c r="B1" s="13" t="s">
        <v>545</v>
      </c>
      <c r="C1" s="13" t="s">
        <v>538</v>
      </c>
      <c r="D1" s="13" t="s">
        <v>539</v>
      </c>
      <c r="E1" s="13" t="s">
        <v>546</v>
      </c>
      <c r="F1" s="13" t="s">
        <v>144</v>
      </c>
      <c r="G1" s="13" t="s">
        <v>547</v>
      </c>
      <c r="H1" s="13" t="s">
        <v>548</v>
      </c>
      <c r="I1" s="13" t="s">
        <v>549</v>
      </c>
      <c r="J1" s="13" t="s">
        <v>550</v>
      </c>
      <c r="K1" s="13" t="s">
        <v>551</v>
      </c>
      <c r="L1" s="13" t="s">
        <v>552</v>
      </c>
    </row>
    <row r="2" spans="1:12" ht="15">
      <c r="A2" s="91" t="s">
        <v>438</v>
      </c>
      <c r="B2" s="91" t="s">
        <v>439</v>
      </c>
      <c r="C2" s="91">
        <v>6</v>
      </c>
      <c r="D2" s="130">
        <v>0.012542916485999216</v>
      </c>
      <c r="E2" s="130">
        <v>1.3617278360175928</v>
      </c>
      <c r="F2" s="91" t="s">
        <v>540</v>
      </c>
      <c r="G2" s="91" t="b">
        <v>0</v>
      </c>
      <c r="H2" s="91" t="b">
        <v>0</v>
      </c>
      <c r="I2" s="91" t="b">
        <v>0</v>
      </c>
      <c r="J2" s="91" t="b">
        <v>0</v>
      </c>
      <c r="K2" s="91" t="b">
        <v>0</v>
      </c>
      <c r="L2" s="91" t="b">
        <v>0</v>
      </c>
    </row>
    <row r="3" spans="1:12" ht="15">
      <c r="A3" s="91" t="s">
        <v>451</v>
      </c>
      <c r="B3" s="91" t="s">
        <v>440</v>
      </c>
      <c r="C3" s="91">
        <v>4</v>
      </c>
      <c r="D3" s="130">
        <v>0.008361944323999478</v>
      </c>
      <c r="E3" s="130">
        <v>1.3617278360175928</v>
      </c>
      <c r="F3" s="91" t="s">
        <v>540</v>
      </c>
      <c r="G3" s="91" t="b">
        <v>0</v>
      </c>
      <c r="H3" s="91" t="b">
        <v>0</v>
      </c>
      <c r="I3" s="91" t="b">
        <v>0</v>
      </c>
      <c r="J3" s="91" t="b">
        <v>0</v>
      </c>
      <c r="K3" s="91" t="b">
        <v>0</v>
      </c>
      <c r="L3" s="91" t="b">
        <v>0</v>
      </c>
    </row>
    <row r="4" spans="1:12" ht="15">
      <c r="A4" s="91" t="s">
        <v>440</v>
      </c>
      <c r="B4" s="91" t="s">
        <v>452</v>
      </c>
      <c r="C4" s="91">
        <v>4</v>
      </c>
      <c r="D4" s="130">
        <v>0.008361944323999478</v>
      </c>
      <c r="E4" s="130">
        <v>1.3617278360175928</v>
      </c>
      <c r="F4" s="91" t="s">
        <v>540</v>
      </c>
      <c r="G4" s="91" t="b">
        <v>0</v>
      </c>
      <c r="H4" s="91" t="b">
        <v>0</v>
      </c>
      <c r="I4" s="91" t="b">
        <v>0</v>
      </c>
      <c r="J4" s="91" t="b">
        <v>0</v>
      </c>
      <c r="K4" s="91" t="b">
        <v>0</v>
      </c>
      <c r="L4" s="91" t="b">
        <v>0</v>
      </c>
    </row>
    <row r="5" spans="1:12" ht="15">
      <c r="A5" s="91" t="s">
        <v>452</v>
      </c>
      <c r="B5" s="91" t="s">
        <v>453</v>
      </c>
      <c r="C5" s="91">
        <v>4</v>
      </c>
      <c r="D5" s="130">
        <v>0.008361944323999478</v>
      </c>
      <c r="E5" s="130">
        <v>1.5378190950732742</v>
      </c>
      <c r="F5" s="91" t="s">
        <v>540</v>
      </c>
      <c r="G5" s="91" t="b">
        <v>0</v>
      </c>
      <c r="H5" s="91" t="b">
        <v>0</v>
      </c>
      <c r="I5" s="91" t="b">
        <v>0</v>
      </c>
      <c r="J5" s="91" t="b">
        <v>0</v>
      </c>
      <c r="K5" s="91" t="b">
        <v>0</v>
      </c>
      <c r="L5" s="91" t="b">
        <v>0</v>
      </c>
    </row>
    <row r="6" spans="1:12" ht="15">
      <c r="A6" s="91" t="s">
        <v>453</v>
      </c>
      <c r="B6" s="91" t="s">
        <v>454</v>
      </c>
      <c r="C6" s="91">
        <v>4</v>
      </c>
      <c r="D6" s="130">
        <v>0.008361944323999478</v>
      </c>
      <c r="E6" s="130">
        <v>1.5378190950732742</v>
      </c>
      <c r="F6" s="91" t="s">
        <v>540</v>
      </c>
      <c r="G6" s="91" t="b">
        <v>0</v>
      </c>
      <c r="H6" s="91" t="b">
        <v>0</v>
      </c>
      <c r="I6" s="91" t="b">
        <v>0</v>
      </c>
      <c r="J6" s="91" t="b">
        <v>0</v>
      </c>
      <c r="K6" s="91" t="b">
        <v>0</v>
      </c>
      <c r="L6" s="91" t="b">
        <v>0</v>
      </c>
    </row>
    <row r="7" spans="1:12" ht="15">
      <c r="A7" s="91" t="s">
        <v>454</v>
      </c>
      <c r="B7" s="91" t="s">
        <v>455</v>
      </c>
      <c r="C7" s="91">
        <v>4</v>
      </c>
      <c r="D7" s="130">
        <v>0.008361944323999478</v>
      </c>
      <c r="E7" s="130">
        <v>1.5378190950732742</v>
      </c>
      <c r="F7" s="91" t="s">
        <v>540</v>
      </c>
      <c r="G7" s="91" t="b">
        <v>0</v>
      </c>
      <c r="H7" s="91" t="b">
        <v>0</v>
      </c>
      <c r="I7" s="91" t="b">
        <v>0</v>
      </c>
      <c r="J7" s="91" t="b">
        <v>0</v>
      </c>
      <c r="K7" s="91" t="b">
        <v>0</v>
      </c>
      <c r="L7" s="91" t="b">
        <v>0</v>
      </c>
    </row>
    <row r="8" spans="1:12" ht="15">
      <c r="A8" s="91" t="s">
        <v>455</v>
      </c>
      <c r="B8" s="91" t="s">
        <v>524</v>
      </c>
      <c r="C8" s="91">
        <v>4</v>
      </c>
      <c r="D8" s="130">
        <v>0.008361944323999478</v>
      </c>
      <c r="E8" s="130">
        <v>1.5378190950732742</v>
      </c>
      <c r="F8" s="91" t="s">
        <v>540</v>
      </c>
      <c r="G8" s="91" t="b">
        <v>0</v>
      </c>
      <c r="H8" s="91" t="b">
        <v>0</v>
      </c>
      <c r="I8" s="91" t="b">
        <v>0</v>
      </c>
      <c r="J8" s="91" t="b">
        <v>0</v>
      </c>
      <c r="K8" s="91" t="b">
        <v>0</v>
      </c>
      <c r="L8" s="91" t="b">
        <v>0</v>
      </c>
    </row>
    <row r="9" spans="1:12" ht="15">
      <c r="A9" s="91" t="s">
        <v>437</v>
      </c>
      <c r="B9" s="91" t="s">
        <v>525</v>
      </c>
      <c r="C9" s="91">
        <v>3</v>
      </c>
      <c r="D9" s="130">
        <v>0.006271458242999608</v>
      </c>
      <c r="E9" s="130">
        <v>1.3617278360175928</v>
      </c>
      <c r="F9" s="91" t="s">
        <v>540</v>
      </c>
      <c r="G9" s="91" t="b">
        <v>0</v>
      </c>
      <c r="H9" s="91" t="b">
        <v>0</v>
      </c>
      <c r="I9" s="91" t="b">
        <v>0</v>
      </c>
      <c r="J9" s="91" t="b">
        <v>0</v>
      </c>
      <c r="K9" s="91" t="b">
        <v>0</v>
      </c>
      <c r="L9" s="91" t="b">
        <v>0</v>
      </c>
    </row>
    <row r="10" spans="1:12" ht="15">
      <c r="A10" s="91" t="s">
        <v>525</v>
      </c>
      <c r="B10" s="91" t="s">
        <v>526</v>
      </c>
      <c r="C10" s="91">
        <v>3</v>
      </c>
      <c r="D10" s="130">
        <v>0.006271458242999608</v>
      </c>
      <c r="E10" s="130">
        <v>1.662757831681574</v>
      </c>
      <c r="F10" s="91" t="s">
        <v>540</v>
      </c>
      <c r="G10" s="91" t="b">
        <v>0</v>
      </c>
      <c r="H10" s="91" t="b">
        <v>0</v>
      </c>
      <c r="I10" s="91" t="b">
        <v>0</v>
      </c>
      <c r="J10" s="91" t="b">
        <v>0</v>
      </c>
      <c r="K10" s="91" t="b">
        <v>0</v>
      </c>
      <c r="L10" s="91" t="b">
        <v>0</v>
      </c>
    </row>
    <row r="11" spans="1:12" ht="15">
      <c r="A11" s="91" t="s">
        <v>526</v>
      </c>
      <c r="B11" s="91" t="s">
        <v>527</v>
      </c>
      <c r="C11" s="91">
        <v>3</v>
      </c>
      <c r="D11" s="130">
        <v>0.006271458242999608</v>
      </c>
      <c r="E11" s="130">
        <v>1.662757831681574</v>
      </c>
      <c r="F11" s="91" t="s">
        <v>540</v>
      </c>
      <c r="G11" s="91" t="b">
        <v>0</v>
      </c>
      <c r="H11" s="91" t="b">
        <v>0</v>
      </c>
      <c r="I11" s="91" t="b">
        <v>0</v>
      </c>
      <c r="J11" s="91" t="b">
        <v>0</v>
      </c>
      <c r="K11" s="91" t="b">
        <v>0</v>
      </c>
      <c r="L11" s="91" t="b">
        <v>0</v>
      </c>
    </row>
    <row r="12" spans="1:12" ht="15">
      <c r="A12" s="91" t="s">
        <v>527</v>
      </c>
      <c r="B12" s="91" t="s">
        <v>528</v>
      </c>
      <c r="C12" s="91">
        <v>3</v>
      </c>
      <c r="D12" s="130">
        <v>0.006271458242999608</v>
      </c>
      <c r="E12" s="130">
        <v>1.662757831681574</v>
      </c>
      <c r="F12" s="91" t="s">
        <v>540</v>
      </c>
      <c r="G12" s="91" t="b">
        <v>0</v>
      </c>
      <c r="H12" s="91" t="b">
        <v>0</v>
      </c>
      <c r="I12" s="91" t="b">
        <v>0</v>
      </c>
      <c r="J12" s="91" t="b">
        <v>0</v>
      </c>
      <c r="K12" s="91" t="b">
        <v>0</v>
      </c>
      <c r="L12" s="91" t="b">
        <v>0</v>
      </c>
    </row>
    <row r="13" spans="1:12" ht="15">
      <c r="A13" s="91" t="s">
        <v>528</v>
      </c>
      <c r="B13" s="91" t="s">
        <v>437</v>
      </c>
      <c r="C13" s="91">
        <v>3</v>
      </c>
      <c r="D13" s="130">
        <v>0.006271458242999608</v>
      </c>
      <c r="E13" s="130">
        <v>1.4409090820652177</v>
      </c>
      <c r="F13" s="91" t="s">
        <v>540</v>
      </c>
      <c r="G13" s="91" t="b">
        <v>0</v>
      </c>
      <c r="H13" s="91" t="b">
        <v>0</v>
      </c>
      <c r="I13" s="91" t="b">
        <v>0</v>
      </c>
      <c r="J13" s="91" t="b">
        <v>0</v>
      </c>
      <c r="K13" s="91" t="b">
        <v>0</v>
      </c>
      <c r="L13" s="91" t="b">
        <v>0</v>
      </c>
    </row>
    <row r="14" spans="1:12" ht="15">
      <c r="A14" s="91" t="s">
        <v>437</v>
      </c>
      <c r="B14" s="91" t="s">
        <v>529</v>
      </c>
      <c r="C14" s="91">
        <v>3</v>
      </c>
      <c r="D14" s="130">
        <v>0.006271458242999608</v>
      </c>
      <c r="E14" s="130">
        <v>1.3617278360175928</v>
      </c>
      <c r="F14" s="91" t="s">
        <v>540</v>
      </c>
      <c r="G14" s="91" t="b">
        <v>0</v>
      </c>
      <c r="H14" s="91" t="b">
        <v>0</v>
      </c>
      <c r="I14" s="91" t="b">
        <v>0</v>
      </c>
      <c r="J14" s="91" t="b">
        <v>0</v>
      </c>
      <c r="K14" s="91" t="b">
        <v>0</v>
      </c>
      <c r="L14" s="91" t="b">
        <v>0</v>
      </c>
    </row>
    <row r="15" spans="1:12" ht="15">
      <c r="A15" s="91" t="s">
        <v>529</v>
      </c>
      <c r="B15" s="91" t="s">
        <v>530</v>
      </c>
      <c r="C15" s="91">
        <v>3</v>
      </c>
      <c r="D15" s="130">
        <v>0.006271458242999608</v>
      </c>
      <c r="E15" s="130">
        <v>1.662757831681574</v>
      </c>
      <c r="F15" s="91" t="s">
        <v>540</v>
      </c>
      <c r="G15" s="91" t="b">
        <v>0</v>
      </c>
      <c r="H15" s="91" t="b">
        <v>0</v>
      </c>
      <c r="I15" s="91" t="b">
        <v>0</v>
      </c>
      <c r="J15" s="91" t="b">
        <v>0</v>
      </c>
      <c r="K15" s="91" t="b">
        <v>0</v>
      </c>
      <c r="L15" s="91" t="b">
        <v>0</v>
      </c>
    </row>
    <row r="16" spans="1:12" ht="15">
      <c r="A16" s="91" t="s">
        <v>530</v>
      </c>
      <c r="B16" s="91" t="s">
        <v>531</v>
      </c>
      <c r="C16" s="91">
        <v>3</v>
      </c>
      <c r="D16" s="130">
        <v>0.006271458242999608</v>
      </c>
      <c r="E16" s="130">
        <v>1.662757831681574</v>
      </c>
      <c r="F16" s="91" t="s">
        <v>540</v>
      </c>
      <c r="G16" s="91" t="b">
        <v>0</v>
      </c>
      <c r="H16" s="91" t="b">
        <v>0</v>
      </c>
      <c r="I16" s="91" t="b">
        <v>0</v>
      </c>
      <c r="J16" s="91" t="b">
        <v>0</v>
      </c>
      <c r="K16" s="91" t="b">
        <v>0</v>
      </c>
      <c r="L16" s="91" t="b">
        <v>0</v>
      </c>
    </row>
    <row r="17" spans="1:12" ht="15">
      <c r="A17" s="91" t="s">
        <v>531</v>
      </c>
      <c r="B17" s="91" t="s">
        <v>438</v>
      </c>
      <c r="C17" s="91">
        <v>3</v>
      </c>
      <c r="D17" s="130">
        <v>0.006271458242999608</v>
      </c>
      <c r="E17" s="130">
        <v>1.3617278360175928</v>
      </c>
      <c r="F17" s="91" t="s">
        <v>540</v>
      </c>
      <c r="G17" s="91" t="b">
        <v>0</v>
      </c>
      <c r="H17" s="91" t="b">
        <v>0</v>
      </c>
      <c r="I17" s="91" t="b">
        <v>0</v>
      </c>
      <c r="J17" s="91" t="b">
        <v>0</v>
      </c>
      <c r="K17" s="91" t="b">
        <v>0</v>
      </c>
      <c r="L17" s="91" t="b">
        <v>0</v>
      </c>
    </row>
    <row r="18" spans="1:12" ht="15">
      <c r="A18" s="91" t="s">
        <v>439</v>
      </c>
      <c r="B18" s="91" t="s">
        <v>532</v>
      </c>
      <c r="C18" s="91">
        <v>3</v>
      </c>
      <c r="D18" s="130">
        <v>0.006271458242999608</v>
      </c>
      <c r="E18" s="130">
        <v>1.3617278360175928</v>
      </c>
      <c r="F18" s="91" t="s">
        <v>540</v>
      </c>
      <c r="G18" s="91" t="b">
        <v>0</v>
      </c>
      <c r="H18" s="91" t="b">
        <v>0</v>
      </c>
      <c r="I18" s="91" t="b">
        <v>0</v>
      </c>
      <c r="J18" s="91" t="b">
        <v>0</v>
      </c>
      <c r="K18" s="91" t="b">
        <v>0</v>
      </c>
      <c r="L18" s="91" t="b">
        <v>0</v>
      </c>
    </row>
    <row r="19" spans="1:12" ht="15">
      <c r="A19" s="91" t="s">
        <v>532</v>
      </c>
      <c r="B19" s="91" t="s">
        <v>533</v>
      </c>
      <c r="C19" s="91">
        <v>3</v>
      </c>
      <c r="D19" s="130">
        <v>0.006271458242999608</v>
      </c>
      <c r="E19" s="130">
        <v>1.662757831681574</v>
      </c>
      <c r="F19" s="91" t="s">
        <v>540</v>
      </c>
      <c r="G19" s="91" t="b">
        <v>0</v>
      </c>
      <c r="H19" s="91" t="b">
        <v>0</v>
      </c>
      <c r="I19" s="91" t="b">
        <v>0</v>
      </c>
      <c r="J19" s="91" t="b">
        <v>0</v>
      </c>
      <c r="K19" s="91" t="b">
        <v>0</v>
      </c>
      <c r="L19" s="91" t="b">
        <v>0</v>
      </c>
    </row>
    <row r="20" spans="1:12" ht="15">
      <c r="A20" s="91" t="s">
        <v>533</v>
      </c>
      <c r="B20" s="91" t="s">
        <v>441</v>
      </c>
      <c r="C20" s="91">
        <v>3</v>
      </c>
      <c r="D20" s="130">
        <v>0.006271458242999608</v>
      </c>
      <c r="E20" s="130">
        <v>1.5378190950732742</v>
      </c>
      <c r="F20" s="91" t="s">
        <v>540</v>
      </c>
      <c r="G20" s="91" t="b">
        <v>0</v>
      </c>
      <c r="H20" s="91" t="b">
        <v>0</v>
      </c>
      <c r="I20" s="91" t="b">
        <v>0</v>
      </c>
      <c r="J20" s="91" t="b">
        <v>0</v>
      </c>
      <c r="K20" s="91" t="b">
        <v>0</v>
      </c>
      <c r="L20" s="91" t="b">
        <v>0</v>
      </c>
    </row>
    <row r="21" spans="1:12" ht="15">
      <c r="A21" s="91" t="s">
        <v>441</v>
      </c>
      <c r="B21" s="91" t="s">
        <v>534</v>
      </c>
      <c r="C21" s="91">
        <v>3</v>
      </c>
      <c r="D21" s="130">
        <v>0.006271458242999608</v>
      </c>
      <c r="E21" s="130">
        <v>1.5378190950732742</v>
      </c>
      <c r="F21" s="91" t="s">
        <v>540</v>
      </c>
      <c r="G21" s="91" t="b">
        <v>0</v>
      </c>
      <c r="H21" s="91" t="b">
        <v>0</v>
      </c>
      <c r="I21" s="91" t="b">
        <v>0</v>
      </c>
      <c r="J21" s="91" t="b">
        <v>0</v>
      </c>
      <c r="K21" s="91" t="b">
        <v>0</v>
      </c>
      <c r="L21" s="91" t="b">
        <v>0</v>
      </c>
    </row>
    <row r="22" spans="1:12" ht="15">
      <c r="A22" s="91" t="s">
        <v>534</v>
      </c>
      <c r="B22" s="91" t="s">
        <v>451</v>
      </c>
      <c r="C22" s="91">
        <v>3</v>
      </c>
      <c r="D22" s="130">
        <v>0.006271458242999608</v>
      </c>
      <c r="E22" s="130">
        <v>1.5378190950732742</v>
      </c>
      <c r="F22" s="91" t="s">
        <v>540</v>
      </c>
      <c r="G22" s="91" t="b">
        <v>0</v>
      </c>
      <c r="H22" s="91" t="b">
        <v>0</v>
      </c>
      <c r="I22" s="91" t="b">
        <v>0</v>
      </c>
      <c r="J22" s="91" t="b">
        <v>0</v>
      </c>
      <c r="K22" s="91" t="b">
        <v>0</v>
      </c>
      <c r="L22" s="91" t="b">
        <v>0</v>
      </c>
    </row>
    <row r="23" spans="1:12" ht="15">
      <c r="A23" s="91" t="s">
        <v>524</v>
      </c>
      <c r="B23" s="91" t="s">
        <v>438</v>
      </c>
      <c r="C23" s="91">
        <v>3</v>
      </c>
      <c r="D23" s="130">
        <v>0.006271458242999608</v>
      </c>
      <c r="E23" s="130">
        <v>1.236789099409293</v>
      </c>
      <c r="F23" s="91" t="s">
        <v>540</v>
      </c>
      <c r="G23" s="91" t="b">
        <v>0</v>
      </c>
      <c r="H23" s="91" t="b">
        <v>0</v>
      </c>
      <c r="I23" s="91" t="b">
        <v>0</v>
      </c>
      <c r="J23" s="91" t="b">
        <v>0</v>
      </c>
      <c r="K23" s="91" t="b">
        <v>0</v>
      </c>
      <c r="L23" s="91" t="b">
        <v>0</v>
      </c>
    </row>
    <row r="24" spans="1:12" ht="15">
      <c r="A24" s="91" t="s">
        <v>439</v>
      </c>
      <c r="B24" s="91" t="s">
        <v>535</v>
      </c>
      <c r="C24" s="91">
        <v>3</v>
      </c>
      <c r="D24" s="130">
        <v>0.006271458242999608</v>
      </c>
      <c r="E24" s="130">
        <v>1.3617278360175928</v>
      </c>
      <c r="F24" s="91" t="s">
        <v>540</v>
      </c>
      <c r="G24" s="91" t="b">
        <v>0</v>
      </c>
      <c r="H24" s="91" t="b">
        <v>0</v>
      </c>
      <c r="I24" s="91" t="b">
        <v>0</v>
      </c>
      <c r="J24" s="91" t="b">
        <v>0</v>
      </c>
      <c r="K24" s="91" t="b">
        <v>0</v>
      </c>
      <c r="L24" s="91" t="b">
        <v>0</v>
      </c>
    </row>
    <row r="25" spans="1:12" ht="15">
      <c r="A25" s="91" t="s">
        <v>535</v>
      </c>
      <c r="B25" s="91" t="s">
        <v>536</v>
      </c>
      <c r="C25" s="91">
        <v>3</v>
      </c>
      <c r="D25" s="130">
        <v>0.006271458242999608</v>
      </c>
      <c r="E25" s="130">
        <v>1.662757831681574</v>
      </c>
      <c r="F25" s="91" t="s">
        <v>540</v>
      </c>
      <c r="G25" s="91" t="b">
        <v>0</v>
      </c>
      <c r="H25" s="91" t="b">
        <v>0</v>
      </c>
      <c r="I25" s="91" t="b">
        <v>0</v>
      </c>
      <c r="J25" s="91" t="b">
        <v>0</v>
      </c>
      <c r="K25" s="91" t="b">
        <v>0</v>
      </c>
      <c r="L25" s="91" t="b">
        <v>0</v>
      </c>
    </row>
    <row r="26" spans="1:12" ht="15">
      <c r="A26" s="91" t="s">
        <v>216</v>
      </c>
      <c r="B26" s="91" t="s">
        <v>437</v>
      </c>
      <c r="C26" s="91">
        <v>2</v>
      </c>
      <c r="D26" s="130">
        <v>0.006626684093328644</v>
      </c>
      <c r="E26" s="130">
        <v>1.4409090820652177</v>
      </c>
      <c r="F26" s="91" t="s">
        <v>540</v>
      </c>
      <c r="G26" s="91" t="b">
        <v>0</v>
      </c>
      <c r="H26" s="91" t="b">
        <v>0</v>
      </c>
      <c r="I26" s="91" t="b">
        <v>0</v>
      </c>
      <c r="J26" s="91" t="b">
        <v>0</v>
      </c>
      <c r="K26" s="91" t="b">
        <v>0</v>
      </c>
      <c r="L26" s="91" t="b">
        <v>0</v>
      </c>
    </row>
    <row r="27" spans="1:12" ht="15">
      <c r="A27" s="91" t="s">
        <v>536</v>
      </c>
      <c r="B27" s="91" t="s">
        <v>537</v>
      </c>
      <c r="C27" s="91">
        <v>2</v>
      </c>
      <c r="D27" s="130">
        <v>0.006626684093328644</v>
      </c>
      <c r="E27" s="130">
        <v>1.662757831681574</v>
      </c>
      <c r="F27" s="91" t="s">
        <v>540</v>
      </c>
      <c r="G27" s="91" t="b">
        <v>0</v>
      </c>
      <c r="H27" s="91" t="b">
        <v>0</v>
      </c>
      <c r="I27" s="91" t="b">
        <v>0</v>
      </c>
      <c r="J27" s="91" t="b">
        <v>0</v>
      </c>
      <c r="K27" s="91" t="b">
        <v>0</v>
      </c>
      <c r="L27" s="91" t="b">
        <v>0</v>
      </c>
    </row>
    <row r="28" spans="1:12" ht="15">
      <c r="A28" s="91" t="s">
        <v>443</v>
      </c>
      <c r="B28" s="91" t="s">
        <v>444</v>
      </c>
      <c r="C28" s="91">
        <v>2</v>
      </c>
      <c r="D28" s="130">
        <v>0.006626684093328644</v>
      </c>
      <c r="E28" s="130">
        <v>1.8388490907372552</v>
      </c>
      <c r="F28" s="91" t="s">
        <v>540</v>
      </c>
      <c r="G28" s="91" t="b">
        <v>0</v>
      </c>
      <c r="H28" s="91" t="b">
        <v>0</v>
      </c>
      <c r="I28" s="91" t="b">
        <v>0</v>
      </c>
      <c r="J28" s="91" t="b">
        <v>0</v>
      </c>
      <c r="K28" s="91" t="b">
        <v>0</v>
      </c>
      <c r="L28" s="91" t="b">
        <v>0</v>
      </c>
    </row>
    <row r="29" spans="1:12" ht="15">
      <c r="A29" s="91" t="s">
        <v>444</v>
      </c>
      <c r="B29" s="91" t="s">
        <v>445</v>
      </c>
      <c r="C29" s="91">
        <v>2</v>
      </c>
      <c r="D29" s="130">
        <v>0.006626684093328644</v>
      </c>
      <c r="E29" s="130">
        <v>1.8388490907372552</v>
      </c>
      <c r="F29" s="91" t="s">
        <v>540</v>
      </c>
      <c r="G29" s="91" t="b">
        <v>0</v>
      </c>
      <c r="H29" s="91" t="b">
        <v>0</v>
      </c>
      <c r="I29" s="91" t="b">
        <v>0</v>
      </c>
      <c r="J29" s="91" t="b">
        <v>0</v>
      </c>
      <c r="K29" s="91" t="b">
        <v>0</v>
      </c>
      <c r="L29" s="91" t="b">
        <v>0</v>
      </c>
    </row>
    <row r="30" spans="1:12" ht="15">
      <c r="A30" s="91" t="s">
        <v>445</v>
      </c>
      <c r="B30" s="91" t="s">
        <v>446</v>
      </c>
      <c r="C30" s="91">
        <v>2</v>
      </c>
      <c r="D30" s="130">
        <v>0.006626684093328644</v>
      </c>
      <c r="E30" s="130">
        <v>1.8388490907372552</v>
      </c>
      <c r="F30" s="91" t="s">
        <v>540</v>
      </c>
      <c r="G30" s="91" t="b">
        <v>0</v>
      </c>
      <c r="H30" s="91" t="b">
        <v>0</v>
      </c>
      <c r="I30" s="91" t="b">
        <v>0</v>
      </c>
      <c r="J30" s="91" t="b">
        <v>0</v>
      </c>
      <c r="K30" s="91" t="b">
        <v>0</v>
      </c>
      <c r="L30" s="91" t="b">
        <v>0</v>
      </c>
    </row>
    <row r="31" spans="1:12" ht="15">
      <c r="A31" s="91" t="s">
        <v>446</v>
      </c>
      <c r="B31" s="91" t="s">
        <v>447</v>
      </c>
      <c r="C31" s="91">
        <v>2</v>
      </c>
      <c r="D31" s="130">
        <v>0.006626684093328644</v>
      </c>
      <c r="E31" s="130">
        <v>1.8388490907372552</v>
      </c>
      <c r="F31" s="91" t="s">
        <v>540</v>
      </c>
      <c r="G31" s="91" t="b">
        <v>0</v>
      </c>
      <c r="H31" s="91" t="b">
        <v>0</v>
      </c>
      <c r="I31" s="91" t="b">
        <v>0</v>
      </c>
      <c r="J31" s="91" t="b">
        <v>0</v>
      </c>
      <c r="K31" s="91" t="b">
        <v>0</v>
      </c>
      <c r="L31" s="91" t="b">
        <v>0</v>
      </c>
    </row>
    <row r="32" spans="1:12" ht="15">
      <c r="A32" s="91" t="s">
        <v>447</v>
      </c>
      <c r="B32" s="91" t="s">
        <v>448</v>
      </c>
      <c r="C32" s="91">
        <v>2</v>
      </c>
      <c r="D32" s="130">
        <v>0.006626684093328644</v>
      </c>
      <c r="E32" s="130">
        <v>1.8388490907372552</v>
      </c>
      <c r="F32" s="91" t="s">
        <v>540</v>
      </c>
      <c r="G32" s="91" t="b">
        <v>0</v>
      </c>
      <c r="H32" s="91" t="b">
        <v>0</v>
      </c>
      <c r="I32" s="91" t="b">
        <v>0</v>
      </c>
      <c r="J32" s="91" t="b">
        <v>0</v>
      </c>
      <c r="K32" s="91" t="b">
        <v>0</v>
      </c>
      <c r="L32" s="91" t="b">
        <v>0</v>
      </c>
    </row>
    <row r="33" spans="1:12" ht="15">
      <c r="A33" s="91" t="s">
        <v>448</v>
      </c>
      <c r="B33" s="91" t="s">
        <v>221</v>
      </c>
      <c r="C33" s="91">
        <v>2</v>
      </c>
      <c r="D33" s="130">
        <v>0.006626684093328644</v>
      </c>
      <c r="E33" s="130">
        <v>1.8388490907372552</v>
      </c>
      <c r="F33" s="91" t="s">
        <v>540</v>
      </c>
      <c r="G33" s="91" t="b">
        <v>0</v>
      </c>
      <c r="H33" s="91" t="b">
        <v>0</v>
      </c>
      <c r="I33" s="91" t="b">
        <v>0</v>
      </c>
      <c r="J33" s="91" t="b">
        <v>0</v>
      </c>
      <c r="K33" s="91" t="b">
        <v>0</v>
      </c>
      <c r="L33" s="91" t="b">
        <v>0</v>
      </c>
    </row>
    <row r="34" spans="1:12" ht="15">
      <c r="A34" s="91" t="s">
        <v>221</v>
      </c>
      <c r="B34" s="91" t="s">
        <v>449</v>
      </c>
      <c r="C34" s="91">
        <v>2</v>
      </c>
      <c r="D34" s="130">
        <v>0.006626684093328644</v>
      </c>
      <c r="E34" s="130">
        <v>1.5378190950732742</v>
      </c>
      <c r="F34" s="91" t="s">
        <v>540</v>
      </c>
      <c r="G34" s="91" t="b">
        <v>0</v>
      </c>
      <c r="H34" s="91" t="b">
        <v>0</v>
      </c>
      <c r="I34" s="91" t="b">
        <v>0</v>
      </c>
      <c r="J34" s="91" t="b">
        <v>0</v>
      </c>
      <c r="K34" s="91" t="b">
        <v>0</v>
      </c>
      <c r="L34" s="91" t="b">
        <v>0</v>
      </c>
    </row>
    <row r="35" spans="1:12" ht="15">
      <c r="A35" s="91" t="s">
        <v>449</v>
      </c>
      <c r="B35" s="91" t="s">
        <v>220</v>
      </c>
      <c r="C35" s="91">
        <v>2</v>
      </c>
      <c r="D35" s="130">
        <v>0.006626684093328644</v>
      </c>
      <c r="E35" s="130">
        <v>1.5378190950732742</v>
      </c>
      <c r="F35" s="91" t="s">
        <v>540</v>
      </c>
      <c r="G35" s="91" t="b">
        <v>0</v>
      </c>
      <c r="H35" s="91" t="b">
        <v>0</v>
      </c>
      <c r="I35" s="91" t="b">
        <v>0</v>
      </c>
      <c r="J35" s="91" t="b">
        <v>0</v>
      </c>
      <c r="K35" s="91" t="b">
        <v>0</v>
      </c>
      <c r="L35" s="91" t="b">
        <v>0</v>
      </c>
    </row>
    <row r="36" spans="1:12" ht="15">
      <c r="A36" s="91" t="s">
        <v>457</v>
      </c>
      <c r="B36" s="91" t="s">
        <v>440</v>
      </c>
      <c r="C36" s="91">
        <v>2</v>
      </c>
      <c r="D36" s="130">
        <v>0.010807656255328384</v>
      </c>
      <c r="E36" s="130">
        <v>1.3617278360175928</v>
      </c>
      <c r="F36" s="91" t="s">
        <v>540</v>
      </c>
      <c r="G36" s="91" t="b">
        <v>0</v>
      </c>
      <c r="H36" s="91" t="b">
        <v>0</v>
      </c>
      <c r="I36" s="91" t="b">
        <v>0</v>
      </c>
      <c r="J36" s="91" t="b">
        <v>0</v>
      </c>
      <c r="K36" s="91" t="b">
        <v>0</v>
      </c>
      <c r="L36" s="91" t="b">
        <v>0</v>
      </c>
    </row>
    <row r="37" spans="1:12" ht="15">
      <c r="A37" s="91" t="s">
        <v>443</v>
      </c>
      <c r="B37" s="91" t="s">
        <v>444</v>
      </c>
      <c r="C37" s="91">
        <v>2</v>
      </c>
      <c r="D37" s="130">
        <v>0</v>
      </c>
      <c r="E37" s="130">
        <v>0.9294189257142927</v>
      </c>
      <c r="F37" s="91" t="s">
        <v>394</v>
      </c>
      <c r="G37" s="91" t="b">
        <v>0</v>
      </c>
      <c r="H37" s="91" t="b">
        <v>0</v>
      </c>
      <c r="I37" s="91" t="b">
        <v>0</v>
      </c>
      <c r="J37" s="91" t="b">
        <v>0</v>
      </c>
      <c r="K37" s="91" t="b">
        <v>0</v>
      </c>
      <c r="L37" s="91" t="b">
        <v>0</v>
      </c>
    </row>
    <row r="38" spans="1:12" ht="15">
      <c r="A38" s="91" t="s">
        <v>444</v>
      </c>
      <c r="B38" s="91" t="s">
        <v>445</v>
      </c>
      <c r="C38" s="91">
        <v>2</v>
      </c>
      <c r="D38" s="130">
        <v>0</v>
      </c>
      <c r="E38" s="130">
        <v>0.9294189257142927</v>
      </c>
      <c r="F38" s="91" t="s">
        <v>394</v>
      </c>
      <c r="G38" s="91" t="b">
        <v>0</v>
      </c>
      <c r="H38" s="91" t="b">
        <v>0</v>
      </c>
      <c r="I38" s="91" t="b">
        <v>0</v>
      </c>
      <c r="J38" s="91" t="b">
        <v>0</v>
      </c>
      <c r="K38" s="91" t="b">
        <v>0</v>
      </c>
      <c r="L38" s="91" t="b">
        <v>0</v>
      </c>
    </row>
    <row r="39" spans="1:12" ht="15">
      <c r="A39" s="91" t="s">
        <v>445</v>
      </c>
      <c r="B39" s="91" t="s">
        <v>446</v>
      </c>
      <c r="C39" s="91">
        <v>2</v>
      </c>
      <c r="D39" s="130">
        <v>0</v>
      </c>
      <c r="E39" s="130">
        <v>0.9294189257142927</v>
      </c>
      <c r="F39" s="91" t="s">
        <v>394</v>
      </c>
      <c r="G39" s="91" t="b">
        <v>0</v>
      </c>
      <c r="H39" s="91" t="b">
        <v>0</v>
      </c>
      <c r="I39" s="91" t="b">
        <v>0</v>
      </c>
      <c r="J39" s="91" t="b">
        <v>0</v>
      </c>
      <c r="K39" s="91" t="b">
        <v>0</v>
      </c>
      <c r="L39" s="91" t="b">
        <v>0</v>
      </c>
    </row>
    <row r="40" spans="1:12" ht="15">
      <c r="A40" s="91" t="s">
        <v>446</v>
      </c>
      <c r="B40" s="91" t="s">
        <v>447</v>
      </c>
      <c r="C40" s="91">
        <v>2</v>
      </c>
      <c r="D40" s="130">
        <v>0</v>
      </c>
      <c r="E40" s="130">
        <v>0.9294189257142927</v>
      </c>
      <c r="F40" s="91" t="s">
        <v>394</v>
      </c>
      <c r="G40" s="91" t="b">
        <v>0</v>
      </c>
      <c r="H40" s="91" t="b">
        <v>0</v>
      </c>
      <c r="I40" s="91" t="b">
        <v>0</v>
      </c>
      <c r="J40" s="91" t="b">
        <v>0</v>
      </c>
      <c r="K40" s="91" t="b">
        <v>0</v>
      </c>
      <c r="L40" s="91" t="b">
        <v>0</v>
      </c>
    </row>
    <row r="41" spans="1:12" ht="15">
      <c r="A41" s="91" t="s">
        <v>447</v>
      </c>
      <c r="B41" s="91" t="s">
        <v>448</v>
      </c>
      <c r="C41" s="91">
        <v>2</v>
      </c>
      <c r="D41" s="130">
        <v>0</v>
      </c>
      <c r="E41" s="130">
        <v>0.9294189257142927</v>
      </c>
      <c r="F41" s="91" t="s">
        <v>394</v>
      </c>
      <c r="G41" s="91" t="b">
        <v>0</v>
      </c>
      <c r="H41" s="91" t="b">
        <v>0</v>
      </c>
      <c r="I41" s="91" t="b">
        <v>0</v>
      </c>
      <c r="J41" s="91" t="b">
        <v>0</v>
      </c>
      <c r="K41" s="91" t="b">
        <v>0</v>
      </c>
      <c r="L41" s="91" t="b">
        <v>0</v>
      </c>
    </row>
    <row r="42" spans="1:12" ht="15">
      <c r="A42" s="91" t="s">
        <v>448</v>
      </c>
      <c r="B42" s="91" t="s">
        <v>221</v>
      </c>
      <c r="C42" s="91">
        <v>2</v>
      </c>
      <c r="D42" s="130">
        <v>0</v>
      </c>
      <c r="E42" s="130">
        <v>0.9294189257142927</v>
      </c>
      <c r="F42" s="91" t="s">
        <v>394</v>
      </c>
      <c r="G42" s="91" t="b">
        <v>0</v>
      </c>
      <c r="H42" s="91" t="b">
        <v>0</v>
      </c>
      <c r="I42" s="91" t="b">
        <v>0</v>
      </c>
      <c r="J42" s="91" t="b">
        <v>0</v>
      </c>
      <c r="K42" s="91" t="b">
        <v>0</v>
      </c>
      <c r="L42" s="91" t="b">
        <v>0</v>
      </c>
    </row>
    <row r="43" spans="1:12" ht="15">
      <c r="A43" s="91" t="s">
        <v>221</v>
      </c>
      <c r="B43" s="91" t="s">
        <v>449</v>
      </c>
      <c r="C43" s="91">
        <v>2</v>
      </c>
      <c r="D43" s="130">
        <v>0</v>
      </c>
      <c r="E43" s="130">
        <v>0.9294189257142927</v>
      </c>
      <c r="F43" s="91" t="s">
        <v>394</v>
      </c>
      <c r="G43" s="91" t="b">
        <v>0</v>
      </c>
      <c r="H43" s="91" t="b">
        <v>0</v>
      </c>
      <c r="I43" s="91" t="b">
        <v>0</v>
      </c>
      <c r="J43" s="91" t="b">
        <v>0</v>
      </c>
      <c r="K43" s="91" t="b">
        <v>0</v>
      </c>
      <c r="L43" s="91" t="b">
        <v>0</v>
      </c>
    </row>
    <row r="44" spans="1:12" ht="15">
      <c r="A44" s="91" t="s">
        <v>449</v>
      </c>
      <c r="B44" s="91" t="s">
        <v>220</v>
      </c>
      <c r="C44" s="91">
        <v>2</v>
      </c>
      <c r="D44" s="130">
        <v>0</v>
      </c>
      <c r="E44" s="130">
        <v>0.9294189257142927</v>
      </c>
      <c r="F44" s="91" t="s">
        <v>394</v>
      </c>
      <c r="G44" s="91" t="b">
        <v>0</v>
      </c>
      <c r="H44" s="91" t="b">
        <v>0</v>
      </c>
      <c r="I44" s="91" t="b">
        <v>0</v>
      </c>
      <c r="J44" s="91" t="b">
        <v>0</v>
      </c>
      <c r="K44" s="91" t="b">
        <v>0</v>
      </c>
      <c r="L44" s="91" t="b">
        <v>0</v>
      </c>
    </row>
    <row r="45" spans="1:12" ht="15">
      <c r="A45" s="91" t="s">
        <v>438</v>
      </c>
      <c r="B45" s="91" t="s">
        <v>439</v>
      </c>
      <c r="C45" s="91">
        <v>6</v>
      </c>
      <c r="D45" s="130">
        <v>0</v>
      </c>
      <c r="E45" s="130">
        <v>1.1995723549052042</v>
      </c>
      <c r="F45" s="91" t="s">
        <v>395</v>
      </c>
      <c r="G45" s="91" t="b">
        <v>0</v>
      </c>
      <c r="H45" s="91" t="b">
        <v>0</v>
      </c>
      <c r="I45" s="91" t="b">
        <v>0</v>
      </c>
      <c r="J45" s="91" t="b">
        <v>0</v>
      </c>
      <c r="K45" s="91" t="b">
        <v>0</v>
      </c>
      <c r="L45" s="91" t="b">
        <v>0</v>
      </c>
    </row>
    <row r="46" spans="1:12" ht="15">
      <c r="A46" s="91" t="s">
        <v>451</v>
      </c>
      <c r="B46" s="91" t="s">
        <v>440</v>
      </c>
      <c r="C46" s="91">
        <v>4</v>
      </c>
      <c r="D46" s="130">
        <v>0</v>
      </c>
      <c r="E46" s="130">
        <v>1.3756636139608853</v>
      </c>
      <c r="F46" s="91" t="s">
        <v>395</v>
      </c>
      <c r="G46" s="91" t="b">
        <v>0</v>
      </c>
      <c r="H46" s="91" t="b">
        <v>0</v>
      </c>
      <c r="I46" s="91" t="b">
        <v>0</v>
      </c>
      <c r="J46" s="91" t="b">
        <v>0</v>
      </c>
      <c r="K46" s="91" t="b">
        <v>0</v>
      </c>
      <c r="L46" s="91" t="b">
        <v>0</v>
      </c>
    </row>
    <row r="47" spans="1:12" ht="15">
      <c r="A47" s="91" t="s">
        <v>440</v>
      </c>
      <c r="B47" s="91" t="s">
        <v>452</v>
      </c>
      <c r="C47" s="91">
        <v>4</v>
      </c>
      <c r="D47" s="130">
        <v>0</v>
      </c>
      <c r="E47" s="130">
        <v>1.3756636139608853</v>
      </c>
      <c r="F47" s="91" t="s">
        <v>395</v>
      </c>
      <c r="G47" s="91" t="b">
        <v>0</v>
      </c>
      <c r="H47" s="91" t="b">
        <v>0</v>
      </c>
      <c r="I47" s="91" t="b">
        <v>0</v>
      </c>
      <c r="J47" s="91" t="b">
        <v>0</v>
      </c>
      <c r="K47" s="91" t="b">
        <v>0</v>
      </c>
      <c r="L47" s="91" t="b">
        <v>0</v>
      </c>
    </row>
    <row r="48" spans="1:12" ht="15">
      <c r="A48" s="91" t="s">
        <v>452</v>
      </c>
      <c r="B48" s="91" t="s">
        <v>453</v>
      </c>
      <c r="C48" s="91">
        <v>4</v>
      </c>
      <c r="D48" s="130">
        <v>0</v>
      </c>
      <c r="E48" s="130">
        <v>1.3756636139608853</v>
      </c>
      <c r="F48" s="91" t="s">
        <v>395</v>
      </c>
      <c r="G48" s="91" t="b">
        <v>0</v>
      </c>
      <c r="H48" s="91" t="b">
        <v>0</v>
      </c>
      <c r="I48" s="91" t="b">
        <v>0</v>
      </c>
      <c r="J48" s="91" t="b">
        <v>0</v>
      </c>
      <c r="K48" s="91" t="b">
        <v>0</v>
      </c>
      <c r="L48" s="91" t="b">
        <v>0</v>
      </c>
    </row>
    <row r="49" spans="1:12" ht="15">
      <c r="A49" s="91" t="s">
        <v>453</v>
      </c>
      <c r="B49" s="91" t="s">
        <v>454</v>
      </c>
      <c r="C49" s="91">
        <v>4</v>
      </c>
      <c r="D49" s="130">
        <v>0</v>
      </c>
      <c r="E49" s="130">
        <v>1.3756636139608853</v>
      </c>
      <c r="F49" s="91" t="s">
        <v>395</v>
      </c>
      <c r="G49" s="91" t="b">
        <v>0</v>
      </c>
      <c r="H49" s="91" t="b">
        <v>0</v>
      </c>
      <c r="I49" s="91" t="b">
        <v>0</v>
      </c>
      <c r="J49" s="91" t="b">
        <v>0</v>
      </c>
      <c r="K49" s="91" t="b">
        <v>0</v>
      </c>
      <c r="L49" s="91" t="b">
        <v>0</v>
      </c>
    </row>
    <row r="50" spans="1:12" ht="15">
      <c r="A50" s="91" t="s">
        <v>454</v>
      </c>
      <c r="B50" s="91" t="s">
        <v>455</v>
      </c>
      <c r="C50" s="91">
        <v>4</v>
      </c>
      <c r="D50" s="130">
        <v>0</v>
      </c>
      <c r="E50" s="130">
        <v>1.3756636139608853</v>
      </c>
      <c r="F50" s="91" t="s">
        <v>395</v>
      </c>
      <c r="G50" s="91" t="b">
        <v>0</v>
      </c>
      <c r="H50" s="91" t="b">
        <v>0</v>
      </c>
      <c r="I50" s="91" t="b">
        <v>0</v>
      </c>
      <c r="J50" s="91" t="b">
        <v>0</v>
      </c>
      <c r="K50" s="91" t="b">
        <v>0</v>
      </c>
      <c r="L50" s="91" t="b">
        <v>0</v>
      </c>
    </row>
    <row r="51" spans="1:12" ht="15">
      <c r="A51" s="91" t="s">
        <v>455</v>
      </c>
      <c r="B51" s="91" t="s">
        <v>524</v>
      </c>
      <c r="C51" s="91">
        <v>4</v>
      </c>
      <c r="D51" s="130">
        <v>0</v>
      </c>
      <c r="E51" s="130">
        <v>1.3756636139608853</v>
      </c>
      <c r="F51" s="91" t="s">
        <v>395</v>
      </c>
      <c r="G51" s="91" t="b">
        <v>0</v>
      </c>
      <c r="H51" s="91" t="b">
        <v>0</v>
      </c>
      <c r="I51" s="91" t="b">
        <v>0</v>
      </c>
      <c r="J51" s="91" t="b">
        <v>0</v>
      </c>
      <c r="K51" s="91" t="b">
        <v>0</v>
      </c>
      <c r="L51" s="91" t="b">
        <v>0</v>
      </c>
    </row>
    <row r="52" spans="1:12" ht="15">
      <c r="A52" s="91" t="s">
        <v>437</v>
      </c>
      <c r="B52" s="91" t="s">
        <v>525</v>
      </c>
      <c r="C52" s="91">
        <v>3</v>
      </c>
      <c r="D52" s="130">
        <v>0</v>
      </c>
      <c r="E52" s="130">
        <v>1.1995723549052042</v>
      </c>
      <c r="F52" s="91" t="s">
        <v>395</v>
      </c>
      <c r="G52" s="91" t="b">
        <v>0</v>
      </c>
      <c r="H52" s="91" t="b">
        <v>0</v>
      </c>
      <c r="I52" s="91" t="b">
        <v>0</v>
      </c>
      <c r="J52" s="91" t="b">
        <v>0</v>
      </c>
      <c r="K52" s="91" t="b">
        <v>0</v>
      </c>
      <c r="L52" s="91" t="b">
        <v>0</v>
      </c>
    </row>
    <row r="53" spans="1:12" ht="15">
      <c r="A53" s="91" t="s">
        <v>525</v>
      </c>
      <c r="B53" s="91" t="s">
        <v>526</v>
      </c>
      <c r="C53" s="91">
        <v>3</v>
      </c>
      <c r="D53" s="130">
        <v>0</v>
      </c>
      <c r="E53" s="130">
        <v>1.5006023505691852</v>
      </c>
      <c r="F53" s="91" t="s">
        <v>395</v>
      </c>
      <c r="G53" s="91" t="b">
        <v>0</v>
      </c>
      <c r="H53" s="91" t="b">
        <v>0</v>
      </c>
      <c r="I53" s="91" t="b">
        <v>0</v>
      </c>
      <c r="J53" s="91" t="b">
        <v>0</v>
      </c>
      <c r="K53" s="91" t="b">
        <v>0</v>
      </c>
      <c r="L53" s="91" t="b">
        <v>0</v>
      </c>
    </row>
    <row r="54" spans="1:12" ht="15">
      <c r="A54" s="91" t="s">
        <v>526</v>
      </c>
      <c r="B54" s="91" t="s">
        <v>527</v>
      </c>
      <c r="C54" s="91">
        <v>3</v>
      </c>
      <c r="D54" s="130">
        <v>0</v>
      </c>
      <c r="E54" s="130">
        <v>1.5006023505691852</v>
      </c>
      <c r="F54" s="91" t="s">
        <v>395</v>
      </c>
      <c r="G54" s="91" t="b">
        <v>0</v>
      </c>
      <c r="H54" s="91" t="b">
        <v>0</v>
      </c>
      <c r="I54" s="91" t="b">
        <v>0</v>
      </c>
      <c r="J54" s="91" t="b">
        <v>0</v>
      </c>
      <c r="K54" s="91" t="b">
        <v>0</v>
      </c>
      <c r="L54" s="91" t="b">
        <v>0</v>
      </c>
    </row>
    <row r="55" spans="1:12" ht="15">
      <c r="A55" s="91" t="s">
        <v>527</v>
      </c>
      <c r="B55" s="91" t="s">
        <v>528</v>
      </c>
      <c r="C55" s="91">
        <v>3</v>
      </c>
      <c r="D55" s="130">
        <v>0</v>
      </c>
      <c r="E55" s="130">
        <v>1.5006023505691852</v>
      </c>
      <c r="F55" s="91" t="s">
        <v>395</v>
      </c>
      <c r="G55" s="91" t="b">
        <v>0</v>
      </c>
      <c r="H55" s="91" t="b">
        <v>0</v>
      </c>
      <c r="I55" s="91" t="b">
        <v>0</v>
      </c>
      <c r="J55" s="91" t="b">
        <v>0</v>
      </c>
      <c r="K55" s="91" t="b">
        <v>0</v>
      </c>
      <c r="L55" s="91" t="b">
        <v>0</v>
      </c>
    </row>
    <row r="56" spans="1:12" ht="15">
      <c r="A56" s="91" t="s">
        <v>528</v>
      </c>
      <c r="B56" s="91" t="s">
        <v>437</v>
      </c>
      <c r="C56" s="91">
        <v>3</v>
      </c>
      <c r="D56" s="130">
        <v>0</v>
      </c>
      <c r="E56" s="130">
        <v>1.2787536009528289</v>
      </c>
      <c r="F56" s="91" t="s">
        <v>395</v>
      </c>
      <c r="G56" s="91" t="b">
        <v>0</v>
      </c>
      <c r="H56" s="91" t="b">
        <v>0</v>
      </c>
      <c r="I56" s="91" t="b">
        <v>0</v>
      </c>
      <c r="J56" s="91" t="b">
        <v>0</v>
      </c>
      <c r="K56" s="91" t="b">
        <v>0</v>
      </c>
      <c r="L56" s="91" t="b">
        <v>0</v>
      </c>
    </row>
    <row r="57" spans="1:12" ht="15">
      <c r="A57" s="91" t="s">
        <v>437</v>
      </c>
      <c r="B57" s="91" t="s">
        <v>529</v>
      </c>
      <c r="C57" s="91">
        <v>3</v>
      </c>
      <c r="D57" s="130">
        <v>0</v>
      </c>
      <c r="E57" s="130">
        <v>1.1995723549052042</v>
      </c>
      <c r="F57" s="91" t="s">
        <v>395</v>
      </c>
      <c r="G57" s="91" t="b">
        <v>0</v>
      </c>
      <c r="H57" s="91" t="b">
        <v>0</v>
      </c>
      <c r="I57" s="91" t="b">
        <v>0</v>
      </c>
      <c r="J57" s="91" t="b">
        <v>0</v>
      </c>
      <c r="K57" s="91" t="b">
        <v>0</v>
      </c>
      <c r="L57" s="91" t="b">
        <v>0</v>
      </c>
    </row>
    <row r="58" spans="1:12" ht="15">
      <c r="A58" s="91" t="s">
        <v>529</v>
      </c>
      <c r="B58" s="91" t="s">
        <v>530</v>
      </c>
      <c r="C58" s="91">
        <v>3</v>
      </c>
      <c r="D58" s="130">
        <v>0</v>
      </c>
      <c r="E58" s="130">
        <v>1.5006023505691852</v>
      </c>
      <c r="F58" s="91" t="s">
        <v>395</v>
      </c>
      <c r="G58" s="91" t="b">
        <v>0</v>
      </c>
      <c r="H58" s="91" t="b">
        <v>0</v>
      </c>
      <c r="I58" s="91" t="b">
        <v>0</v>
      </c>
      <c r="J58" s="91" t="b">
        <v>0</v>
      </c>
      <c r="K58" s="91" t="b">
        <v>0</v>
      </c>
      <c r="L58" s="91" t="b">
        <v>0</v>
      </c>
    </row>
    <row r="59" spans="1:12" ht="15">
      <c r="A59" s="91" t="s">
        <v>530</v>
      </c>
      <c r="B59" s="91" t="s">
        <v>531</v>
      </c>
      <c r="C59" s="91">
        <v>3</v>
      </c>
      <c r="D59" s="130">
        <v>0</v>
      </c>
      <c r="E59" s="130">
        <v>1.5006023505691852</v>
      </c>
      <c r="F59" s="91" t="s">
        <v>395</v>
      </c>
      <c r="G59" s="91" t="b">
        <v>0</v>
      </c>
      <c r="H59" s="91" t="b">
        <v>0</v>
      </c>
      <c r="I59" s="91" t="b">
        <v>0</v>
      </c>
      <c r="J59" s="91" t="b">
        <v>0</v>
      </c>
      <c r="K59" s="91" t="b">
        <v>0</v>
      </c>
      <c r="L59" s="91" t="b">
        <v>0</v>
      </c>
    </row>
    <row r="60" spans="1:12" ht="15">
      <c r="A60" s="91" t="s">
        <v>531</v>
      </c>
      <c r="B60" s="91" t="s">
        <v>438</v>
      </c>
      <c r="C60" s="91">
        <v>3</v>
      </c>
      <c r="D60" s="130">
        <v>0</v>
      </c>
      <c r="E60" s="130">
        <v>1.1995723549052042</v>
      </c>
      <c r="F60" s="91" t="s">
        <v>395</v>
      </c>
      <c r="G60" s="91" t="b">
        <v>0</v>
      </c>
      <c r="H60" s="91" t="b">
        <v>0</v>
      </c>
      <c r="I60" s="91" t="b">
        <v>0</v>
      </c>
      <c r="J60" s="91" t="b">
        <v>0</v>
      </c>
      <c r="K60" s="91" t="b">
        <v>0</v>
      </c>
      <c r="L60" s="91" t="b">
        <v>0</v>
      </c>
    </row>
    <row r="61" spans="1:12" ht="15">
      <c r="A61" s="91" t="s">
        <v>439</v>
      </c>
      <c r="B61" s="91" t="s">
        <v>532</v>
      </c>
      <c r="C61" s="91">
        <v>3</v>
      </c>
      <c r="D61" s="130">
        <v>0</v>
      </c>
      <c r="E61" s="130">
        <v>1.1995723549052042</v>
      </c>
      <c r="F61" s="91" t="s">
        <v>395</v>
      </c>
      <c r="G61" s="91" t="b">
        <v>0</v>
      </c>
      <c r="H61" s="91" t="b">
        <v>0</v>
      </c>
      <c r="I61" s="91" t="b">
        <v>0</v>
      </c>
      <c r="J61" s="91" t="b">
        <v>0</v>
      </c>
      <c r="K61" s="91" t="b">
        <v>0</v>
      </c>
      <c r="L61" s="91" t="b">
        <v>0</v>
      </c>
    </row>
    <row r="62" spans="1:12" ht="15">
      <c r="A62" s="91" t="s">
        <v>532</v>
      </c>
      <c r="B62" s="91" t="s">
        <v>533</v>
      </c>
      <c r="C62" s="91">
        <v>3</v>
      </c>
      <c r="D62" s="130">
        <v>0</v>
      </c>
      <c r="E62" s="130">
        <v>1.5006023505691852</v>
      </c>
      <c r="F62" s="91" t="s">
        <v>395</v>
      </c>
      <c r="G62" s="91" t="b">
        <v>0</v>
      </c>
      <c r="H62" s="91" t="b">
        <v>0</v>
      </c>
      <c r="I62" s="91" t="b">
        <v>0</v>
      </c>
      <c r="J62" s="91" t="b">
        <v>0</v>
      </c>
      <c r="K62" s="91" t="b">
        <v>0</v>
      </c>
      <c r="L62" s="91" t="b">
        <v>0</v>
      </c>
    </row>
    <row r="63" spans="1:12" ht="15">
      <c r="A63" s="91" t="s">
        <v>533</v>
      </c>
      <c r="B63" s="91" t="s">
        <v>441</v>
      </c>
      <c r="C63" s="91">
        <v>3</v>
      </c>
      <c r="D63" s="130">
        <v>0</v>
      </c>
      <c r="E63" s="130">
        <v>1.3756636139608853</v>
      </c>
      <c r="F63" s="91" t="s">
        <v>395</v>
      </c>
      <c r="G63" s="91" t="b">
        <v>0</v>
      </c>
      <c r="H63" s="91" t="b">
        <v>0</v>
      </c>
      <c r="I63" s="91" t="b">
        <v>0</v>
      </c>
      <c r="J63" s="91" t="b">
        <v>0</v>
      </c>
      <c r="K63" s="91" t="b">
        <v>0</v>
      </c>
      <c r="L63" s="91" t="b">
        <v>0</v>
      </c>
    </row>
    <row r="64" spans="1:12" ht="15">
      <c r="A64" s="91" t="s">
        <v>441</v>
      </c>
      <c r="B64" s="91" t="s">
        <v>534</v>
      </c>
      <c r="C64" s="91">
        <v>3</v>
      </c>
      <c r="D64" s="130">
        <v>0</v>
      </c>
      <c r="E64" s="130">
        <v>1.3756636139608853</v>
      </c>
      <c r="F64" s="91" t="s">
        <v>395</v>
      </c>
      <c r="G64" s="91" t="b">
        <v>0</v>
      </c>
      <c r="H64" s="91" t="b">
        <v>0</v>
      </c>
      <c r="I64" s="91" t="b">
        <v>0</v>
      </c>
      <c r="J64" s="91" t="b">
        <v>0</v>
      </c>
      <c r="K64" s="91" t="b">
        <v>0</v>
      </c>
      <c r="L64" s="91" t="b">
        <v>0</v>
      </c>
    </row>
    <row r="65" spans="1:12" ht="15">
      <c r="A65" s="91" t="s">
        <v>534</v>
      </c>
      <c r="B65" s="91" t="s">
        <v>451</v>
      </c>
      <c r="C65" s="91">
        <v>3</v>
      </c>
      <c r="D65" s="130">
        <v>0</v>
      </c>
      <c r="E65" s="130">
        <v>1.3756636139608853</v>
      </c>
      <c r="F65" s="91" t="s">
        <v>395</v>
      </c>
      <c r="G65" s="91" t="b">
        <v>0</v>
      </c>
      <c r="H65" s="91" t="b">
        <v>0</v>
      </c>
      <c r="I65" s="91" t="b">
        <v>0</v>
      </c>
      <c r="J65" s="91" t="b">
        <v>0</v>
      </c>
      <c r="K65" s="91" t="b">
        <v>0</v>
      </c>
      <c r="L65" s="91" t="b">
        <v>0</v>
      </c>
    </row>
    <row r="66" spans="1:12" ht="15">
      <c r="A66" s="91" t="s">
        <v>524</v>
      </c>
      <c r="B66" s="91" t="s">
        <v>438</v>
      </c>
      <c r="C66" s="91">
        <v>3</v>
      </c>
      <c r="D66" s="130">
        <v>0</v>
      </c>
      <c r="E66" s="130">
        <v>1.0746336182969043</v>
      </c>
      <c r="F66" s="91" t="s">
        <v>395</v>
      </c>
      <c r="G66" s="91" t="b">
        <v>0</v>
      </c>
      <c r="H66" s="91" t="b">
        <v>0</v>
      </c>
      <c r="I66" s="91" t="b">
        <v>0</v>
      </c>
      <c r="J66" s="91" t="b">
        <v>0</v>
      </c>
      <c r="K66" s="91" t="b">
        <v>0</v>
      </c>
      <c r="L66" s="91" t="b">
        <v>0</v>
      </c>
    </row>
    <row r="67" spans="1:12" ht="15">
      <c r="A67" s="91" t="s">
        <v>439</v>
      </c>
      <c r="B67" s="91" t="s">
        <v>535</v>
      </c>
      <c r="C67" s="91">
        <v>3</v>
      </c>
      <c r="D67" s="130">
        <v>0</v>
      </c>
      <c r="E67" s="130">
        <v>1.1995723549052042</v>
      </c>
      <c r="F67" s="91" t="s">
        <v>395</v>
      </c>
      <c r="G67" s="91" t="b">
        <v>0</v>
      </c>
      <c r="H67" s="91" t="b">
        <v>0</v>
      </c>
      <c r="I67" s="91" t="b">
        <v>0</v>
      </c>
      <c r="J67" s="91" t="b">
        <v>0</v>
      </c>
      <c r="K67" s="91" t="b">
        <v>0</v>
      </c>
      <c r="L67" s="91" t="b">
        <v>0</v>
      </c>
    </row>
    <row r="68" spans="1:12" ht="15">
      <c r="A68" s="91" t="s">
        <v>535</v>
      </c>
      <c r="B68" s="91" t="s">
        <v>536</v>
      </c>
      <c r="C68" s="91">
        <v>3</v>
      </c>
      <c r="D68" s="130">
        <v>0</v>
      </c>
      <c r="E68" s="130">
        <v>1.5006023505691852</v>
      </c>
      <c r="F68" s="91" t="s">
        <v>395</v>
      </c>
      <c r="G68" s="91" t="b">
        <v>0</v>
      </c>
      <c r="H68" s="91" t="b">
        <v>0</v>
      </c>
      <c r="I68" s="91" t="b">
        <v>0</v>
      </c>
      <c r="J68" s="91" t="b">
        <v>0</v>
      </c>
      <c r="K68" s="91" t="b">
        <v>0</v>
      </c>
      <c r="L68" s="91" t="b">
        <v>0</v>
      </c>
    </row>
    <row r="69" spans="1:12" ht="15">
      <c r="A69" s="91" t="s">
        <v>216</v>
      </c>
      <c r="B69" s="91" t="s">
        <v>437</v>
      </c>
      <c r="C69" s="91">
        <v>2</v>
      </c>
      <c r="D69" s="130">
        <v>0.0035936991644016578</v>
      </c>
      <c r="E69" s="130">
        <v>1.2787536009528289</v>
      </c>
      <c r="F69" s="91" t="s">
        <v>395</v>
      </c>
      <c r="G69" s="91" t="b">
        <v>0</v>
      </c>
      <c r="H69" s="91" t="b">
        <v>0</v>
      </c>
      <c r="I69" s="91" t="b">
        <v>0</v>
      </c>
      <c r="J69" s="91" t="b">
        <v>0</v>
      </c>
      <c r="K69" s="91" t="b">
        <v>0</v>
      </c>
      <c r="L69" s="91" t="b">
        <v>0</v>
      </c>
    </row>
    <row r="70" spans="1:12" ht="15">
      <c r="A70" s="91" t="s">
        <v>536</v>
      </c>
      <c r="B70" s="91" t="s">
        <v>537</v>
      </c>
      <c r="C70" s="91">
        <v>2</v>
      </c>
      <c r="D70" s="130">
        <v>0.0035936991644016578</v>
      </c>
      <c r="E70" s="130">
        <v>1.5006023505691852</v>
      </c>
      <c r="F70" s="91" t="s">
        <v>395</v>
      </c>
      <c r="G70" s="91" t="b">
        <v>0</v>
      </c>
      <c r="H70" s="91" t="b">
        <v>0</v>
      </c>
      <c r="I70" s="91" t="b">
        <v>0</v>
      </c>
      <c r="J70" s="91" t="b">
        <v>0</v>
      </c>
      <c r="K70" s="91" t="b">
        <v>0</v>
      </c>
      <c r="L70" s="91" t="b">
        <v>0</v>
      </c>
    </row>
    <row r="71" spans="1:12" ht="15">
      <c r="A71" s="91" t="s">
        <v>457</v>
      </c>
      <c r="B71" s="91" t="s">
        <v>440</v>
      </c>
      <c r="C71" s="91">
        <v>2</v>
      </c>
      <c r="D71" s="130">
        <v>0</v>
      </c>
      <c r="E71" s="130">
        <v>1.1139433523068367</v>
      </c>
      <c r="F71" s="91" t="s">
        <v>396</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564</v>
      </c>
      <c r="B2" s="133" t="s">
        <v>565</v>
      </c>
      <c r="C2" s="67" t="s">
        <v>566</v>
      </c>
    </row>
    <row r="3" spans="1:3" ht="15">
      <c r="A3" s="132" t="s">
        <v>394</v>
      </c>
      <c r="B3" s="132" t="s">
        <v>394</v>
      </c>
      <c r="C3" s="36">
        <v>5</v>
      </c>
    </row>
    <row r="4" spans="1:3" ht="15">
      <c r="A4" s="132" t="s">
        <v>395</v>
      </c>
      <c r="B4" s="132" t="s">
        <v>395</v>
      </c>
      <c r="C4" s="36">
        <v>3</v>
      </c>
    </row>
    <row r="5" spans="1:3" ht="15">
      <c r="A5" s="132" t="s">
        <v>396</v>
      </c>
      <c r="B5" s="132" t="s">
        <v>396</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572</v>
      </c>
      <c r="B1" s="13" t="s">
        <v>17</v>
      </c>
    </row>
    <row r="2" spans="1:2" ht="15">
      <c r="A2" s="85" t="s">
        <v>573</v>
      </c>
      <c r="B2" s="85" t="s">
        <v>579</v>
      </c>
    </row>
    <row r="3" spans="1:2" ht="15">
      <c r="A3" s="85" t="s">
        <v>574</v>
      </c>
      <c r="B3" s="85" t="s">
        <v>580</v>
      </c>
    </row>
    <row r="4" spans="1:2" ht="15">
      <c r="A4" s="85" t="s">
        <v>575</v>
      </c>
      <c r="B4" s="85" t="s">
        <v>581</v>
      </c>
    </row>
    <row r="5" spans="1:2" ht="15">
      <c r="A5" s="85" t="s">
        <v>576</v>
      </c>
      <c r="B5" s="85" t="s">
        <v>582</v>
      </c>
    </row>
    <row r="6" spans="1:2" ht="15">
      <c r="A6" s="85" t="s">
        <v>577</v>
      </c>
      <c r="B6" s="85" t="s">
        <v>583</v>
      </c>
    </row>
    <row r="7" spans="1:2" ht="15">
      <c r="A7" s="85" t="s">
        <v>578</v>
      </c>
      <c r="B7" s="85" t="s">
        <v>580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393</v>
      </c>
      <c r="BB2" s="13" t="s">
        <v>401</v>
      </c>
      <c r="BC2" s="13" t="s">
        <v>402</v>
      </c>
      <c r="BD2" s="67" t="s">
        <v>553</v>
      </c>
      <c r="BE2" s="67" t="s">
        <v>554</v>
      </c>
      <c r="BF2" s="67" t="s">
        <v>555</v>
      </c>
      <c r="BG2" s="67" t="s">
        <v>556</v>
      </c>
      <c r="BH2" s="67" t="s">
        <v>557</v>
      </c>
      <c r="BI2" s="67" t="s">
        <v>558</v>
      </c>
      <c r="BJ2" s="67" t="s">
        <v>559</v>
      </c>
      <c r="BK2" s="67" t="s">
        <v>560</v>
      </c>
      <c r="BL2" s="67" t="s">
        <v>561</v>
      </c>
    </row>
    <row r="3" spans="1:64" ht="15" customHeight="1">
      <c r="A3" s="84" t="s">
        <v>212</v>
      </c>
      <c r="B3" s="84" t="s">
        <v>218</v>
      </c>
      <c r="C3" s="53"/>
      <c r="D3" s="54"/>
      <c r="E3" s="65"/>
      <c r="F3" s="55"/>
      <c r="G3" s="53"/>
      <c r="H3" s="57"/>
      <c r="I3" s="56"/>
      <c r="J3" s="56"/>
      <c r="K3" s="36" t="s">
        <v>65</v>
      </c>
      <c r="L3" s="62">
        <v>3</v>
      </c>
      <c r="M3" s="62"/>
      <c r="N3" s="63"/>
      <c r="O3" s="85" t="s">
        <v>222</v>
      </c>
      <c r="P3" s="87">
        <v>43662.643645833334</v>
      </c>
      <c r="Q3" s="85" t="s">
        <v>224</v>
      </c>
      <c r="R3" s="85"/>
      <c r="S3" s="85"/>
      <c r="T3" s="85" t="s">
        <v>231</v>
      </c>
      <c r="U3" s="85"/>
      <c r="V3" s="90" t="s">
        <v>235</v>
      </c>
      <c r="W3" s="87">
        <v>43662.643645833334</v>
      </c>
      <c r="X3" s="90" t="s">
        <v>240</v>
      </c>
      <c r="Y3" s="85"/>
      <c r="Z3" s="85"/>
      <c r="AA3" s="91" t="s">
        <v>246</v>
      </c>
      <c r="AB3" s="85"/>
      <c r="AC3" s="85" t="b">
        <v>0</v>
      </c>
      <c r="AD3" s="85">
        <v>0</v>
      </c>
      <c r="AE3" s="91" t="s">
        <v>252</v>
      </c>
      <c r="AF3" s="85" t="b">
        <v>0</v>
      </c>
      <c r="AG3" s="85" t="s">
        <v>254</v>
      </c>
      <c r="AH3" s="85"/>
      <c r="AI3" s="91" t="s">
        <v>253</v>
      </c>
      <c r="AJ3" s="85" t="b">
        <v>0</v>
      </c>
      <c r="AK3" s="85">
        <v>0</v>
      </c>
      <c r="AL3" s="91" t="s">
        <v>253</v>
      </c>
      <c r="AM3" s="85" t="s">
        <v>256</v>
      </c>
      <c r="AN3" s="85" t="b">
        <v>0</v>
      </c>
      <c r="AO3" s="91" t="s">
        <v>246</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223</v>
      </c>
      <c r="P4" s="88">
        <v>43662.643645833334</v>
      </c>
      <c r="Q4" s="86" t="s">
        <v>224</v>
      </c>
      <c r="R4" s="86"/>
      <c r="S4" s="86"/>
      <c r="T4" s="86" t="s">
        <v>231</v>
      </c>
      <c r="U4" s="86"/>
      <c r="V4" s="89" t="s">
        <v>235</v>
      </c>
      <c r="W4" s="88">
        <v>43662.643645833334</v>
      </c>
      <c r="X4" s="89" t="s">
        <v>240</v>
      </c>
      <c r="Y4" s="86"/>
      <c r="Z4" s="86"/>
      <c r="AA4" s="92" t="s">
        <v>246</v>
      </c>
      <c r="AB4" s="86"/>
      <c r="AC4" s="86" t="b">
        <v>0</v>
      </c>
      <c r="AD4" s="86">
        <v>0</v>
      </c>
      <c r="AE4" s="92" t="s">
        <v>252</v>
      </c>
      <c r="AF4" s="86" t="b">
        <v>0</v>
      </c>
      <c r="AG4" s="86" t="s">
        <v>254</v>
      </c>
      <c r="AH4" s="86"/>
      <c r="AI4" s="92" t="s">
        <v>253</v>
      </c>
      <c r="AJ4" s="86" t="b">
        <v>0</v>
      </c>
      <c r="AK4" s="86">
        <v>0</v>
      </c>
      <c r="AL4" s="92" t="s">
        <v>253</v>
      </c>
      <c r="AM4" s="86" t="s">
        <v>256</v>
      </c>
      <c r="AN4" s="86" t="b">
        <v>0</v>
      </c>
      <c r="AO4" s="92" t="s">
        <v>246</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2</v>
      </c>
      <c r="BE4" s="52">
        <v>4.545454545454546</v>
      </c>
      <c r="BF4" s="51">
        <v>0</v>
      </c>
      <c r="BG4" s="52">
        <v>0</v>
      </c>
      <c r="BH4" s="51">
        <v>0</v>
      </c>
      <c r="BI4" s="52">
        <v>0</v>
      </c>
      <c r="BJ4" s="51">
        <v>42</v>
      </c>
      <c r="BK4" s="52">
        <v>95.45454545454545</v>
      </c>
      <c r="BL4" s="51">
        <v>44</v>
      </c>
    </row>
    <row r="5" spans="1:64" ht="15">
      <c r="A5" s="84" t="s">
        <v>213</v>
      </c>
      <c r="B5" s="84" t="s">
        <v>220</v>
      </c>
      <c r="C5" s="53"/>
      <c r="D5" s="54"/>
      <c r="E5" s="65"/>
      <c r="F5" s="55"/>
      <c r="G5" s="53"/>
      <c r="H5" s="57"/>
      <c r="I5" s="56"/>
      <c r="J5" s="56"/>
      <c r="K5" s="36" t="s">
        <v>65</v>
      </c>
      <c r="L5" s="83">
        <v>5</v>
      </c>
      <c r="M5" s="83"/>
      <c r="N5" s="63"/>
      <c r="O5" s="86" t="s">
        <v>222</v>
      </c>
      <c r="P5" s="88">
        <v>42402.688252314816</v>
      </c>
      <c r="Q5" s="86" t="s">
        <v>225</v>
      </c>
      <c r="R5" s="89" t="s">
        <v>229</v>
      </c>
      <c r="S5" s="86" t="s">
        <v>230</v>
      </c>
      <c r="T5" s="86" t="s">
        <v>232</v>
      </c>
      <c r="U5" s="86"/>
      <c r="V5" s="89" t="s">
        <v>236</v>
      </c>
      <c r="W5" s="88">
        <v>42402.688252314816</v>
      </c>
      <c r="X5" s="89" t="s">
        <v>241</v>
      </c>
      <c r="Y5" s="86"/>
      <c r="Z5" s="86"/>
      <c r="AA5" s="92" t="s">
        <v>247</v>
      </c>
      <c r="AB5" s="86"/>
      <c r="AC5" s="86" t="b">
        <v>0</v>
      </c>
      <c r="AD5" s="86">
        <v>25</v>
      </c>
      <c r="AE5" s="92" t="s">
        <v>253</v>
      </c>
      <c r="AF5" s="86" t="b">
        <v>0</v>
      </c>
      <c r="AG5" s="86" t="s">
        <v>254</v>
      </c>
      <c r="AH5" s="86"/>
      <c r="AI5" s="92" t="s">
        <v>253</v>
      </c>
      <c r="AJ5" s="86" t="b">
        <v>0</v>
      </c>
      <c r="AK5" s="86">
        <v>16</v>
      </c>
      <c r="AL5" s="92" t="s">
        <v>253</v>
      </c>
      <c r="AM5" s="86" t="s">
        <v>257</v>
      </c>
      <c r="AN5" s="86" t="b">
        <v>0</v>
      </c>
      <c r="AO5" s="92" t="s">
        <v>247</v>
      </c>
      <c r="AP5" s="86" t="s">
        <v>259</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220</v>
      </c>
      <c r="C6" s="53"/>
      <c r="D6" s="54"/>
      <c r="E6" s="65"/>
      <c r="F6" s="55"/>
      <c r="G6" s="53"/>
      <c r="H6" s="57"/>
      <c r="I6" s="56"/>
      <c r="J6" s="56"/>
      <c r="K6" s="36" t="s">
        <v>65</v>
      </c>
      <c r="L6" s="83">
        <v>6</v>
      </c>
      <c r="M6" s="83"/>
      <c r="N6" s="63"/>
      <c r="O6" s="86" t="s">
        <v>222</v>
      </c>
      <c r="P6" s="88">
        <v>43668.160844907405</v>
      </c>
      <c r="Q6" s="86" t="s">
        <v>226</v>
      </c>
      <c r="R6" s="89" t="s">
        <v>229</v>
      </c>
      <c r="S6" s="86" t="s">
        <v>230</v>
      </c>
      <c r="T6" s="86" t="s">
        <v>232</v>
      </c>
      <c r="U6" s="86"/>
      <c r="V6" s="89" t="s">
        <v>237</v>
      </c>
      <c r="W6" s="88">
        <v>43668.160844907405</v>
      </c>
      <c r="X6" s="89" t="s">
        <v>242</v>
      </c>
      <c r="Y6" s="86"/>
      <c r="Z6" s="86"/>
      <c r="AA6" s="92" t="s">
        <v>248</v>
      </c>
      <c r="AB6" s="86"/>
      <c r="AC6" s="86" t="b">
        <v>0</v>
      </c>
      <c r="AD6" s="86">
        <v>0</v>
      </c>
      <c r="AE6" s="92" t="s">
        <v>253</v>
      </c>
      <c r="AF6" s="86" t="b">
        <v>0</v>
      </c>
      <c r="AG6" s="86" t="s">
        <v>254</v>
      </c>
      <c r="AH6" s="86"/>
      <c r="AI6" s="92" t="s">
        <v>253</v>
      </c>
      <c r="AJ6" s="86" t="b">
        <v>0</v>
      </c>
      <c r="AK6" s="86">
        <v>0</v>
      </c>
      <c r="AL6" s="92" t="s">
        <v>247</v>
      </c>
      <c r="AM6" s="86" t="s">
        <v>258</v>
      </c>
      <c r="AN6" s="86" t="b">
        <v>0</v>
      </c>
      <c r="AO6" s="92" t="s">
        <v>247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213</v>
      </c>
      <c r="B7" s="84" t="s">
        <v>221</v>
      </c>
      <c r="C7" s="53"/>
      <c r="D7" s="54"/>
      <c r="E7" s="65"/>
      <c r="F7" s="55"/>
      <c r="G7" s="53"/>
      <c r="H7" s="57"/>
      <c r="I7" s="56"/>
      <c r="J7" s="56"/>
      <c r="K7" s="36" t="s">
        <v>65</v>
      </c>
      <c r="L7" s="83">
        <v>7</v>
      </c>
      <c r="M7" s="83"/>
      <c r="N7" s="63"/>
      <c r="O7" s="86" t="s">
        <v>222</v>
      </c>
      <c r="P7" s="88">
        <v>42402.688252314816</v>
      </c>
      <c r="Q7" s="86" t="s">
        <v>225</v>
      </c>
      <c r="R7" s="89" t="s">
        <v>229</v>
      </c>
      <c r="S7" s="86" t="s">
        <v>230</v>
      </c>
      <c r="T7" s="86" t="s">
        <v>232</v>
      </c>
      <c r="U7" s="86"/>
      <c r="V7" s="89" t="s">
        <v>236</v>
      </c>
      <c r="W7" s="88">
        <v>42402.688252314816</v>
      </c>
      <c r="X7" s="89" t="s">
        <v>241</v>
      </c>
      <c r="Y7" s="86"/>
      <c r="Z7" s="86"/>
      <c r="AA7" s="92" t="s">
        <v>247</v>
      </c>
      <c r="AB7" s="86"/>
      <c r="AC7" s="86" t="b">
        <v>0</v>
      </c>
      <c r="AD7" s="86">
        <v>25</v>
      </c>
      <c r="AE7" s="92" t="s">
        <v>253</v>
      </c>
      <c r="AF7" s="86" t="b">
        <v>0</v>
      </c>
      <c r="AG7" s="86" t="s">
        <v>254</v>
      </c>
      <c r="AH7" s="86"/>
      <c r="AI7" s="92" t="s">
        <v>253</v>
      </c>
      <c r="AJ7" s="86" t="b">
        <v>0</v>
      </c>
      <c r="AK7" s="86">
        <v>16</v>
      </c>
      <c r="AL7" s="92" t="s">
        <v>253</v>
      </c>
      <c r="AM7" s="86" t="s">
        <v>257</v>
      </c>
      <c r="AN7" s="86" t="b">
        <v>0</v>
      </c>
      <c r="AO7" s="92" t="s">
        <v>247</v>
      </c>
      <c r="AP7" s="86" t="s">
        <v>259</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12</v>
      </c>
      <c r="BK7" s="52">
        <v>100</v>
      </c>
      <c r="BL7" s="51">
        <v>12</v>
      </c>
    </row>
    <row r="8" spans="1:64" ht="15">
      <c r="A8" s="84" t="s">
        <v>214</v>
      </c>
      <c r="B8" s="84" t="s">
        <v>221</v>
      </c>
      <c r="C8" s="53"/>
      <c r="D8" s="54"/>
      <c r="E8" s="65"/>
      <c r="F8" s="55"/>
      <c r="G8" s="53"/>
      <c r="H8" s="57"/>
      <c r="I8" s="56"/>
      <c r="J8" s="56"/>
      <c r="K8" s="36" t="s">
        <v>65</v>
      </c>
      <c r="L8" s="83">
        <v>8</v>
      </c>
      <c r="M8" s="83"/>
      <c r="N8" s="63"/>
      <c r="O8" s="86" t="s">
        <v>222</v>
      </c>
      <c r="P8" s="88">
        <v>43668.160844907405</v>
      </c>
      <c r="Q8" s="86" t="s">
        <v>226</v>
      </c>
      <c r="R8" s="89" t="s">
        <v>229</v>
      </c>
      <c r="S8" s="86" t="s">
        <v>230</v>
      </c>
      <c r="T8" s="86" t="s">
        <v>232</v>
      </c>
      <c r="U8" s="86"/>
      <c r="V8" s="89" t="s">
        <v>237</v>
      </c>
      <c r="W8" s="88">
        <v>43668.160844907405</v>
      </c>
      <c r="X8" s="89" t="s">
        <v>242</v>
      </c>
      <c r="Y8" s="86"/>
      <c r="Z8" s="86"/>
      <c r="AA8" s="92" t="s">
        <v>248</v>
      </c>
      <c r="AB8" s="86"/>
      <c r="AC8" s="86" t="b">
        <v>0</v>
      </c>
      <c r="AD8" s="86">
        <v>0</v>
      </c>
      <c r="AE8" s="92" t="s">
        <v>253</v>
      </c>
      <c r="AF8" s="86" t="b">
        <v>0</v>
      </c>
      <c r="AG8" s="86" t="s">
        <v>254</v>
      </c>
      <c r="AH8" s="86"/>
      <c r="AI8" s="92" t="s">
        <v>253</v>
      </c>
      <c r="AJ8" s="86" t="b">
        <v>0</v>
      </c>
      <c r="AK8" s="86">
        <v>0</v>
      </c>
      <c r="AL8" s="92" t="s">
        <v>247</v>
      </c>
      <c r="AM8" s="86" t="s">
        <v>258</v>
      </c>
      <c r="AN8" s="86" t="b">
        <v>0</v>
      </c>
      <c r="AO8" s="92" t="s">
        <v>247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14</v>
      </c>
      <c r="BK8" s="52">
        <v>100</v>
      </c>
      <c r="BL8" s="51">
        <v>14</v>
      </c>
    </row>
    <row r="9" spans="1:64" ht="15">
      <c r="A9" s="84" t="s">
        <v>214</v>
      </c>
      <c r="B9" s="84" t="s">
        <v>213</v>
      </c>
      <c r="C9" s="53"/>
      <c r="D9" s="54"/>
      <c r="E9" s="65"/>
      <c r="F9" s="55"/>
      <c r="G9" s="53"/>
      <c r="H9" s="57"/>
      <c r="I9" s="56"/>
      <c r="J9" s="56"/>
      <c r="K9" s="36" t="s">
        <v>65</v>
      </c>
      <c r="L9" s="83">
        <v>9</v>
      </c>
      <c r="M9" s="83"/>
      <c r="N9" s="63"/>
      <c r="O9" s="86" t="s">
        <v>222</v>
      </c>
      <c r="P9" s="88">
        <v>43668.160844907405</v>
      </c>
      <c r="Q9" s="86" t="s">
        <v>226</v>
      </c>
      <c r="R9" s="89" t="s">
        <v>229</v>
      </c>
      <c r="S9" s="86" t="s">
        <v>230</v>
      </c>
      <c r="T9" s="86" t="s">
        <v>232</v>
      </c>
      <c r="U9" s="86"/>
      <c r="V9" s="89" t="s">
        <v>237</v>
      </c>
      <c r="W9" s="88">
        <v>43668.160844907405</v>
      </c>
      <c r="X9" s="89" t="s">
        <v>242</v>
      </c>
      <c r="Y9" s="86"/>
      <c r="Z9" s="86"/>
      <c r="AA9" s="92" t="s">
        <v>248</v>
      </c>
      <c r="AB9" s="86"/>
      <c r="AC9" s="86" t="b">
        <v>0</v>
      </c>
      <c r="AD9" s="86">
        <v>0</v>
      </c>
      <c r="AE9" s="92" t="s">
        <v>253</v>
      </c>
      <c r="AF9" s="86" t="b">
        <v>0</v>
      </c>
      <c r="AG9" s="86" t="s">
        <v>254</v>
      </c>
      <c r="AH9" s="86"/>
      <c r="AI9" s="92" t="s">
        <v>253</v>
      </c>
      <c r="AJ9" s="86" t="b">
        <v>0</v>
      </c>
      <c r="AK9" s="86">
        <v>0</v>
      </c>
      <c r="AL9" s="92" t="s">
        <v>247</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c r="BE9" s="52"/>
      <c r="BF9" s="51"/>
      <c r="BG9" s="52"/>
      <c r="BH9" s="51"/>
      <c r="BI9" s="52"/>
      <c r="BJ9" s="51"/>
      <c r="BK9" s="52"/>
      <c r="BL9" s="51"/>
    </row>
    <row r="10" spans="1:64" ht="15">
      <c r="A10" s="84" t="s">
        <v>215</v>
      </c>
      <c r="B10" s="84" t="s">
        <v>216</v>
      </c>
      <c r="C10" s="53"/>
      <c r="D10" s="54"/>
      <c r="E10" s="65"/>
      <c r="F10" s="55"/>
      <c r="G10" s="53"/>
      <c r="H10" s="57"/>
      <c r="I10" s="56"/>
      <c r="J10" s="56"/>
      <c r="K10" s="36" t="s">
        <v>65</v>
      </c>
      <c r="L10" s="83">
        <v>10</v>
      </c>
      <c r="M10" s="83"/>
      <c r="N10" s="63"/>
      <c r="O10" s="86" t="s">
        <v>222</v>
      </c>
      <c r="P10" s="88">
        <v>43681.74549768519</v>
      </c>
      <c r="Q10" s="86" t="s">
        <v>227</v>
      </c>
      <c r="R10" s="86"/>
      <c r="S10" s="86"/>
      <c r="T10" s="86"/>
      <c r="U10" s="86"/>
      <c r="V10" s="89" t="s">
        <v>238</v>
      </c>
      <c r="W10" s="88">
        <v>43681.74549768519</v>
      </c>
      <c r="X10" s="89" t="s">
        <v>243</v>
      </c>
      <c r="Y10" s="86"/>
      <c r="Z10" s="86"/>
      <c r="AA10" s="92" t="s">
        <v>249</v>
      </c>
      <c r="AB10" s="86"/>
      <c r="AC10" s="86" t="b">
        <v>0</v>
      </c>
      <c r="AD10" s="86">
        <v>0</v>
      </c>
      <c r="AE10" s="92" t="s">
        <v>253</v>
      </c>
      <c r="AF10" s="86" t="b">
        <v>0</v>
      </c>
      <c r="AG10" s="86" t="s">
        <v>255</v>
      </c>
      <c r="AH10" s="86"/>
      <c r="AI10" s="92" t="s">
        <v>253</v>
      </c>
      <c r="AJ10" s="86" t="b">
        <v>0</v>
      </c>
      <c r="AK10" s="86">
        <v>1</v>
      </c>
      <c r="AL10" s="92" t="s">
        <v>250</v>
      </c>
      <c r="AM10" s="86" t="s">
        <v>256</v>
      </c>
      <c r="AN10" s="86" t="b">
        <v>0</v>
      </c>
      <c r="AO10" s="92" t="s">
        <v>250</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30</v>
      </c>
      <c r="BK10" s="52">
        <v>100</v>
      </c>
      <c r="BL10" s="51">
        <v>30</v>
      </c>
    </row>
    <row r="11" spans="1:64" ht="15">
      <c r="A11" s="84" t="s">
        <v>216</v>
      </c>
      <c r="B11" s="84" t="s">
        <v>216</v>
      </c>
      <c r="C11" s="53"/>
      <c r="D11" s="54"/>
      <c r="E11" s="65"/>
      <c r="F11" s="55"/>
      <c r="G11" s="53"/>
      <c r="H11" s="57"/>
      <c r="I11" s="56"/>
      <c r="J11" s="56"/>
      <c r="K11" s="36" t="s">
        <v>65</v>
      </c>
      <c r="L11" s="83">
        <v>11</v>
      </c>
      <c r="M11" s="83"/>
      <c r="N11" s="63"/>
      <c r="O11" s="86" t="s">
        <v>176</v>
      </c>
      <c r="P11" s="88">
        <v>43681.738703703704</v>
      </c>
      <c r="Q11" s="86" t="s">
        <v>228</v>
      </c>
      <c r="R11" s="86"/>
      <c r="S11" s="86"/>
      <c r="T11" s="86" t="s">
        <v>233</v>
      </c>
      <c r="U11" s="89" t="s">
        <v>234</v>
      </c>
      <c r="V11" s="89" t="s">
        <v>234</v>
      </c>
      <c r="W11" s="88">
        <v>43681.738703703704</v>
      </c>
      <c r="X11" s="89" t="s">
        <v>244</v>
      </c>
      <c r="Y11" s="86"/>
      <c r="Z11" s="86"/>
      <c r="AA11" s="92" t="s">
        <v>250</v>
      </c>
      <c r="AB11" s="86"/>
      <c r="AC11" s="86" t="b">
        <v>0</v>
      </c>
      <c r="AD11" s="86">
        <v>5</v>
      </c>
      <c r="AE11" s="92" t="s">
        <v>253</v>
      </c>
      <c r="AF11" s="86" t="b">
        <v>0</v>
      </c>
      <c r="AG11" s="86" t="s">
        <v>255</v>
      </c>
      <c r="AH11" s="86"/>
      <c r="AI11" s="92" t="s">
        <v>253</v>
      </c>
      <c r="AJ11" s="86" t="b">
        <v>0</v>
      </c>
      <c r="AK11" s="86">
        <v>1</v>
      </c>
      <c r="AL11" s="92" t="s">
        <v>253</v>
      </c>
      <c r="AM11" s="86" t="s">
        <v>256</v>
      </c>
      <c r="AN11" s="86" t="b">
        <v>0</v>
      </c>
      <c r="AO11" s="92" t="s">
        <v>250</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44</v>
      </c>
      <c r="BK11" s="52">
        <v>100</v>
      </c>
      <c r="BL11" s="51">
        <v>44</v>
      </c>
    </row>
    <row r="12" spans="1:64" ht="15">
      <c r="A12" s="84" t="s">
        <v>217</v>
      </c>
      <c r="B12" s="84" t="s">
        <v>216</v>
      </c>
      <c r="C12" s="53"/>
      <c r="D12" s="54"/>
      <c r="E12" s="65"/>
      <c r="F12" s="55"/>
      <c r="G12" s="53"/>
      <c r="H12" s="57"/>
      <c r="I12" s="56"/>
      <c r="J12" s="56"/>
      <c r="K12" s="36" t="s">
        <v>65</v>
      </c>
      <c r="L12" s="83">
        <v>12</v>
      </c>
      <c r="M12" s="83"/>
      <c r="N12" s="63"/>
      <c r="O12" s="86" t="s">
        <v>222</v>
      </c>
      <c r="P12" s="88">
        <v>43682.6456712963</v>
      </c>
      <c r="Q12" s="86" t="s">
        <v>227</v>
      </c>
      <c r="R12" s="86"/>
      <c r="S12" s="86"/>
      <c r="T12" s="86"/>
      <c r="U12" s="86"/>
      <c r="V12" s="89" t="s">
        <v>239</v>
      </c>
      <c r="W12" s="88">
        <v>43682.6456712963</v>
      </c>
      <c r="X12" s="89" t="s">
        <v>245</v>
      </c>
      <c r="Y12" s="86"/>
      <c r="Z12" s="86"/>
      <c r="AA12" s="92" t="s">
        <v>251</v>
      </c>
      <c r="AB12" s="86"/>
      <c r="AC12" s="86" t="b">
        <v>0</v>
      </c>
      <c r="AD12" s="86">
        <v>0</v>
      </c>
      <c r="AE12" s="92" t="s">
        <v>253</v>
      </c>
      <c r="AF12" s="86" t="b">
        <v>0</v>
      </c>
      <c r="AG12" s="86" t="s">
        <v>255</v>
      </c>
      <c r="AH12" s="86"/>
      <c r="AI12" s="92" t="s">
        <v>253</v>
      </c>
      <c r="AJ12" s="86" t="b">
        <v>0</v>
      </c>
      <c r="AK12" s="86">
        <v>2</v>
      </c>
      <c r="AL12" s="92" t="s">
        <v>250</v>
      </c>
      <c r="AM12" s="86" t="s">
        <v>258</v>
      </c>
      <c r="AN12" s="86" t="b">
        <v>0</v>
      </c>
      <c r="AO12" s="92" t="s">
        <v>250</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30</v>
      </c>
      <c r="BK12" s="52">
        <v>100</v>
      </c>
      <c r="BL12"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5" r:id="rId1" display="http://www.cnet.com/news/its-data-privacy-day-do-you-know-where-your-data-is/"/>
    <hyperlink ref="R6" r:id="rId2" display="http://www.cnet.com/news/its-data-privacy-day-do-you-know-where-your-data-is/"/>
    <hyperlink ref="R7" r:id="rId3" display="http://www.cnet.com/news/its-data-privacy-day-do-you-know-where-your-data-is/"/>
    <hyperlink ref="R8" r:id="rId4" display="http://www.cnet.com/news/its-data-privacy-day-do-you-know-where-your-data-is/"/>
    <hyperlink ref="R9" r:id="rId5" display="http://www.cnet.com/news/its-data-privacy-day-do-you-know-where-your-data-is/"/>
    <hyperlink ref="U11" r:id="rId6" display="https://pbs.twimg.com/media/EBJLdofWkAE_KeP.jpg"/>
    <hyperlink ref="V3" r:id="rId7" display="http://pbs.twimg.com/profile_images/1144749412670955520/U_llqHv-_normal.jpg"/>
    <hyperlink ref="V4" r:id="rId8" display="http://pbs.twimg.com/profile_images/1144749412670955520/U_llqHv-_normal.jpg"/>
    <hyperlink ref="V5" r:id="rId9" display="http://pbs.twimg.com/profile_images/775046459007860736/ZJ17WXrl_normal.jpg"/>
    <hyperlink ref="V6" r:id="rId10" display="http://pbs.twimg.com/profile_images/1108318863270297600/Kg8ilngh_normal.jpg"/>
    <hyperlink ref="V7" r:id="rId11" display="http://pbs.twimg.com/profile_images/775046459007860736/ZJ17WXrl_normal.jpg"/>
    <hyperlink ref="V8" r:id="rId12" display="http://pbs.twimg.com/profile_images/1108318863270297600/Kg8ilngh_normal.jpg"/>
    <hyperlink ref="V9" r:id="rId13" display="http://pbs.twimg.com/profile_images/1108318863270297600/Kg8ilngh_normal.jpg"/>
    <hyperlink ref="V10" r:id="rId14" display="http://pbs.twimg.com/profile_images/1056295269598457857/wDv_S2Jb_normal.jpg"/>
    <hyperlink ref="V11" r:id="rId15" display="https://pbs.twimg.com/media/EBJLdofWkAE_KeP.jpg"/>
    <hyperlink ref="V12" r:id="rId16" display="http://pbs.twimg.com/profile_images/1059923355447554048/LoXpqslS_normal.jpg"/>
    <hyperlink ref="X3" r:id="rId17" display="https://twitter.com/#!/mayhall_diana/status/1151151213934796800"/>
    <hyperlink ref="X4" r:id="rId18" display="https://twitter.com/#!/mayhall_diana/status/1151151213934796800"/>
    <hyperlink ref="X5" r:id="rId19" display="https://twitter.com/#!/knightfdn/status/694558670131064832"/>
    <hyperlink ref="X6" r:id="rId20" display="https://twitter.com/#!/kimwat01/status/1153150579130036225"/>
    <hyperlink ref="X7" r:id="rId21" display="https://twitter.com/#!/knightfdn/status/694558670131064832"/>
    <hyperlink ref="X8" r:id="rId22" display="https://twitter.com/#!/kimwat01/status/1153150579130036225"/>
    <hyperlink ref="X9" r:id="rId23" display="https://twitter.com/#!/kimwat01/status/1153150579130036225"/>
    <hyperlink ref="X10" r:id="rId24" display="https://twitter.com/#!/myticoach/status/1158073493700976641"/>
    <hyperlink ref="X11" r:id="rId25" display="https://twitter.com/#!/vitry1897/status/1158071032567042053"/>
    <hyperlink ref="X12" r:id="rId26" display="https://twitter.com/#!/lpiff75/status/1158399706197843970"/>
  </hyperlinks>
  <printOptions/>
  <pageMargins left="0.7" right="0.7" top="0.75" bottom="0.75" header="0.3" footer="0.3"/>
  <pageSetup horizontalDpi="600" verticalDpi="600" orientation="portrait" r:id="rId30"/>
  <legacyDrawing r:id="rId28"/>
  <tableParts>
    <tablePart r:id="rId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584</v>
      </c>
      <c r="B1" s="13" t="s">
        <v>34</v>
      </c>
    </row>
    <row r="2" spans="1:2" ht="15">
      <c r="A2" s="124" t="s">
        <v>216</v>
      </c>
      <c r="B2" s="85">
        <v>2</v>
      </c>
    </row>
    <row r="3" spans="1:2" ht="15">
      <c r="A3" s="124" t="s">
        <v>212</v>
      </c>
      <c r="B3" s="85">
        <v>2</v>
      </c>
    </row>
    <row r="4" spans="1:2" ht="15">
      <c r="A4" s="124" t="s">
        <v>214</v>
      </c>
      <c r="B4" s="85">
        <v>1</v>
      </c>
    </row>
    <row r="5" spans="1:2" ht="15">
      <c r="A5" s="124" t="s">
        <v>213</v>
      </c>
      <c r="B5" s="85">
        <v>1</v>
      </c>
    </row>
    <row r="6" spans="1:2" ht="15">
      <c r="A6" s="124" t="s">
        <v>217</v>
      </c>
      <c r="B6" s="85">
        <v>0</v>
      </c>
    </row>
    <row r="7" spans="1:2" ht="15">
      <c r="A7" s="124" t="s">
        <v>215</v>
      </c>
      <c r="B7" s="85">
        <v>0</v>
      </c>
    </row>
    <row r="8" spans="1:2" ht="15">
      <c r="A8" s="124" t="s">
        <v>221</v>
      </c>
      <c r="B8" s="85">
        <v>0</v>
      </c>
    </row>
    <row r="9" spans="1:2" ht="15">
      <c r="A9" s="124" t="s">
        <v>218</v>
      </c>
      <c r="B9" s="85">
        <v>0</v>
      </c>
    </row>
    <row r="10" spans="1:2" ht="15">
      <c r="A10" s="124" t="s">
        <v>219</v>
      </c>
      <c r="B10" s="85">
        <v>0</v>
      </c>
    </row>
    <row r="11" spans="1:2" ht="15">
      <c r="A11" s="124" t="s">
        <v>220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586</v>
      </c>
      <c r="B25" t="s">
        <v>585</v>
      </c>
    </row>
    <row r="26" spans="1:2" ht="15">
      <c r="A26" s="136">
        <v>42402.688252314816</v>
      </c>
      <c r="B26" s="3">
        <v>2</v>
      </c>
    </row>
    <row r="27" spans="1:2" ht="15">
      <c r="A27" s="136">
        <v>43662.643645833334</v>
      </c>
      <c r="B27" s="3">
        <v>2</v>
      </c>
    </row>
    <row r="28" spans="1:2" ht="15">
      <c r="A28" s="136">
        <v>43668.160844907405</v>
      </c>
      <c r="B28" s="3">
        <v>3</v>
      </c>
    </row>
    <row r="29" spans="1:2" ht="15">
      <c r="A29" s="136">
        <v>43681.738703703704</v>
      </c>
      <c r="B29" s="3">
        <v>1</v>
      </c>
    </row>
    <row r="30" spans="1:2" ht="15">
      <c r="A30" s="136">
        <v>43681.74549768519</v>
      </c>
      <c r="B30" s="3">
        <v>1</v>
      </c>
    </row>
    <row r="31" spans="1:2" ht="15">
      <c r="A31" s="136">
        <v>43682.6456712963</v>
      </c>
      <c r="B31" s="3">
        <v>1</v>
      </c>
    </row>
    <row r="32" spans="1:2" ht="15">
      <c r="A32" s="136" t="s">
        <v>587</v>
      </c>
      <c r="B32"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192</v>
      </c>
      <c r="AT2" s="13" t="s">
        <v>275</v>
      </c>
      <c r="AU2" s="13" t="s">
        <v>276</v>
      </c>
      <c r="AV2" s="13" t="s">
        <v>277</v>
      </c>
      <c r="AW2" s="13" t="s">
        <v>278</v>
      </c>
      <c r="AX2" s="13" t="s">
        <v>279</v>
      </c>
      <c r="AY2" s="13" t="s">
        <v>280</v>
      </c>
      <c r="AZ2" s="13" t="s">
        <v>400</v>
      </c>
      <c r="BA2" s="127" t="s">
        <v>507</v>
      </c>
      <c r="BB2" s="127" t="s">
        <v>508</v>
      </c>
      <c r="BC2" s="127" t="s">
        <v>509</v>
      </c>
      <c r="BD2" s="127" t="s">
        <v>510</v>
      </c>
      <c r="BE2" s="127" t="s">
        <v>511</v>
      </c>
      <c r="BF2" s="127" t="s">
        <v>512</v>
      </c>
      <c r="BG2" s="127" t="s">
        <v>513</v>
      </c>
      <c r="BH2" s="127" t="s">
        <v>517</v>
      </c>
      <c r="BI2" s="127" t="s">
        <v>518</v>
      </c>
      <c r="BJ2" s="127" t="s">
        <v>522</v>
      </c>
      <c r="BK2" s="127" t="s">
        <v>553</v>
      </c>
      <c r="BL2" s="127" t="s">
        <v>554</v>
      </c>
      <c r="BM2" s="127" t="s">
        <v>555</v>
      </c>
      <c r="BN2" s="127" t="s">
        <v>556</v>
      </c>
      <c r="BO2" s="127" t="s">
        <v>557</v>
      </c>
      <c r="BP2" s="127" t="s">
        <v>558</v>
      </c>
      <c r="BQ2" s="127" t="s">
        <v>559</v>
      </c>
      <c r="BR2" s="127" t="s">
        <v>560</v>
      </c>
      <c r="BS2" s="127" t="s">
        <v>562</v>
      </c>
      <c r="BT2" s="3"/>
      <c r="BU2" s="3"/>
    </row>
    <row r="3" spans="1:73" ht="15" customHeight="1">
      <c r="A3" s="50" t="s">
        <v>212</v>
      </c>
      <c r="B3" s="53"/>
      <c r="C3" s="53" t="s">
        <v>64</v>
      </c>
      <c r="D3" s="54">
        <v>162.85947372919406</v>
      </c>
      <c r="E3" s="55"/>
      <c r="F3" s="112" t="s">
        <v>235</v>
      </c>
      <c r="G3" s="53"/>
      <c r="H3" s="57" t="s">
        <v>212</v>
      </c>
      <c r="I3" s="56"/>
      <c r="J3" s="56"/>
      <c r="K3" s="114" t="s">
        <v>345</v>
      </c>
      <c r="L3" s="59">
        <v>9999</v>
      </c>
      <c r="M3" s="60">
        <v>5490.029296875</v>
      </c>
      <c r="N3" s="60">
        <v>1901.7708740234375</v>
      </c>
      <c r="O3" s="58"/>
      <c r="P3" s="61"/>
      <c r="Q3" s="61"/>
      <c r="R3" s="51"/>
      <c r="S3" s="51">
        <v>0</v>
      </c>
      <c r="T3" s="51">
        <v>2</v>
      </c>
      <c r="U3" s="52">
        <v>2</v>
      </c>
      <c r="V3" s="52">
        <v>0.5</v>
      </c>
      <c r="W3" s="52">
        <v>0</v>
      </c>
      <c r="X3" s="52">
        <v>1.45938</v>
      </c>
      <c r="Y3" s="52">
        <v>0</v>
      </c>
      <c r="Z3" s="52">
        <v>0</v>
      </c>
      <c r="AA3" s="62">
        <v>3</v>
      </c>
      <c r="AB3" s="62"/>
      <c r="AC3" s="63"/>
      <c r="AD3" s="85" t="s">
        <v>281</v>
      </c>
      <c r="AE3" s="85">
        <v>2624</v>
      </c>
      <c r="AF3" s="85">
        <v>1847</v>
      </c>
      <c r="AG3" s="85">
        <v>25033</v>
      </c>
      <c r="AH3" s="85">
        <v>38557</v>
      </c>
      <c r="AI3" s="85"/>
      <c r="AJ3" s="85" t="s">
        <v>291</v>
      </c>
      <c r="AK3" s="85"/>
      <c r="AL3" s="85"/>
      <c r="AM3" s="85"/>
      <c r="AN3" s="87">
        <v>41681.91125</v>
      </c>
      <c r="AO3" s="90" t="s">
        <v>319</v>
      </c>
      <c r="AP3" s="85" t="b">
        <v>1</v>
      </c>
      <c r="AQ3" s="85" t="b">
        <v>0</v>
      </c>
      <c r="AR3" s="85" t="b">
        <v>0</v>
      </c>
      <c r="AS3" s="85"/>
      <c r="AT3" s="85">
        <v>26</v>
      </c>
      <c r="AU3" s="90" t="s">
        <v>327</v>
      </c>
      <c r="AV3" s="85" t="b">
        <v>0</v>
      </c>
      <c r="AW3" s="85" t="s">
        <v>334</v>
      </c>
      <c r="AX3" s="90" t="s">
        <v>335</v>
      </c>
      <c r="AY3" s="85" t="s">
        <v>66</v>
      </c>
      <c r="AZ3" s="85" t="str">
        <f>REPLACE(INDEX(GroupVertices[Group],MATCH(Vertices[[#This Row],[Vertex]],GroupVertices[Vertex],0)),1,1,"")</f>
        <v>3</v>
      </c>
      <c r="BA3" s="51"/>
      <c r="BB3" s="51"/>
      <c r="BC3" s="51"/>
      <c r="BD3" s="51"/>
      <c r="BE3" s="51" t="s">
        <v>231</v>
      </c>
      <c r="BF3" s="51" t="s">
        <v>231</v>
      </c>
      <c r="BG3" s="128" t="s">
        <v>514</v>
      </c>
      <c r="BH3" s="128" t="s">
        <v>514</v>
      </c>
      <c r="BI3" s="128" t="s">
        <v>519</v>
      </c>
      <c r="BJ3" s="128" t="s">
        <v>519</v>
      </c>
      <c r="BK3" s="128">
        <v>2</v>
      </c>
      <c r="BL3" s="131">
        <v>4.545454545454546</v>
      </c>
      <c r="BM3" s="128">
        <v>0</v>
      </c>
      <c r="BN3" s="131">
        <v>0</v>
      </c>
      <c r="BO3" s="128">
        <v>0</v>
      </c>
      <c r="BP3" s="131">
        <v>0</v>
      </c>
      <c r="BQ3" s="128">
        <v>42</v>
      </c>
      <c r="BR3" s="131">
        <v>95.45454545454545</v>
      </c>
      <c r="BS3" s="128">
        <v>44</v>
      </c>
      <c r="BT3" s="3"/>
      <c r="BU3" s="3"/>
    </row>
    <row r="4" spans="1:76" ht="15">
      <c r="A4" s="14" t="s">
        <v>218</v>
      </c>
      <c r="B4" s="15"/>
      <c r="C4" s="15" t="s">
        <v>64</v>
      </c>
      <c r="D4" s="93">
        <v>1000</v>
      </c>
      <c r="E4" s="81"/>
      <c r="F4" s="112" t="s">
        <v>329</v>
      </c>
      <c r="G4" s="15"/>
      <c r="H4" s="16" t="s">
        <v>218</v>
      </c>
      <c r="I4" s="66"/>
      <c r="J4" s="66"/>
      <c r="K4" s="114" t="s">
        <v>346</v>
      </c>
      <c r="L4" s="94">
        <v>1</v>
      </c>
      <c r="M4" s="95">
        <v>5490.029296875</v>
      </c>
      <c r="N4" s="95">
        <v>8097.2294921875</v>
      </c>
      <c r="O4" s="77"/>
      <c r="P4" s="96"/>
      <c r="Q4" s="96"/>
      <c r="R4" s="97"/>
      <c r="S4" s="51">
        <v>1</v>
      </c>
      <c r="T4" s="51">
        <v>0</v>
      </c>
      <c r="U4" s="52">
        <v>0</v>
      </c>
      <c r="V4" s="52">
        <v>0.333333</v>
      </c>
      <c r="W4" s="52">
        <v>0</v>
      </c>
      <c r="X4" s="52">
        <v>0.770231</v>
      </c>
      <c r="Y4" s="52">
        <v>0</v>
      </c>
      <c r="Z4" s="52">
        <v>0</v>
      </c>
      <c r="AA4" s="82">
        <v>4</v>
      </c>
      <c r="AB4" s="82"/>
      <c r="AC4" s="98"/>
      <c r="AD4" s="85" t="s">
        <v>282</v>
      </c>
      <c r="AE4" s="85">
        <v>342</v>
      </c>
      <c r="AF4" s="85">
        <v>2897166</v>
      </c>
      <c r="AG4" s="85">
        <v>159080</v>
      </c>
      <c r="AH4" s="85">
        <v>12</v>
      </c>
      <c r="AI4" s="85"/>
      <c r="AJ4" s="85" t="s">
        <v>292</v>
      </c>
      <c r="AK4" s="85" t="s">
        <v>301</v>
      </c>
      <c r="AL4" s="90" t="s">
        <v>309</v>
      </c>
      <c r="AM4" s="85"/>
      <c r="AN4" s="87">
        <v>39501.13390046296</v>
      </c>
      <c r="AO4" s="90" t="s">
        <v>320</v>
      </c>
      <c r="AP4" s="85" t="b">
        <v>0</v>
      </c>
      <c r="AQ4" s="85" t="b">
        <v>0</v>
      </c>
      <c r="AR4" s="85" t="b">
        <v>0</v>
      </c>
      <c r="AS4" s="85"/>
      <c r="AT4" s="85">
        <v>16059</v>
      </c>
      <c r="AU4" s="90" t="s">
        <v>327</v>
      </c>
      <c r="AV4" s="85" t="b">
        <v>1</v>
      </c>
      <c r="AW4" s="85" t="s">
        <v>334</v>
      </c>
      <c r="AX4" s="90" t="s">
        <v>336</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1000</v>
      </c>
      <c r="E5" s="81"/>
      <c r="F5" s="112" t="s">
        <v>330</v>
      </c>
      <c r="G5" s="15"/>
      <c r="H5" s="16" t="s">
        <v>219</v>
      </c>
      <c r="I5" s="66"/>
      <c r="J5" s="66"/>
      <c r="K5" s="114" t="s">
        <v>347</v>
      </c>
      <c r="L5" s="94">
        <v>1</v>
      </c>
      <c r="M5" s="95">
        <v>5490.029296875</v>
      </c>
      <c r="N5" s="95">
        <v>4999.5</v>
      </c>
      <c r="O5" s="77"/>
      <c r="P5" s="96"/>
      <c r="Q5" s="96"/>
      <c r="R5" s="97"/>
      <c r="S5" s="51">
        <v>1</v>
      </c>
      <c r="T5" s="51">
        <v>0</v>
      </c>
      <c r="U5" s="52">
        <v>0</v>
      </c>
      <c r="V5" s="52">
        <v>0.333333</v>
      </c>
      <c r="W5" s="52">
        <v>0</v>
      </c>
      <c r="X5" s="52">
        <v>0.770231</v>
      </c>
      <c r="Y5" s="52">
        <v>0</v>
      </c>
      <c r="Z5" s="52">
        <v>0</v>
      </c>
      <c r="AA5" s="82">
        <v>5</v>
      </c>
      <c r="AB5" s="82"/>
      <c r="AC5" s="98"/>
      <c r="AD5" s="85" t="s">
        <v>283</v>
      </c>
      <c r="AE5" s="85">
        <v>649</v>
      </c>
      <c r="AF5" s="85">
        <v>2660123</v>
      </c>
      <c r="AG5" s="85">
        <v>178362</v>
      </c>
      <c r="AH5" s="85">
        <v>703</v>
      </c>
      <c r="AI5" s="85"/>
      <c r="AJ5" s="85" t="s">
        <v>293</v>
      </c>
      <c r="AK5" s="85"/>
      <c r="AL5" s="90" t="s">
        <v>310</v>
      </c>
      <c r="AM5" s="85"/>
      <c r="AN5" s="87">
        <v>39170.55255787037</v>
      </c>
      <c r="AO5" s="90" t="s">
        <v>321</v>
      </c>
      <c r="AP5" s="85" t="b">
        <v>0</v>
      </c>
      <c r="AQ5" s="85" t="b">
        <v>0</v>
      </c>
      <c r="AR5" s="85" t="b">
        <v>1</v>
      </c>
      <c r="AS5" s="85"/>
      <c r="AT5" s="85">
        <v>22913</v>
      </c>
      <c r="AU5" s="90" t="s">
        <v>327</v>
      </c>
      <c r="AV5" s="85" t="b">
        <v>1</v>
      </c>
      <c r="AW5" s="85" t="s">
        <v>334</v>
      </c>
      <c r="AX5" s="90" t="s">
        <v>337</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237.29675832688304</v>
      </c>
      <c r="E6" s="81"/>
      <c r="F6" s="112" t="s">
        <v>236</v>
      </c>
      <c r="G6" s="15"/>
      <c r="H6" s="16" t="s">
        <v>213</v>
      </c>
      <c r="I6" s="66"/>
      <c r="J6" s="66"/>
      <c r="K6" s="114" t="s">
        <v>348</v>
      </c>
      <c r="L6" s="94">
        <v>5000</v>
      </c>
      <c r="M6" s="95">
        <v>2208.6455078125</v>
      </c>
      <c r="N6" s="95">
        <v>9369.6513671875</v>
      </c>
      <c r="O6" s="77"/>
      <c r="P6" s="96"/>
      <c r="Q6" s="96"/>
      <c r="R6" s="97"/>
      <c r="S6" s="51">
        <v>1</v>
      </c>
      <c r="T6" s="51">
        <v>2</v>
      </c>
      <c r="U6" s="52">
        <v>1</v>
      </c>
      <c r="V6" s="52">
        <v>0.333333</v>
      </c>
      <c r="W6" s="52">
        <v>0.280775</v>
      </c>
      <c r="X6" s="52">
        <v>1.180788</v>
      </c>
      <c r="Y6" s="52">
        <v>0.3333333333333333</v>
      </c>
      <c r="Z6" s="52">
        <v>0</v>
      </c>
      <c r="AA6" s="82">
        <v>6</v>
      </c>
      <c r="AB6" s="82"/>
      <c r="AC6" s="98"/>
      <c r="AD6" s="85" t="s">
        <v>284</v>
      </c>
      <c r="AE6" s="85">
        <v>3402</v>
      </c>
      <c r="AF6" s="85">
        <v>149427</v>
      </c>
      <c r="AG6" s="85">
        <v>58121</v>
      </c>
      <c r="AH6" s="85">
        <v>56548</v>
      </c>
      <c r="AI6" s="85"/>
      <c r="AJ6" s="85" t="s">
        <v>294</v>
      </c>
      <c r="AK6" s="85" t="s">
        <v>302</v>
      </c>
      <c r="AL6" s="90" t="s">
        <v>311</v>
      </c>
      <c r="AM6" s="85"/>
      <c r="AN6" s="87">
        <v>39510.705983796295</v>
      </c>
      <c r="AO6" s="90" t="s">
        <v>322</v>
      </c>
      <c r="AP6" s="85" t="b">
        <v>0</v>
      </c>
      <c r="AQ6" s="85" t="b">
        <v>0</v>
      </c>
      <c r="AR6" s="85" t="b">
        <v>1</v>
      </c>
      <c r="AS6" s="85"/>
      <c r="AT6" s="85">
        <v>6380</v>
      </c>
      <c r="AU6" s="90" t="s">
        <v>327</v>
      </c>
      <c r="AV6" s="85" t="b">
        <v>1</v>
      </c>
      <c r="AW6" s="85" t="s">
        <v>334</v>
      </c>
      <c r="AX6" s="90" t="s">
        <v>338</v>
      </c>
      <c r="AY6" s="85" t="s">
        <v>66</v>
      </c>
      <c r="AZ6" s="85" t="str">
        <f>REPLACE(INDEX(GroupVertices[Group],MATCH(Vertices[[#This Row],[Vertex]],GroupVertices[Vertex],0)),1,1,"")</f>
        <v>1</v>
      </c>
      <c r="BA6" s="51" t="s">
        <v>229</v>
      </c>
      <c r="BB6" s="51" t="s">
        <v>229</v>
      </c>
      <c r="BC6" s="51" t="s">
        <v>230</v>
      </c>
      <c r="BD6" s="51" t="s">
        <v>230</v>
      </c>
      <c r="BE6" s="51" t="s">
        <v>232</v>
      </c>
      <c r="BF6" s="51" t="s">
        <v>232</v>
      </c>
      <c r="BG6" s="128" t="s">
        <v>459</v>
      </c>
      <c r="BH6" s="128" t="s">
        <v>459</v>
      </c>
      <c r="BI6" s="128" t="s">
        <v>486</v>
      </c>
      <c r="BJ6" s="128" t="s">
        <v>486</v>
      </c>
      <c r="BK6" s="128">
        <v>0</v>
      </c>
      <c r="BL6" s="131">
        <v>0</v>
      </c>
      <c r="BM6" s="128">
        <v>0</v>
      </c>
      <c r="BN6" s="131">
        <v>0</v>
      </c>
      <c r="BO6" s="128">
        <v>0</v>
      </c>
      <c r="BP6" s="131">
        <v>0</v>
      </c>
      <c r="BQ6" s="128">
        <v>12</v>
      </c>
      <c r="BR6" s="131">
        <v>100</v>
      </c>
      <c r="BS6" s="128">
        <v>12</v>
      </c>
      <c r="BT6" s="2"/>
      <c r="BU6" s="3"/>
      <c r="BV6" s="3"/>
      <c r="BW6" s="3"/>
      <c r="BX6" s="3"/>
    </row>
    <row r="7" spans="1:76" ht="15">
      <c r="A7" s="14" t="s">
        <v>220</v>
      </c>
      <c r="B7" s="15"/>
      <c r="C7" s="15" t="s">
        <v>64</v>
      </c>
      <c r="D7" s="93">
        <v>162.37576756352675</v>
      </c>
      <c r="E7" s="81"/>
      <c r="F7" s="112" t="s">
        <v>331</v>
      </c>
      <c r="G7" s="15"/>
      <c r="H7" s="16" t="s">
        <v>220</v>
      </c>
      <c r="I7" s="66"/>
      <c r="J7" s="66"/>
      <c r="K7" s="114" t="s">
        <v>349</v>
      </c>
      <c r="L7" s="94">
        <v>1</v>
      </c>
      <c r="M7" s="95">
        <v>3924.23388671875</v>
      </c>
      <c r="N7" s="95">
        <v>3627.538818359375</v>
      </c>
      <c r="O7" s="77"/>
      <c r="P7" s="96"/>
      <c r="Q7" s="96"/>
      <c r="R7" s="97"/>
      <c r="S7" s="51">
        <v>2</v>
      </c>
      <c r="T7" s="51">
        <v>0</v>
      </c>
      <c r="U7" s="52">
        <v>0</v>
      </c>
      <c r="V7" s="52">
        <v>0.25</v>
      </c>
      <c r="W7" s="52">
        <v>0.219223</v>
      </c>
      <c r="X7" s="52">
        <v>0.819107</v>
      </c>
      <c r="Y7" s="52">
        <v>0.5</v>
      </c>
      <c r="Z7" s="52">
        <v>0</v>
      </c>
      <c r="AA7" s="82">
        <v>7</v>
      </c>
      <c r="AB7" s="82"/>
      <c r="AC7" s="98"/>
      <c r="AD7" s="85" t="s">
        <v>285</v>
      </c>
      <c r="AE7" s="85">
        <v>10</v>
      </c>
      <c r="AF7" s="85">
        <v>888</v>
      </c>
      <c r="AG7" s="85">
        <v>36</v>
      </c>
      <c r="AH7" s="85">
        <v>0</v>
      </c>
      <c r="AI7" s="85">
        <v>-18000</v>
      </c>
      <c r="AJ7" s="85" t="s">
        <v>295</v>
      </c>
      <c r="AK7" s="85" t="s">
        <v>303</v>
      </c>
      <c r="AL7" s="90" t="s">
        <v>312</v>
      </c>
      <c r="AM7" s="85" t="s">
        <v>318</v>
      </c>
      <c r="AN7" s="87">
        <v>41201.13811342593</v>
      </c>
      <c r="AO7" s="85"/>
      <c r="AP7" s="85" t="b">
        <v>1</v>
      </c>
      <c r="AQ7" s="85" t="b">
        <v>0</v>
      </c>
      <c r="AR7" s="85" t="b">
        <v>0</v>
      </c>
      <c r="AS7" s="85" t="s">
        <v>254</v>
      </c>
      <c r="AT7" s="85">
        <v>72</v>
      </c>
      <c r="AU7" s="90" t="s">
        <v>327</v>
      </c>
      <c r="AV7" s="85" t="b">
        <v>0</v>
      </c>
      <c r="AW7" s="85" t="s">
        <v>334</v>
      </c>
      <c r="AX7" s="90" t="s">
        <v>339</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162.12458333985384</v>
      </c>
      <c r="E8" s="81"/>
      <c r="F8" s="112" t="s">
        <v>237</v>
      </c>
      <c r="G8" s="15"/>
      <c r="H8" s="16" t="s">
        <v>214</v>
      </c>
      <c r="I8" s="66"/>
      <c r="J8" s="66"/>
      <c r="K8" s="114" t="s">
        <v>350</v>
      </c>
      <c r="L8" s="94">
        <v>5000</v>
      </c>
      <c r="M8" s="95">
        <v>1910.15576171875</v>
      </c>
      <c r="N8" s="95">
        <v>547.0040893554688</v>
      </c>
      <c r="O8" s="77"/>
      <c r="P8" s="96"/>
      <c r="Q8" s="96"/>
      <c r="R8" s="97"/>
      <c r="S8" s="51">
        <v>0</v>
      </c>
      <c r="T8" s="51">
        <v>3</v>
      </c>
      <c r="U8" s="52">
        <v>1</v>
      </c>
      <c r="V8" s="52">
        <v>0.333333</v>
      </c>
      <c r="W8" s="52">
        <v>0.280775</v>
      </c>
      <c r="X8" s="52">
        <v>1.180788</v>
      </c>
      <c r="Y8" s="52">
        <v>0.3333333333333333</v>
      </c>
      <c r="Z8" s="52">
        <v>0</v>
      </c>
      <c r="AA8" s="82">
        <v>8</v>
      </c>
      <c r="AB8" s="82"/>
      <c r="AC8" s="98"/>
      <c r="AD8" s="85" t="s">
        <v>286</v>
      </c>
      <c r="AE8" s="85">
        <v>879</v>
      </c>
      <c r="AF8" s="85">
        <v>390</v>
      </c>
      <c r="AG8" s="85">
        <v>339</v>
      </c>
      <c r="AH8" s="85">
        <v>60</v>
      </c>
      <c r="AI8" s="85"/>
      <c r="AJ8" s="85" t="s">
        <v>296</v>
      </c>
      <c r="AK8" s="85" t="s">
        <v>304</v>
      </c>
      <c r="AL8" s="90" t="s">
        <v>313</v>
      </c>
      <c r="AM8" s="85"/>
      <c r="AN8" s="87">
        <v>40329.332141203704</v>
      </c>
      <c r="AO8" s="85"/>
      <c r="AP8" s="85" t="b">
        <v>1</v>
      </c>
      <c r="AQ8" s="85" t="b">
        <v>0</v>
      </c>
      <c r="AR8" s="85" t="b">
        <v>0</v>
      </c>
      <c r="AS8" s="85"/>
      <c r="AT8" s="85">
        <v>1</v>
      </c>
      <c r="AU8" s="90" t="s">
        <v>327</v>
      </c>
      <c r="AV8" s="85" t="b">
        <v>0</v>
      </c>
      <c r="AW8" s="85" t="s">
        <v>334</v>
      </c>
      <c r="AX8" s="90" t="s">
        <v>340</v>
      </c>
      <c r="AY8" s="85" t="s">
        <v>66</v>
      </c>
      <c r="AZ8" s="85" t="str">
        <f>REPLACE(INDEX(GroupVertices[Group],MATCH(Vertices[[#This Row],[Vertex]],GroupVertices[Vertex],0)),1,1,"")</f>
        <v>1</v>
      </c>
      <c r="BA8" s="51" t="s">
        <v>229</v>
      </c>
      <c r="BB8" s="51" t="s">
        <v>229</v>
      </c>
      <c r="BC8" s="51" t="s">
        <v>230</v>
      </c>
      <c r="BD8" s="51" t="s">
        <v>230</v>
      </c>
      <c r="BE8" s="51" t="s">
        <v>232</v>
      </c>
      <c r="BF8" s="51" t="s">
        <v>232</v>
      </c>
      <c r="BG8" s="128" t="s">
        <v>515</v>
      </c>
      <c r="BH8" s="128" t="s">
        <v>515</v>
      </c>
      <c r="BI8" s="128" t="s">
        <v>520</v>
      </c>
      <c r="BJ8" s="128" t="s">
        <v>520</v>
      </c>
      <c r="BK8" s="128">
        <v>0</v>
      </c>
      <c r="BL8" s="131">
        <v>0</v>
      </c>
      <c r="BM8" s="128">
        <v>0</v>
      </c>
      <c r="BN8" s="131">
        <v>0</v>
      </c>
      <c r="BO8" s="128">
        <v>0</v>
      </c>
      <c r="BP8" s="131">
        <v>0</v>
      </c>
      <c r="BQ8" s="128">
        <v>14</v>
      </c>
      <c r="BR8" s="131">
        <v>100</v>
      </c>
      <c r="BS8" s="128">
        <v>14</v>
      </c>
      <c r="BT8" s="2"/>
      <c r="BU8" s="3"/>
      <c r="BV8" s="3"/>
      <c r="BW8" s="3"/>
      <c r="BX8" s="3"/>
    </row>
    <row r="9" spans="1:76" ht="15">
      <c r="A9" s="14" t="s">
        <v>221</v>
      </c>
      <c r="B9" s="15"/>
      <c r="C9" s="15" t="s">
        <v>64</v>
      </c>
      <c r="D9" s="93">
        <v>1000</v>
      </c>
      <c r="E9" s="81"/>
      <c r="F9" s="112" t="s">
        <v>332</v>
      </c>
      <c r="G9" s="15"/>
      <c r="H9" s="16" t="s">
        <v>221</v>
      </c>
      <c r="I9" s="66"/>
      <c r="J9" s="66"/>
      <c r="K9" s="114" t="s">
        <v>351</v>
      </c>
      <c r="L9" s="94">
        <v>1</v>
      </c>
      <c r="M9" s="95">
        <v>610.7251586914062</v>
      </c>
      <c r="N9" s="95">
        <v>6382.16357421875</v>
      </c>
      <c r="O9" s="77"/>
      <c r="P9" s="96"/>
      <c r="Q9" s="96"/>
      <c r="R9" s="97"/>
      <c r="S9" s="51">
        <v>2</v>
      </c>
      <c r="T9" s="51">
        <v>0</v>
      </c>
      <c r="U9" s="52">
        <v>0</v>
      </c>
      <c r="V9" s="52">
        <v>0.25</v>
      </c>
      <c r="W9" s="52">
        <v>0.219223</v>
      </c>
      <c r="X9" s="52">
        <v>0.819107</v>
      </c>
      <c r="Y9" s="52">
        <v>0.5</v>
      </c>
      <c r="Z9" s="52">
        <v>0</v>
      </c>
      <c r="AA9" s="82">
        <v>9</v>
      </c>
      <c r="AB9" s="82"/>
      <c r="AC9" s="98"/>
      <c r="AD9" s="85" t="s">
        <v>287</v>
      </c>
      <c r="AE9" s="85">
        <v>379</v>
      </c>
      <c r="AF9" s="85">
        <v>1661569</v>
      </c>
      <c r="AG9" s="85">
        <v>239481</v>
      </c>
      <c r="AH9" s="85">
        <v>3033</v>
      </c>
      <c r="AI9" s="85"/>
      <c r="AJ9" s="85" t="s">
        <v>297</v>
      </c>
      <c r="AK9" s="85" t="s">
        <v>305</v>
      </c>
      <c r="AL9" s="90" t="s">
        <v>314</v>
      </c>
      <c r="AM9" s="85"/>
      <c r="AN9" s="87">
        <v>39913.715891203705</v>
      </c>
      <c r="AO9" s="90" t="s">
        <v>323</v>
      </c>
      <c r="AP9" s="85" t="b">
        <v>0</v>
      </c>
      <c r="AQ9" s="85" t="b">
        <v>0</v>
      </c>
      <c r="AR9" s="85" t="b">
        <v>1</v>
      </c>
      <c r="AS9" s="85"/>
      <c r="AT9" s="85">
        <v>27106</v>
      </c>
      <c r="AU9" s="90" t="s">
        <v>327</v>
      </c>
      <c r="AV9" s="85" t="b">
        <v>1</v>
      </c>
      <c r="AW9" s="85" t="s">
        <v>334</v>
      </c>
      <c r="AX9" s="90" t="s">
        <v>341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162.1689693070892</v>
      </c>
      <c r="E10" s="81"/>
      <c r="F10" s="112" t="s">
        <v>238</v>
      </c>
      <c r="G10" s="15"/>
      <c r="H10" s="16" t="s">
        <v>215</v>
      </c>
      <c r="I10" s="66"/>
      <c r="J10" s="66"/>
      <c r="K10" s="114" t="s">
        <v>352</v>
      </c>
      <c r="L10" s="94">
        <v>1</v>
      </c>
      <c r="M10" s="95">
        <v>8429.9560546875</v>
      </c>
      <c r="N10" s="95">
        <v>8097.2294921875</v>
      </c>
      <c r="O10" s="77"/>
      <c r="P10" s="96"/>
      <c r="Q10" s="96"/>
      <c r="R10" s="97"/>
      <c r="S10" s="51">
        <v>0</v>
      </c>
      <c r="T10" s="51">
        <v>1</v>
      </c>
      <c r="U10" s="52">
        <v>0</v>
      </c>
      <c r="V10" s="52">
        <v>0.333333</v>
      </c>
      <c r="W10" s="52">
        <v>1E-06</v>
      </c>
      <c r="X10" s="52">
        <v>0.638266</v>
      </c>
      <c r="Y10" s="52">
        <v>0</v>
      </c>
      <c r="Z10" s="52">
        <v>0</v>
      </c>
      <c r="AA10" s="82">
        <v>10</v>
      </c>
      <c r="AB10" s="82"/>
      <c r="AC10" s="98"/>
      <c r="AD10" s="85" t="s">
        <v>288</v>
      </c>
      <c r="AE10" s="85">
        <v>743</v>
      </c>
      <c r="AF10" s="85">
        <v>478</v>
      </c>
      <c r="AG10" s="85">
        <v>55078</v>
      </c>
      <c r="AH10" s="85">
        <v>4848</v>
      </c>
      <c r="AI10" s="85"/>
      <c r="AJ10" s="85" t="s">
        <v>298</v>
      </c>
      <c r="AK10" s="85" t="s">
        <v>306</v>
      </c>
      <c r="AL10" s="90" t="s">
        <v>315</v>
      </c>
      <c r="AM10" s="85"/>
      <c r="AN10" s="87">
        <v>40781.76826388889</v>
      </c>
      <c r="AO10" s="90" t="s">
        <v>324</v>
      </c>
      <c r="AP10" s="85" t="b">
        <v>0</v>
      </c>
      <c r="AQ10" s="85" t="b">
        <v>0</v>
      </c>
      <c r="AR10" s="85" t="b">
        <v>1</v>
      </c>
      <c r="AS10" s="85"/>
      <c r="AT10" s="85">
        <v>20</v>
      </c>
      <c r="AU10" s="90" t="s">
        <v>328</v>
      </c>
      <c r="AV10" s="85" t="b">
        <v>0</v>
      </c>
      <c r="AW10" s="85" t="s">
        <v>334</v>
      </c>
      <c r="AX10" s="90" t="s">
        <v>342</v>
      </c>
      <c r="AY10" s="85" t="s">
        <v>66</v>
      </c>
      <c r="AZ10" s="85" t="str">
        <f>REPLACE(INDEX(GroupVertices[Group],MATCH(Vertices[[#This Row],[Vertex]],GroupVertices[Vertex],0)),1,1,"")</f>
        <v>2</v>
      </c>
      <c r="BA10" s="51"/>
      <c r="BB10" s="51"/>
      <c r="BC10" s="51"/>
      <c r="BD10" s="51"/>
      <c r="BE10" s="51"/>
      <c r="BF10" s="51"/>
      <c r="BG10" s="128" t="s">
        <v>516</v>
      </c>
      <c r="BH10" s="128" t="s">
        <v>516</v>
      </c>
      <c r="BI10" s="128" t="s">
        <v>521</v>
      </c>
      <c r="BJ10" s="128" t="s">
        <v>521</v>
      </c>
      <c r="BK10" s="128">
        <v>0</v>
      </c>
      <c r="BL10" s="131">
        <v>0</v>
      </c>
      <c r="BM10" s="128">
        <v>0</v>
      </c>
      <c r="BN10" s="131">
        <v>0</v>
      </c>
      <c r="BO10" s="128">
        <v>0</v>
      </c>
      <c r="BP10" s="131">
        <v>0</v>
      </c>
      <c r="BQ10" s="128">
        <v>30</v>
      </c>
      <c r="BR10" s="131">
        <v>100</v>
      </c>
      <c r="BS10" s="128">
        <v>30</v>
      </c>
      <c r="BT10" s="2"/>
      <c r="BU10" s="3"/>
      <c r="BV10" s="3"/>
      <c r="BW10" s="3"/>
      <c r="BX10" s="3"/>
    </row>
    <row r="11" spans="1:76" ht="15">
      <c r="A11" s="14" t="s">
        <v>216</v>
      </c>
      <c r="B11" s="15"/>
      <c r="C11" s="15" t="s">
        <v>64</v>
      </c>
      <c r="D11" s="93">
        <v>162</v>
      </c>
      <c r="E11" s="81"/>
      <c r="F11" s="112" t="s">
        <v>333</v>
      </c>
      <c r="G11" s="15"/>
      <c r="H11" s="16" t="s">
        <v>216</v>
      </c>
      <c r="I11" s="66"/>
      <c r="J11" s="66"/>
      <c r="K11" s="114" t="s">
        <v>353</v>
      </c>
      <c r="L11" s="94">
        <v>9999</v>
      </c>
      <c r="M11" s="95">
        <v>8429.9560546875</v>
      </c>
      <c r="N11" s="95">
        <v>1901.7708740234375</v>
      </c>
      <c r="O11" s="77"/>
      <c r="P11" s="96"/>
      <c r="Q11" s="96"/>
      <c r="R11" s="97"/>
      <c r="S11" s="51">
        <v>3</v>
      </c>
      <c r="T11" s="51">
        <v>1</v>
      </c>
      <c r="U11" s="52">
        <v>2</v>
      </c>
      <c r="V11" s="52">
        <v>0.5</v>
      </c>
      <c r="W11" s="52">
        <v>2E-06</v>
      </c>
      <c r="X11" s="52">
        <v>1.72331</v>
      </c>
      <c r="Y11" s="52">
        <v>0</v>
      </c>
      <c r="Z11" s="52">
        <v>0</v>
      </c>
      <c r="AA11" s="82">
        <v>11</v>
      </c>
      <c r="AB11" s="82"/>
      <c r="AC11" s="98"/>
      <c r="AD11" s="85" t="s">
        <v>289</v>
      </c>
      <c r="AE11" s="85">
        <v>448</v>
      </c>
      <c r="AF11" s="85">
        <v>143</v>
      </c>
      <c r="AG11" s="85">
        <v>681</v>
      </c>
      <c r="AH11" s="85">
        <v>137</v>
      </c>
      <c r="AI11" s="85"/>
      <c r="AJ11" s="85" t="s">
        <v>299</v>
      </c>
      <c r="AK11" s="85" t="s">
        <v>307</v>
      </c>
      <c r="AL11" s="90" t="s">
        <v>316</v>
      </c>
      <c r="AM11" s="85"/>
      <c r="AN11" s="87">
        <v>43399.851793981485</v>
      </c>
      <c r="AO11" s="90" t="s">
        <v>325</v>
      </c>
      <c r="AP11" s="85" t="b">
        <v>0</v>
      </c>
      <c r="AQ11" s="85" t="b">
        <v>0</v>
      </c>
      <c r="AR11" s="85" t="b">
        <v>1</v>
      </c>
      <c r="AS11" s="85"/>
      <c r="AT11" s="85">
        <v>0</v>
      </c>
      <c r="AU11" s="90" t="s">
        <v>327</v>
      </c>
      <c r="AV11" s="85" t="b">
        <v>0</v>
      </c>
      <c r="AW11" s="85" t="s">
        <v>334</v>
      </c>
      <c r="AX11" s="90" t="s">
        <v>343</v>
      </c>
      <c r="AY11" s="85" t="s">
        <v>66</v>
      </c>
      <c r="AZ11" s="85" t="str">
        <f>REPLACE(INDEX(GroupVertices[Group],MATCH(Vertices[[#This Row],[Vertex]],GroupVertices[Vertex],0)),1,1,"")</f>
        <v>2</v>
      </c>
      <c r="BA11" s="51"/>
      <c r="BB11" s="51"/>
      <c r="BC11" s="51"/>
      <c r="BD11" s="51"/>
      <c r="BE11" s="51" t="s">
        <v>233</v>
      </c>
      <c r="BF11" s="51" t="s">
        <v>233</v>
      </c>
      <c r="BG11" s="128" t="s">
        <v>460</v>
      </c>
      <c r="BH11" s="128" t="s">
        <v>460</v>
      </c>
      <c r="BI11" s="128" t="s">
        <v>487</v>
      </c>
      <c r="BJ11" s="128" t="s">
        <v>487</v>
      </c>
      <c r="BK11" s="128">
        <v>0</v>
      </c>
      <c r="BL11" s="131">
        <v>0</v>
      </c>
      <c r="BM11" s="128">
        <v>0</v>
      </c>
      <c r="BN11" s="131">
        <v>0</v>
      </c>
      <c r="BO11" s="128">
        <v>0</v>
      </c>
      <c r="BP11" s="131">
        <v>0</v>
      </c>
      <c r="BQ11" s="128">
        <v>44</v>
      </c>
      <c r="BR11" s="131">
        <v>100</v>
      </c>
      <c r="BS11" s="128">
        <v>44</v>
      </c>
      <c r="BT11" s="2"/>
      <c r="BU11" s="3"/>
      <c r="BV11" s="3"/>
      <c r="BW11" s="3"/>
      <c r="BX11" s="3"/>
    </row>
    <row r="12" spans="1:76" ht="15">
      <c r="A12" s="99" t="s">
        <v>217</v>
      </c>
      <c r="B12" s="100"/>
      <c r="C12" s="100" t="s">
        <v>64</v>
      </c>
      <c r="D12" s="101">
        <v>164.43164486411072</v>
      </c>
      <c r="E12" s="102"/>
      <c r="F12" s="113" t="s">
        <v>239</v>
      </c>
      <c r="G12" s="100"/>
      <c r="H12" s="103" t="s">
        <v>217</v>
      </c>
      <c r="I12" s="104"/>
      <c r="J12" s="104"/>
      <c r="K12" s="115" t="s">
        <v>354</v>
      </c>
      <c r="L12" s="105">
        <v>1</v>
      </c>
      <c r="M12" s="106">
        <v>8429.9560546875</v>
      </c>
      <c r="N12" s="106">
        <v>4999.5</v>
      </c>
      <c r="O12" s="107"/>
      <c r="P12" s="108"/>
      <c r="Q12" s="108"/>
      <c r="R12" s="109"/>
      <c r="S12" s="51">
        <v>0</v>
      </c>
      <c r="T12" s="51">
        <v>1</v>
      </c>
      <c r="U12" s="52">
        <v>0</v>
      </c>
      <c r="V12" s="52">
        <v>0.333333</v>
      </c>
      <c r="W12" s="52">
        <v>1E-06</v>
      </c>
      <c r="X12" s="52">
        <v>0.638266</v>
      </c>
      <c r="Y12" s="52">
        <v>0</v>
      </c>
      <c r="Z12" s="52">
        <v>0</v>
      </c>
      <c r="AA12" s="110">
        <v>12</v>
      </c>
      <c r="AB12" s="110"/>
      <c r="AC12" s="111"/>
      <c r="AD12" s="85" t="s">
        <v>290</v>
      </c>
      <c r="AE12" s="85">
        <v>1012</v>
      </c>
      <c r="AF12" s="85">
        <v>4964</v>
      </c>
      <c r="AG12" s="85">
        <v>25978</v>
      </c>
      <c r="AH12" s="85">
        <v>48826</v>
      </c>
      <c r="AI12" s="85"/>
      <c r="AJ12" s="85" t="s">
        <v>300</v>
      </c>
      <c r="AK12" s="85" t="s">
        <v>308</v>
      </c>
      <c r="AL12" s="90" t="s">
        <v>317</v>
      </c>
      <c r="AM12" s="85"/>
      <c r="AN12" s="87">
        <v>42100.08399305555</v>
      </c>
      <c r="AO12" s="90" t="s">
        <v>326</v>
      </c>
      <c r="AP12" s="85" t="b">
        <v>0</v>
      </c>
      <c r="AQ12" s="85" t="b">
        <v>0</v>
      </c>
      <c r="AR12" s="85" t="b">
        <v>0</v>
      </c>
      <c r="AS12" s="85"/>
      <c r="AT12" s="85">
        <v>35</v>
      </c>
      <c r="AU12" s="90" t="s">
        <v>327</v>
      </c>
      <c r="AV12" s="85" t="b">
        <v>0</v>
      </c>
      <c r="AW12" s="85" t="s">
        <v>334</v>
      </c>
      <c r="AX12" s="90" t="s">
        <v>344</v>
      </c>
      <c r="AY12" s="85" t="s">
        <v>66</v>
      </c>
      <c r="AZ12" s="85" t="str">
        <f>REPLACE(INDEX(GroupVertices[Group],MATCH(Vertices[[#This Row],[Vertex]],GroupVertices[Vertex],0)),1,1,"")</f>
        <v>2</v>
      </c>
      <c r="BA12" s="51"/>
      <c r="BB12" s="51"/>
      <c r="BC12" s="51"/>
      <c r="BD12" s="51"/>
      <c r="BE12" s="51"/>
      <c r="BF12" s="51"/>
      <c r="BG12" s="128" t="s">
        <v>516</v>
      </c>
      <c r="BH12" s="128" t="s">
        <v>516</v>
      </c>
      <c r="BI12" s="128" t="s">
        <v>521</v>
      </c>
      <c r="BJ12" s="128" t="s">
        <v>521</v>
      </c>
      <c r="BK12" s="128">
        <v>0</v>
      </c>
      <c r="BL12" s="131">
        <v>0</v>
      </c>
      <c r="BM12" s="128">
        <v>0</v>
      </c>
      <c r="BN12" s="131">
        <v>0</v>
      </c>
      <c r="BO12" s="128">
        <v>0</v>
      </c>
      <c r="BP12" s="131">
        <v>0</v>
      </c>
      <c r="BQ12" s="128">
        <v>30</v>
      </c>
      <c r="BR12" s="131">
        <v>100</v>
      </c>
      <c r="BS12" s="128">
        <v>30</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s://t.co/KWFMkrEjdY"/>
    <hyperlink ref="AL5" r:id="rId2" display="http://msnbc.com/"/>
    <hyperlink ref="AL6" r:id="rId3" display="https://t.co/sNkLPCR4Ex"/>
    <hyperlink ref="AL7" r:id="rId4" display="http://t.co/iHDUMLtp"/>
    <hyperlink ref="AL8" r:id="rId5" display="http://www.farmingafrika.com/"/>
    <hyperlink ref="AL9" r:id="rId6" display="http://www.cnet.com/"/>
    <hyperlink ref="AL10" r:id="rId7" display="https://t.co/0ZQHZGlWLW"/>
    <hyperlink ref="AL11" r:id="rId8" display="https://t.co/lb3gOi3mpD"/>
    <hyperlink ref="AL12" r:id="rId9" display="https://t.co/vRGb1sY9Ez"/>
    <hyperlink ref="AO3" r:id="rId10" display="https://pbs.twimg.com/profile_banners/2339251568/1561764505"/>
    <hyperlink ref="AO4" r:id="rId11" display="https://pbs.twimg.com/profile_banners/13850422/1503504077"/>
    <hyperlink ref="AO5" r:id="rId12" display="https://pbs.twimg.com/profile_banners/2836421/1562086301"/>
    <hyperlink ref="AO6" r:id="rId13" display="https://pbs.twimg.com/profile_banners/14073364/1488369442"/>
    <hyperlink ref="AO9" r:id="rId14" display="https://pbs.twimg.com/profile_banners/30261067/1516127632"/>
    <hyperlink ref="AO10" r:id="rId15" display="https://pbs.twimg.com/profile_banners/362628205/1538251996"/>
    <hyperlink ref="AO11" r:id="rId16" display="https://pbs.twimg.com/profile_banners/1055918634143490049/1558433185"/>
    <hyperlink ref="AO12" r:id="rId17" display="https://pbs.twimg.com/profile_banners/3139035880/1562049475"/>
    <hyperlink ref="AU3" r:id="rId18" display="http://abs.twimg.com/images/themes/theme1/bg.png"/>
    <hyperlink ref="AU4" r:id="rId19" display="http://abs.twimg.com/images/themes/theme1/bg.png"/>
    <hyperlink ref="AU5" r:id="rId20" display="http://abs.twimg.com/images/themes/theme1/bg.png"/>
    <hyperlink ref="AU6" r:id="rId21" display="http://abs.twimg.com/images/themes/theme1/bg.png"/>
    <hyperlink ref="AU7" r:id="rId22" display="http://abs.twimg.com/images/themes/theme1/bg.png"/>
    <hyperlink ref="AU8" r:id="rId23" display="http://abs.twimg.com/images/themes/theme1/bg.png"/>
    <hyperlink ref="AU9" r:id="rId24" display="http://abs.twimg.com/images/themes/theme1/bg.png"/>
    <hyperlink ref="AU10" r:id="rId25" display="http://abs.twimg.com/images/themes/theme4/bg.gif"/>
    <hyperlink ref="AU11" r:id="rId26" display="http://abs.twimg.com/images/themes/theme1/bg.png"/>
    <hyperlink ref="AU12" r:id="rId27" display="http://abs.twimg.com/images/themes/theme1/bg.png"/>
    <hyperlink ref="F3" r:id="rId28" display="http://pbs.twimg.com/profile_images/1144749412670955520/U_llqHv-_normal.jpg"/>
    <hyperlink ref="F4" r:id="rId29" display="http://pbs.twimg.com/profile_images/918899077168934912/NrRRE0_b_normal.jpg"/>
    <hyperlink ref="F5" r:id="rId30" display="http://pbs.twimg.com/profile_images/988382060443250689/DijesdNB_normal.jpg"/>
    <hyperlink ref="F6" r:id="rId31" display="http://pbs.twimg.com/profile_images/775046459007860736/ZJ17WXrl_normal.jpg"/>
    <hyperlink ref="F7" r:id="rId32" display="http://pbs.twimg.com/profile_images/3220872992/b47658236a279c2c4c7315b02471239f_normal.jpeg"/>
    <hyperlink ref="F8" r:id="rId33" display="http://pbs.twimg.com/profile_images/1108318863270297600/Kg8ilngh_normal.jpg"/>
    <hyperlink ref="F9" r:id="rId34" display="http://pbs.twimg.com/profile_images/963998359001317376/scuoOV5m_normal.jpg"/>
    <hyperlink ref="F10" r:id="rId35" display="http://pbs.twimg.com/profile_images/1056295269598457857/wDv_S2Jb_normal.jpg"/>
    <hyperlink ref="F11" r:id="rId36" display="http://pbs.twimg.com/profile_images/1055927817773481985/CrlIYlH9_normal.jpg"/>
    <hyperlink ref="F12" r:id="rId37" display="http://pbs.twimg.com/profile_images/1059923355447554048/LoXpqslS_normal.jpg"/>
    <hyperlink ref="AX3" r:id="rId38" display="https://twitter.com/mayhall_diana"/>
    <hyperlink ref="AX4" r:id="rId39" display="https://twitter.com/cnnpolitics"/>
    <hyperlink ref="AX5" r:id="rId40" display="https://twitter.com/msnbc"/>
    <hyperlink ref="AX6" r:id="rId41" display="https://twitter.com/knightfdn"/>
    <hyperlink ref="AX7" r:id="rId42" display="https://twitter.com/latanyasweeney"/>
    <hyperlink ref="AX8" r:id="rId43" display="https://twitter.com/kimwat01"/>
    <hyperlink ref="AX9" r:id="rId44" display="https://twitter.com/cnet"/>
    <hyperlink ref="AX10" r:id="rId45" display="https://twitter.com/myticoach"/>
    <hyperlink ref="AX11" r:id="rId46" display="https://twitter.com/vitry1897"/>
    <hyperlink ref="AX12" r:id="rId47" display="https://twitter.com/lpiff75"/>
  </hyperlinks>
  <printOptions/>
  <pageMargins left="0.7" right="0.7" top="0.75" bottom="0.75" header="0.3" footer="0.3"/>
  <pageSetup horizontalDpi="600" verticalDpi="600" orientation="portrait" r:id="rId51"/>
  <legacyDrawing r:id="rId49"/>
  <tableParts>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411</v>
      </c>
      <c r="Z2" s="13" t="s">
        <v>416</v>
      </c>
      <c r="AA2" s="13" t="s">
        <v>430</v>
      </c>
      <c r="AB2" s="13" t="s">
        <v>458</v>
      </c>
      <c r="AC2" s="13" t="s">
        <v>485</v>
      </c>
      <c r="AD2" s="13" t="s">
        <v>496</v>
      </c>
      <c r="AE2" s="13" t="s">
        <v>497</v>
      </c>
      <c r="AF2" s="13" t="s">
        <v>503</v>
      </c>
      <c r="AG2" s="67" t="s">
        <v>553</v>
      </c>
      <c r="AH2" s="67" t="s">
        <v>554</v>
      </c>
      <c r="AI2" s="67" t="s">
        <v>555</v>
      </c>
      <c r="AJ2" s="67" t="s">
        <v>556</v>
      </c>
      <c r="AK2" s="67" t="s">
        <v>557</v>
      </c>
      <c r="AL2" s="67" t="s">
        <v>558</v>
      </c>
      <c r="AM2" s="67" t="s">
        <v>559</v>
      </c>
      <c r="AN2" s="67" t="s">
        <v>560</v>
      </c>
      <c r="AO2" s="67" t="s">
        <v>563</v>
      </c>
    </row>
    <row r="3" spans="1:41" ht="15">
      <c r="A3" s="125" t="s">
        <v>394</v>
      </c>
      <c r="B3" s="126" t="s">
        <v>397</v>
      </c>
      <c r="C3" s="126" t="s">
        <v>56</v>
      </c>
      <c r="D3" s="117"/>
      <c r="E3" s="116"/>
      <c r="F3" s="118" t="s">
        <v>589</v>
      </c>
      <c r="G3" s="119"/>
      <c r="H3" s="119"/>
      <c r="I3" s="120">
        <v>3</v>
      </c>
      <c r="J3" s="121"/>
      <c r="K3" s="51">
        <v>4</v>
      </c>
      <c r="L3" s="51">
        <v>5</v>
      </c>
      <c r="M3" s="51">
        <v>0</v>
      </c>
      <c r="N3" s="51">
        <v>5</v>
      </c>
      <c r="O3" s="51">
        <v>0</v>
      </c>
      <c r="P3" s="52">
        <v>0</v>
      </c>
      <c r="Q3" s="52">
        <v>0</v>
      </c>
      <c r="R3" s="51">
        <v>1</v>
      </c>
      <c r="S3" s="51">
        <v>0</v>
      </c>
      <c r="T3" s="51">
        <v>4</v>
      </c>
      <c r="U3" s="51">
        <v>5</v>
      </c>
      <c r="V3" s="51">
        <v>2</v>
      </c>
      <c r="W3" s="52">
        <v>0.875</v>
      </c>
      <c r="X3" s="52">
        <v>0.4166666666666667</v>
      </c>
      <c r="Y3" s="85" t="s">
        <v>229</v>
      </c>
      <c r="Z3" s="85" t="s">
        <v>230</v>
      </c>
      <c r="AA3" s="85" t="s">
        <v>232</v>
      </c>
      <c r="AB3" s="91" t="s">
        <v>459</v>
      </c>
      <c r="AC3" s="91" t="s">
        <v>486</v>
      </c>
      <c r="AD3" s="91"/>
      <c r="AE3" s="91" t="s">
        <v>498</v>
      </c>
      <c r="AF3" s="91" t="s">
        <v>504</v>
      </c>
      <c r="AG3" s="128">
        <v>0</v>
      </c>
      <c r="AH3" s="131">
        <v>0</v>
      </c>
      <c r="AI3" s="128">
        <v>0</v>
      </c>
      <c r="AJ3" s="131">
        <v>0</v>
      </c>
      <c r="AK3" s="128">
        <v>0</v>
      </c>
      <c r="AL3" s="131">
        <v>0</v>
      </c>
      <c r="AM3" s="128">
        <v>26</v>
      </c>
      <c r="AN3" s="131">
        <v>100</v>
      </c>
      <c r="AO3" s="128">
        <v>26</v>
      </c>
    </row>
    <row r="4" spans="1:41" ht="15">
      <c r="A4" s="125" t="s">
        <v>395</v>
      </c>
      <c r="B4" s="126" t="s">
        <v>398</v>
      </c>
      <c r="C4" s="126" t="s">
        <v>56</v>
      </c>
      <c r="D4" s="122"/>
      <c r="E4" s="100"/>
      <c r="F4" s="103" t="s">
        <v>590</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c r="Z4" s="85"/>
      <c r="AA4" s="85" t="s">
        <v>233</v>
      </c>
      <c r="AB4" s="91" t="s">
        <v>460</v>
      </c>
      <c r="AC4" s="91" t="s">
        <v>487</v>
      </c>
      <c r="AD4" s="91"/>
      <c r="AE4" s="91" t="s">
        <v>216</v>
      </c>
      <c r="AF4" s="91" t="s">
        <v>505</v>
      </c>
      <c r="AG4" s="128">
        <v>0</v>
      </c>
      <c r="AH4" s="131">
        <v>0</v>
      </c>
      <c r="AI4" s="128">
        <v>0</v>
      </c>
      <c r="AJ4" s="131">
        <v>0</v>
      </c>
      <c r="AK4" s="128">
        <v>0</v>
      </c>
      <c r="AL4" s="131">
        <v>0</v>
      </c>
      <c r="AM4" s="128">
        <v>104</v>
      </c>
      <c r="AN4" s="131">
        <v>100</v>
      </c>
      <c r="AO4" s="128">
        <v>104</v>
      </c>
    </row>
    <row r="5" spans="1:41" ht="15">
      <c r="A5" s="125" t="s">
        <v>396</v>
      </c>
      <c r="B5" s="126" t="s">
        <v>399</v>
      </c>
      <c r="C5" s="126" t="s">
        <v>56</v>
      </c>
      <c r="D5" s="122"/>
      <c r="E5" s="100"/>
      <c r="F5" s="103" t="s">
        <v>591</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231</v>
      </c>
      <c r="AB5" s="91" t="s">
        <v>461</v>
      </c>
      <c r="AC5" s="91" t="s">
        <v>484</v>
      </c>
      <c r="AD5" s="91" t="s">
        <v>219</v>
      </c>
      <c r="AE5" s="91" t="s">
        <v>218</v>
      </c>
      <c r="AF5" s="91" t="s">
        <v>506</v>
      </c>
      <c r="AG5" s="128">
        <v>2</v>
      </c>
      <c r="AH5" s="131">
        <v>4.545454545454546</v>
      </c>
      <c r="AI5" s="128">
        <v>0</v>
      </c>
      <c r="AJ5" s="131">
        <v>0</v>
      </c>
      <c r="AK5" s="128">
        <v>0</v>
      </c>
      <c r="AL5" s="131">
        <v>0</v>
      </c>
      <c r="AM5" s="128">
        <v>42</v>
      </c>
      <c r="AN5" s="131">
        <v>95.45454545454545</v>
      </c>
      <c r="AO5" s="128">
        <v>44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394</v>
      </c>
      <c r="B2" s="91" t="s">
        <v>214</v>
      </c>
      <c r="C2" s="85">
        <f>VLOOKUP(GroupVertices[[#This Row],[Vertex]],Vertices[],MATCH("ID",Vertices[[#Headers],[Vertex]:[Vertex Content Word Count]],0),FALSE)</f>
        <v>8</v>
      </c>
    </row>
    <row r="3" spans="1:3" ht="15">
      <c r="A3" s="85" t="s">
        <v>394</v>
      </c>
      <c r="B3" s="91" t="s">
        <v>221</v>
      </c>
      <c r="C3" s="85">
        <f>VLOOKUP(GroupVertices[[#This Row],[Vertex]],Vertices[],MATCH("ID",Vertices[[#Headers],[Vertex]:[Vertex Content Word Count]],0),FALSE)</f>
        <v>9</v>
      </c>
    </row>
    <row r="4" spans="1:3" ht="15">
      <c r="A4" s="85" t="s">
        <v>394</v>
      </c>
      <c r="B4" s="91" t="s">
        <v>213</v>
      </c>
      <c r="C4" s="85">
        <f>VLOOKUP(GroupVertices[[#This Row],[Vertex]],Vertices[],MATCH("ID",Vertices[[#Headers],[Vertex]:[Vertex Content Word Count]],0),FALSE)</f>
        <v>6</v>
      </c>
    </row>
    <row r="5" spans="1:3" ht="15">
      <c r="A5" s="85" t="s">
        <v>394</v>
      </c>
      <c r="B5" s="91" t="s">
        <v>220</v>
      </c>
      <c r="C5" s="85">
        <f>VLOOKUP(GroupVertices[[#This Row],[Vertex]],Vertices[],MATCH("ID",Vertices[[#Headers],[Vertex]:[Vertex Content Word Count]],0),FALSE)</f>
        <v>7</v>
      </c>
    </row>
    <row r="6" spans="1:3" ht="15">
      <c r="A6" s="85" t="s">
        <v>395</v>
      </c>
      <c r="B6" s="91" t="s">
        <v>217</v>
      </c>
      <c r="C6" s="85">
        <f>VLOOKUP(GroupVertices[[#This Row],[Vertex]],Vertices[],MATCH("ID",Vertices[[#Headers],[Vertex]:[Vertex Content Word Count]],0),FALSE)</f>
        <v>12</v>
      </c>
    </row>
    <row r="7" spans="1:3" ht="15">
      <c r="A7" s="85" t="s">
        <v>395</v>
      </c>
      <c r="B7" s="91" t="s">
        <v>216</v>
      </c>
      <c r="C7" s="85">
        <f>VLOOKUP(GroupVertices[[#This Row],[Vertex]],Vertices[],MATCH("ID",Vertices[[#Headers],[Vertex]:[Vertex Content Word Count]],0),FALSE)</f>
        <v>11</v>
      </c>
    </row>
    <row r="8" spans="1:3" ht="15">
      <c r="A8" s="85" t="s">
        <v>395</v>
      </c>
      <c r="B8" s="91" t="s">
        <v>215</v>
      </c>
      <c r="C8" s="85">
        <f>VLOOKUP(GroupVertices[[#This Row],[Vertex]],Vertices[],MATCH("ID",Vertices[[#Headers],[Vertex]:[Vertex Content Word Count]],0),FALSE)</f>
        <v>10</v>
      </c>
    </row>
    <row r="9" spans="1:3" ht="15">
      <c r="A9" s="85" t="s">
        <v>396</v>
      </c>
      <c r="B9" s="91" t="s">
        <v>212</v>
      </c>
      <c r="C9" s="85">
        <f>VLOOKUP(GroupVertices[[#This Row],[Vertex]],Vertices[],MATCH("ID",Vertices[[#Headers],[Vertex]:[Vertex Content Word Count]],0),FALSE)</f>
        <v>3</v>
      </c>
    </row>
    <row r="10" spans="1:3" ht="15">
      <c r="A10" s="85" t="s">
        <v>396</v>
      </c>
      <c r="B10" s="91" t="s">
        <v>219</v>
      </c>
      <c r="C10" s="85">
        <f>VLOOKUP(GroupVertices[[#This Row],[Vertex]],Vertices[],MATCH("ID",Vertices[[#Headers],[Vertex]:[Vertex Content Word Count]],0),FALSE)</f>
        <v>5</v>
      </c>
    </row>
    <row r="11" spans="1:3" ht="15">
      <c r="A11" s="85" t="s">
        <v>396</v>
      </c>
      <c r="B11" s="91" t="s">
        <v>218</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567</v>
      </c>
      <c r="B2" s="36" t="s">
        <v>355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0.638266</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0.2545454545454545</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0.6579940727272727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0.07272727272727272</v>
      </c>
      <c r="K4" s="40">
        <f>COUNTIF(Vertices[Betweenness Centrality],"&gt;= "&amp;J4)-COUNTIF(Vertices[Betweenness Centrality],"&gt;="&amp;J5)</f>
        <v>0</v>
      </c>
      <c r="L4" s="39">
        <f t="shared" si="5"/>
        <v>0.25909090909090904</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0.6777221454545455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0.10909090909090909</v>
      </c>
      <c r="K5" s="42">
        <f>COUNTIF(Vertices[Betweenness Centrality],"&gt;= "&amp;J5)-COUNTIF(Vertices[Betweenness Centrality],"&gt;="&amp;J6)</f>
        <v>0</v>
      </c>
      <c r="L5" s="41">
        <f t="shared" si="5"/>
        <v>0.26363636363636356</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0.6974502181818182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0.14545454545454545</v>
      </c>
      <c r="K6" s="40">
        <f>COUNTIF(Vertices[Betweenness Centrality],"&gt;= "&amp;J6)-COUNTIF(Vertices[Betweenness Centrality],"&gt;="&amp;J7)</f>
        <v>0</v>
      </c>
      <c r="L6" s="39">
        <f t="shared" si="5"/>
        <v>0.2681818181818181</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0.7171782909090909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0.18181818181818182</v>
      </c>
      <c r="K7" s="42">
        <f>COUNTIF(Vertices[Betweenness Centrality],"&gt;= "&amp;J7)-COUNTIF(Vertices[Betweenness Centrality],"&gt;="&amp;J8)</f>
        <v>0</v>
      </c>
      <c r="L7" s="41">
        <f t="shared" si="5"/>
        <v>0.2727272727272726</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0.7369063636363636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0.2181818181818182</v>
      </c>
      <c r="K8" s="40">
        <f>COUNTIF(Vertices[Betweenness Centrality],"&gt;= "&amp;J8)-COUNTIF(Vertices[Betweenness Centrality],"&gt;="&amp;J9)</f>
        <v>0</v>
      </c>
      <c r="L8" s="39">
        <f t="shared" si="5"/>
        <v>0.2772727272727271</v>
      </c>
      <c r="M8" s="40">
        <f>COUNTIF(Vertices[Closeness Centrality],"&gt;= "&amp;L8)-COUNTIF(Vertices[Closeness Centrality],"&gt;="&amp;L9)</f>
        <v>0</v>
      </c>
      <c r="N8" s="39">
        <f t="shared" si="6"/>
        <v>0.030629999999999998</v>
      </c>
      <c r="O8" s="40">
        <f>COUNTIF(Vertices[Eigenvector Centrality],"&gt;= "&amp;N8)-COUNTIF(Vertices[Eigenvector Centrality],"&gt;="&amp;N9)</f>
        <v>0</v>
      </c>
      <c r="P8" s="39">
        <f t="shared" si="7"/>
        <v>0.7566344363636364</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0.2545454545454546</v>
      </c>
      <c r="K9" s="42">
        <f>COUNTIF(Vertices[Betweenness Centrality],"&gt;= "&amp;J9)-COUNTIF(Vertices[Betweenness Centrality],"&gt;="&amp;J10)</f>
        <v>0</v>
      </c>
      <c r="L9" s="41">
        <f t="shared" si="5"/>
        <v>0.28181818181818163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0.7763625090909091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568</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0.29090909090909095</v>
      </c>
      <c r="K10" s="40">
        <f>COUNTIF(Vertices[Betweenness Centrality],"&gt;= "&amp;J10)-COUNTIF(Vertices[Betweenness Centrality],"&gt;="&amp;J11)</f>
        <v>0</v>
      </c>
      <c r="L10" s="39">
        <f t="shared" si="5"/>
        <v>0.28636363636363615</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0.7960905818181818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0.3272727272727273</v>
      </c>
      <c r="K11" s="42">
        <f>COUNTIF(Vertices[Betweenness Centrality],"&gt;= "&amp;J11)-COUNTIF(Vertices[Betweenness Centrality],"&gt;="&amp;J12)</f>
        <v>0</v>
      </c>
      <c r="L11" s="41">
        <f t="shared" si="5"/>
        <v>0.2909090909090907</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0.8158186545454545</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222</v>
      </c>
      <c r="B12" s="36">
        <v>8</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0.3636363636363637</v>
      </c>
      <c r="K12" s="40">
        <f>COUNTIF(Vertices[Betweenness Centrality],"&gt;= "&amp;J12)-COUNTIF(Vertices[Betweenness Centrality],"&gt;="&amp;J13)</f>
        <v>0</v>
      </c>
      <c r="L12" s="39">
        <f t="shared" si="5"/>
        <v>0.2954545454545452</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0.8355467272727273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0.2999999999999997</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0.8552748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0.43636363636363645</v>
      </c>
      <c r="K14" s="40">
        <f>COUNTIF(Vertices[Betweenness Centrality],"&gt;= "&amp;J14)-COUNTIF(Vertices[Betweenness Centrality],"&gt;="&amp;J15)</f>
        <v>0</v>
      </c>
      <c r="L14" s="39">
        <f t="shared" si="5"/>
        <v>0.30454545454545423</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0.8750028727272727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0.47272727272727283</v>
      </c>
      <c r="K15" s="42">
        <f>COUNTIF(Vertices[Betweenness Centrality],"&gt;= "&amp;J15)-COUNTIF(Vertices[Betweenness Centrality],"&gt;="&amp;J16)</f>
        <v>0</v>
      </c>
      <c r="L15" s="41">
        <f t="shared" si="5"/>
        <v>0.30909090909090875</v>
      </c>
      <c r="M15" s="42">
        <f>COUNTIF(Vertices[Closeness Centrality],"&gt;= "&amp;L15)-COUNTIF(Vertices[Closeness Centrality],"&gt;="&amp;L16)</f>
        <v>0</v>
      </c>
      <c r="N15" s="41">
        <f t="shared" si="6"/>
        <v>0.066365</v>
      </c>
      <c r="O15" s="42">
        <f>COUNTIF(Vertices[Eigenvector Centrality],"&gt;= "&amp;N15)-COUNTIF(Vertices[Eigenvector Centrality],"&gt;="&amp;N16)</f>
        <v>0</v>
      </c>
      <c r="P15" s="41">
        <f t="shared" si="7"/>
        <v>0.8947309454545455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0.5090909090909091</v>
      </c>
      <c r="K16" s="40">
        <f>COUNTIF(Vertices[Betweenness Centrality],"&gt;= "&amp;J16)-COUNTIF(Vertices[Betweenness Centrality],"&gt;="&amp;J17)</f>
        <v>0</v>
      </c>
      <c r="L16" s="39">
        <f t="shared" si="5"/>
        <v>0.31363636363636327</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0.9144590181818182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0.5454545454545455</v>
      </c>
      <c r="K17" s="42">
        <f>COUNTIF(Vertices[Betweenness Centrality],"&gt;= "&amp;J17)-COUNTIF(Vertices[Betweenness Centrality],"&gt;="&amp;J18)</f>
        <v>0</v>
      </c>
      <c r="L17" s="41">
        <f t="shared" si="5"/>
        <v>0.3181818181818178</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0.9341870909090909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0.5818181818181819</v>
      </c>
      <c r="K18" s="40">
        <f>COUNTIF(Vertices[Betweenness Centrality],"&gt;= "&amp;J18)-COUNTIF(Vertices[Betweenness Centrality],"&gt;="&amp;J19)</f>
        <v>0</v>
      </c>
      <c r="L18" s="39">
        <f t="shared" si="5"/>
        <v>0.3227272727272723</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0.9539151636363636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0.6181818181818183</v>
      </c>
      <c r="K19" s="42">
        <f>COUNTIF(Vertices[Betweenness Centrality],"&gt;= "&amp;J19)-COUNTIF(Vertices[Betweenness Centrality],"&gt;="&amp;J20)</f>
        <v>0</v>
      </c>
      <c r="L19" s="41">
        <f t="shared" si="5"/>
        <v>0.3272727272727268</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0.9736432363636364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3</v>
      </c>
      <c r="H20" s="39">
        <f t="shared" si="3"/>
        <v>0.981818181818182</v>
      </c>
      <c r="I20" s="40">
        <f>COUNTIF(Vertices[Out-Degree],"&gt;= "&amp;H20)-COUNTIF(Vertices[Out-Degree],"&gt;="&amp;H21)</f>
        <v>3</v>
      </c>
      <c r="J20" s="39">
        <f t="shared" si="4"/>
        <v>0.6545454545454547</v>
      </c>
      <c r="K20" s="40">
        <f>COUNTIF(Vertices[Betweenness Centrality],"&gt;= "&amp;J20)-COUNTIF(Vertices[Betweenness Centrality],"&gt;="&amp;J21)</f>
        <v>0</v>
      </c>
      <c r="L20" s="39">
        <f t="shared" si="5"/>
        <v>0.33181818181818135</v>
      </c>
      <c r="M20" s="40">
        <f>COUNTIF(Vertices[Closeness Centrality],"&gt;= "&amp;L20)-COUNTIF(Vertices[Closeness Centrality],"&gt;="&amp;L21)</f>
        <v>6</v>
      </c>
      <c r="N20" s="39">
        <f t="shared" si="6"/>
        <v>0.09188999999999999</v>
      </c>
      <c r="O20" s="40">
        <f>COUNTIF(Vertices[Eigenvector Centrality],"&gt;= "&amp;N20)-COUNTIF(Vertices[Eigenvector Centrality],"&gt;="&amp;N21)</f>
        <v>0</v>
      </c>
      <c r="P20" s="39">
        <f t="shared" si="7"/>
        <v>0.9933713090909091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0.690909090909091</v>
      </c>
      <c r="K21" s="42">
        <f>COUNTIF(Vertices[Betweenness Centrality],"&gt;= "&amp;J21)-COUNTIF(Vertices[Betweenness Centrality],"&gt;="&amp;J22)</f>
        <v>0</v>
      </c>
      <c r="L21" s="41">
        <f t="shared" si="5"/>
        <v>0.33636363636363587</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1.0130993818181817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0.7272727272727274</v>
      </c>
      <c r="K22" s="40">
        <f>COUNTIF(Vertices[Betweenness Centrality],"&gt;= "&amp;J22)-COUNTIF(Vertices[Betweenness Centrality],"&gt;="&amp;J23)</f>
        <v>0</v>
      </c>
      <c r="L22" s="39">
        <f t="shared" si="5"/>
        <v>0.3409090909090904</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1.0328274545454543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0.7636363636363638</v>
      </c>
      <c r="K23" s="42">
        <f>COUNTIF(Vertices[Betweenness Centrality],"&gt;= "&amp;J23)-COUNTIF(Vertices[Betweenness Centrality],"&gt;="&amp;J24)</f>
        <v>0</v>
      </c>
      <c r="L23" s="41">
        <f t="shared" si="5"/>
        <v>0.3454545454545449</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1.052555527272727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0.8000000000000002</v>
      </c>
      <c r="K24" s="40">
        <f>COUNTIF(Vertices[Betweenness Centrality],"&gt;= "&amp;J24)-COUNTIF(Vertices[Betweenness Centrality],"&gt;="&amp;J25)</f>
        <v>0</v>
      </c>
      <c r="L24" s="39">
        <f t="shared" si="5"/>
        <v>0.3499999999999994</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1.0722835999999996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0.8363636363636365</v>
      </c>
      <c r="K25" s="42">
        <f>COUNTIF(Vertices[Betweenness Centrality],"&gt;= "&amp;J25)-COUNTIF(Vertices[Betweenness Centrality],"&gt;="&amp;J26)</f>
        <v>0</v>
      </c>
      <c r="L25" s="41">
        <f t="shared" si="5"/>
        <v>0.35454545454545394</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1.0920116727272722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0.8727272727272729</v>
      </c>
      <c r="K26" s="40">
        <f>COUNTIF(Vertices[Betweenness Centrality],"&gt;= "&amp;J26)-COUNTIF(Vertices[Betweenness Centrality],"&gt;="&amp;J28)</f>
        <v>0</v>
      </c>
      <c r="L26" s="39">
        <f t="shared" si="5"/>
        <v>0.35909090909090846</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1.1117397454545448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0.882353</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-4</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0.363636363636363</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1.1314678181818174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569</v>
      </c>
      <c r="B30" s="36">
        <v>0.5975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570</v>
      </c>
      <c r="B32" s="36" t="s">
        <v>571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-4</v>
      </c>
      <c r="L38" s="78"/>
      <c r="M38" s="79">
        <f>COUNTIF(Vertices[Closeness Centrality],"&gt;= "&amp;L38)-COUNTIF(Vertices[Closeness Centrality],"&gt;="&amp;L40)</f>
        <v>-2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-4</v>
      </c>
      <c r="L39" s="78"/>
      <c r="M39" s="79">
        <f>COUNTIF(Vertices[Closeness Centrality],"&gt;= "&amp;L39)-COUNTIF(Vertices[Closeness Centrality],"&gt;="&amp;L40)</f>
        <v>-2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0.3681818181818175</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1.15119589090909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0.981818181818182</v>
      </c>
      <c r="K41" s="42">
        <f>COUNTIF(Vertices[Betweenness Centrality],"&gt;= "&amp;J41)-COUNTIF(Vertices[Betweenness Centrality],"&gt;="&amp;J42)</f>
        <v>2</v>
      </c>
      <c r="L41" s="41">
        <f aca="true" t="shared" si="14" ref="L41:L56">L40+($L$57-$L$2)/BinDivisor</f>
        <v>0.372727272727272</v>
      </c>
      <c r="M41" s="42">
        <f>COUNTIF(Vertices[Closeness Centrality],"&gt;= "&amp;L41)-COUNTIF(Vertices[Closeness Centrality],"&gt;="&amp;L42)</f>
        <v>0</v>
      </c>
      <c r="N41" s="41">
        <f aca="true" t="shared" si="15" ref="N41:N56">N40+($N$57-$N$2)/BinDivisor</f>
        <v>0.13783499999999999</v>
      </c>
      <c r="O41" s="42">
        <f>COUNTIF(Vertices[Eigenvector Centrality],"&gt;= "&amp;N41)-COUNTIF(Vertices[Eigenvector Centrality],"&gt;="&amp;N42)</f>
        <v>0</v>
      </c>
      <c r="P41" s="41">
        <f aca="true" t="shared" si="16" ref="P41:P56">P40+($P$57-$P$2)/BinDivisor</f>
        <v>1.1709239636363626</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1.0181818181818183</v>
      </c>
      <c r="K42" s="40">
        <f>COUNTIF(Vertices[Betweenness Centrality],"&gt;= "&amp;J42)-COUNTIF(Vertices[Betweenness Centrality],"&gt;="&amp;J43)</f>
        <v>0</v>
      </c>
      <c r="L42" s="39">
        <f t="shared" si="14"/>
        <v>0.37727272727272654</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1.1906520363636353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1.0545454545454547</v>
      </c>
      <c r="K43" s="42">
        <f>COUNTIF(Vertices[Betweenness Centrality],"&gt;= "&amp;J43)-COUNTIF(Vertices[Betweenness Centrality],"&gt;="&amp;J44)</f>
        <v>0</v>
      </c>
      <c r="L43" s="41">
        <f t="shared" si="14"/>
        <v>0.38181818181818106</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1.2103801090909079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1.090909090909091</v>
      </c>
      <c r="K44" s="40">
        <f>COUNTIF(Vertices[Betweenness Centrality],"&gt;= "&amp;J44)-COUNTIF(Vertices[Betweenness Centrality],"&gt;="&amp;J45)</f>
        <v>0</v>
      </c>
      <c r="L44" s="39">
        <f t="shared" si="14"/>
        <v>0.3863636363636356</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1.2301081818181805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1.1272727272727274</v>
      </c>
      <c r="K45" s="42">
        <f>COUNTIF(Vertices[Betweenness Centrality],"&gt;= "&amp;J45)-COUNTIF(Vertices[Betweenness Centrality],"&gt;="&amp;J46)</f>
        <v>0</v>
      </c>
      <c r="L45" s="41">
        <f t="shared" si="14"/>
        <v>0.3909090909090901</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1.249836254545453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1.1636363636363638</v>
      </c>
      <c r="K46" s="40">
        <f>COUNTIF(Vertices[Betweenness Centrality],"&gt;= "&amp;J46)-COUNTIF(Vertices[Betweenness Centrality],"&gt;="&amp;J47)</f>
        <v>0</v>
      </c>
      <c r="L46" s="39">
        <f t="shared" si="14"/>
        <v>0.3954545454545446</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1.2695643272727257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1.2000000000000002</v>
      </c>
      <c r="K47" s="42">
        <f>COUNTIF(Vertices[Betweenness Centrality],"&gt;= "&amp;J47)-COUNTIF(Vertices[Betweenness Centrality],"&gt;="&amp;J48)</f>
        <v>0</v>
      </c>
      <c r="L47" s="41">
        <f t="shared" si="14"/>
        <v>0.39999999999999913</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1.2892923999999983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1.2363636363636366</v>
      </c>
      <c r="K48" s="40">
        <f>COUNTIF(Vertices[Betweenness Centrality],"&gt;= "&amp;J48)-COUNTIF(Vertices[Betweenness Centrality],"&gt;="&amp;J49)</f>
        <v>0</v>
      </c>
      <c r="L48" s="39">
        <f t="shared" si="14"/>
        <v>0.40454545454545365</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1.309020472727271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1.272727272727273</v>
      </c>
      <c r="K49" s="42">
        <f>COUNTIF(Vertices[Betweenness Centrality],"&gt;= "&amp;J49)-COUNTIF(Vertices[Betweenness Centrality],"&gt;="&amp;J50)</f>
        <v>0</v>
      </c>
      <c r="L49" s="41">
        <f t="shared" si="14"/>
        <v>0.4090909090909082</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1.3287485454545436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1.9636363636363623</v>
      </c>
      <c r="I50" s="40">
        <f>COUNTIF(Vertices[Out-Degree],"&gt;= "&amp;H50)-COUNTIF(Vertices[Out-Degree],"&gt;="&amp;H51)</f>
        <v>2</v>
      </c>
      <c r="J50" s="39">
        <f t="shared" si="13"/>
        <v>1.3090909090909093</v>
      </c>
      <c r="K50" s="40">
        <f>COUNTIF(Vertices[Betweenness Centrality],"&gt;= "&amp;J50)-COUNTIF(Vertices[Betweenness Centrality],"&gt;="&amp;J51)</f>
        <v>0</v>
      </c>
      <c r="L50" s="39">
        <f t="shared" si="14"/>
        <v>0.4136363636363627</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1.3484766181818162</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1.3454545454545457</v>
      </c>
      <c r="K51" s="42">
        <f>COUNTIF(Vertices[Betweenness Centrality],"&gt;= "&amp;J51)-COUNTIF(Vertices[Betweenness Centrality],"&gt;="&amp;J52)</f>
        <v>0</v>
      </c>
      <c r="L51" s="41">
        <f t="shared" si="14"/>
        <v>0.4181818181818172</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1.3682046909090888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1.381818181818182</v>
      </c>
      <c r="K52" s="40">
        <f>COUNTIF(Vertices[Betweenness Centrality],"&gt;= "&amp;J52)-COUNTIF(Vertices[Betweenness Centrality],"&gt;="&amp;J53)</f>
        <v>0</v>
      </c>
      <c r="L52" s="39">
        <f t="shared" si="14"/>
        <v>0.42272727272727173</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1.3879327636363614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1.4181818181818184</v>
      </c>
      <c r="K53" s="42">
        <f>COUNTIF(Vertices[Betweenness Centrality],"&gt;= "&amp;J53)-COUNTIF(Vertices[Betweenness Centrality],"&gt;="&amp;J54)</f>
        <v>0</v>
      </c>
      <c r="L53" s="41">
        <f t="shared" si="14"/>
        <v>0.42727272727272625</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1.407660836363634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1.4545454545454548</v>
      </c>
      <c r="K54" s="40">
        <f>COUNTIF(Vertices[Betweenness Centrality],"&gt;= "&amp;J54)-COUNTIF(Vertices[Betweenness Centrality],"&gt;="&amp;J55)</f>
        <v>0</v>
      </c>
      <c r="L54" s="39">
        <f t="shared" si="14"/>
        <v>0.43181818181818077</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1.4273889090909067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1.4909090909090912</v>
      </c>
      <c r="K55" s="42">
        <f>COUNTIF(Vertices[Betweenness Centrality],"&gt;= "&amp;J55)-COUNTIF(Vertices[Betweenness Centrality],"&gt;="&amp;J56)</f>
        <v>0</v>
      </c>
      <c r="L55" s="41">
        <f t="shared" si="14"/>
        <v>0.4363636363636353</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1.4471169818181793</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1.5272727272727276</v>
      </c>
      <c r="K56" s="40">
        <f>COUNTIF(Vertices[Betweenness Centrality],"&gt;= "&amp;J56)-COUNTIF(Vertices[Betweenness Centrality],"&gt;="&amp;J57)</f>
        <v>0</v>
      </c>
      <c r="L56" s="39">
        <f t="shared" si="14"/>
        <v>0.4409090909090898</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1.4668450545454519</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3</v>
      </c>
      <c r="I57" s="44">
        <f>COUNTIF(Vertices[Out-Degree],"&gt;= "&amp;H57)-COUNTIF(Vertices[Out-Degree],"&gt;="&amp;H58)</f>
        <v>1</v>
      </c>
      <c r="J57" s="43">
        <f>MAX(Vertices[Betweenness Centrality])</f>
        <v>2</v>
      </c>
      <c r="K57" s="44">
        <f>COUNTIF(Vertices[Betweenness Centrality],"&gt;= "&amp;J57)-COUNTIF(Vertices[Betweenness Centrality],"&gt;="&amp;J58)</f>
        <v>2</v>
      </c>
      <c r="L57" s="43">
        <f>MAX(Vertices[Closeness Centrality])</f>
        <v>0.5</v>
      </c>
      <c r="M57" s="44">
        <f>COUNTIF(Vertices[Closeness Centrality],"&gt;= "&amp;L57)-COUNTIF(Vertices[Closeness Centrality],"&gt;="&amp;L58)</f>
        <v>2</v>
      </c>
      <c r="N57" s="43">
        <f>MAX(Vertices[Eigenvector Centrality])</f>
        <v>0.280775</v>
      </c>
      <c r="O57" s="44">
        <f>COUNTIF(Vertices[Eigenvector Centrality],"&gt;= "&amp;N57)-COUNTIF(Vertices[Eigenvector Centrality],"&gt;="&amp;N58)</f>
        <v>2</v>
      </c>
      <c r="P57" s="43">
        <f>MAX(Vertices[PageRank])</f>
        <v>1.72331</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v>
      </c>
    </row>
    <row r="100" spans="1:2" ht="15">
      <c r="A100" s="35" t="s">
        <v>103</v>
      </c>
      <c r="B100" s="49">
        <f>_xlfn.IFERROR(MEDIAN(Vertices[Betweenness Centrality]),NoMetricMessage)</f>
        <v>0</v>
      </c>
    </row>
    <row r="111" spans="1:2" ht="15">
      <c r="A111" s="35" t="s">
        <v>106</v>
      </c>
      <c r="B111" s="49">
        <f>IF(COUNT(Vertices[Closeness Centrality])&gt;0,L2,NoMetricMessage)</f>
        <v>0.25</v>
      </c>
    </row>
    <row r="112" spans="1:2" ht="15">
      <c r="A112" s="35" t="s">
        <v>107</v>
      </c>
      <c r="B112" s="49">
        <f>IF(COUNT(Vertices[Closeness Centrality])&gt;0,L57,NoMetricMessage)</f>
        <v>0.5</v>
      </c>
    </row>
    <row r="113" spans="1:2" ht="15">
      <c r="A113" s="35" t="s">
        <v>108</v>
      </c>
      <c r="B113" s="49">
        <f>_xlfn.IFERROR(AVERAGE(Vertices[Closeness Centrality]),NoMetricMessage)</f>
        <v>0.3499998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0.09999999999999999</v>
      </c>
    </row>
    <row r="128" spans="1:2" ht="15">
      <c r="A128" s="35" t="s">
        <v>115</v>
      </c>
      <c r="B128" s="49">
        <f>_xlfn.IFERROR(MEDIAN(Vertices[Eigenvector Centrality]),NoMetricMessage)</f>
        <v>1.5E-06</v>
      </c>
    </row>
    <row r="139" spans="1:2" ht="15">
      <c r="A139" s="35" t="s">
        <v>140</v>
      </c>
      <c r="B139" s="49">
        <f>IF(COUNT(Vertices[PageRank])&gt;0,P2,NoMetricMessage)</f>
        <v>0.638266</v>
      </c>
    </row>
    <row r="140" spans="1:2" ht="15">
      <c r="A140" s="35" t="s">
        <v>141</v>
      </c>
      <c r="B140" s="49">
        <f>IF(COUNT(Vertices[PageRank])&gt;0,P57,NoMetricMessage)</f>
        <v>1.72331</v>
      </c>
    </row>
    <row r="141" spans="1:2" ht="15">
      <c r="A141" s="35" t="s">
        <v>142</v>
      </c>
      <c r="B141" s="49">
        <f>_xlfn.IFERROR(AVERAGE(Vertices[PageRank]),NoMetricMessage)</f>
        <v>0.9999473999999999</v>
      </c>
    </row>
    <row r="142" spans="1:2" ht="15">
      <c r="A142" s="35" t="s">
        <v>143</v>
      </c>
      <c r="B142" s="49">
        <f>_xlfn.IFERROR(MEDIAN(Vertices[PageRank]),NoMetricMessage)</f>
        <v>0.819107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0.16666666666666666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390</v>
      </c>
    </row>
    <row r="24" spans="10:11" ht="409.5">
      <c r="J24" t="s">
        <v>391</v>
      </c>
      <c r="K24" s="13" t="s">
        <v>594</v>
      </c>
    </row>
    <row r="25" spans="10:11" ht="15">
      <c r="J25" t="s">
        <v>392</v>
      </c>
      <c r="K25" t="b">
        <v>0</v>
      </c>
    </row>
    <row r="26" spans="10:11" ht="15">
      <c r="J26" t="s">
        <v>592</v>
      </c>
      <c r="K26" t="s">
        <v>593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403</v>
      </c>
      <c r="B1" s="13" t="s">
        <v>404</v>
      </c>
      <c r="C1" s="13" t="s">
        <v>405</v>
      </c>
      <c r="D1" s="13" t="s">
        <v>407</v>
      </c>
      <c r="E1" s="85" t="s">
        <v>406</v>
      </c>
      <c r="F1" s="85" t="s">
        <v>409</v>
      </c>
      <c r="G1" s="85" t="s">
        <v>408</v>
      </c>
      <c r="H1" s="85" t="s">
        <v>410</v>
      </c>
    </row>
    <row r="2" spans="1:8" ht="15">
      <c r="A2" s="90" t="s">
        <v>229</v>
      </c>
      <c r="B2" s="85">
        <v>2</v>
      </c>
      <c r="C2" s="90" t="s">
        <v>229</v>
      </c>
      <c r="D2" s="85">
        <v>2</v>
      </c>
      <c r="E2" s="85"/>
      <c r="F2" s="85"/>
      <c r="G2" s="85"/>
      <c r="H2" s="85"/>
    </row>
    <row r="5" spans="1:8" ht="15" customHeight="1">
      <c r="A5" s="13" t="s">
        <v>412</v>
      </c>
      <c r="B5" s="13" t="s">
        <v>404</v>
      </c>
      <c r="C5" s="13" t="s">
        <v>413</v>
      </c>
      <c r="D5" s="13" t="s">
        <v>407</v>
      </c>
      <c r="E5" s="85" t="s">
        <v>414</v>
      </c>
      <c r="F5" s="85" t="s">
        <v>409</v>
      </c>
      <c r="G5" s="85" t="s">
        <v>415</v>
      </c>
      <c r="H5" s="85" t="s">
        <v>410</v>
      </c>
    </row>
    <row r="6" spans="1:8" ht="15">
      <c r="A6" s="85" t="s">
        <v>230</v>
      </c>
      <c r="B6" s="85">
        <v>2</v>
      </c>
      <c r="C6" s="85" t="s">
        <v>230</v>
      </c>
      <c r="D6" s="85">
        <v>2</v>
      </c>
      <c r="E6" s="85"/>
      <c r="F6" s="85"/>
      <c r="G6" s="85"/>
      <c r="H6" s="85"/>
    </row>
    <row r="9" spans="1:8" ht="15" customHeight="1">
      <c r="A9" s="13" t="s">
        <v>417</v>
      </c>
      <c r="B9" s="13" t="s">
        <v>404</v>
      </c>
      <c r="C9" s="13" t="s">
        <v>427</v>
      </c>
      <c r="D9" s="13" t="s">
        <v>407</v>
      </c>
      <c r="E9" s="13" t="s">
        <v>428</v>
      </c>
      <c r="F9" s="13" t="s">
        <v>409</v>
      </c>
      <c r="G9" s="13" t="s">
        <v>429</v>
      </c>
      <c r="H9" s="13" t="s">
        <v>410</v>
      </c>
    </row>
    <row r="10" spans="1:8" ht="15">
      <c r="A10" s="85" t="s">
        <v>418</v>
      </c>
      <c r="B10" s="85">
        <v>4</v>
      </c>
      <c r="C10" s="85" t="s">
        <v>419</v>
      </c>
      <c r="D10" s="85">
        <v>2</v>
      </c>
      <c r="E10" s="85" t="s">
        <v>420</v>
      </c>
      <c r="F10" s="85">
        <v>1</v>
      </c>
      <c r="G10" s="85" t="s">
        <v>418</v>
      </c>
      <c r="H10" s="85">
        <v>1</v>
      </c>
    </row>
    <row r="11" spans="1:8" ht="15">
      <c r="A11" s="85" t="s">
        <v>419</v>
      </c>
      <c r="B11" s="85">
        <v>2</v>
      </c>
      <c r="C11" s="85" t="s">
        <v>418</v>
      </c>
      <c r="D11" s="85">
        <v>2</v>
      </c>
      <c r="E11" s="85" t="s">
        <v>421</v>
      </c>
      <c r="F11" s="85">
        <v>1</v>
      </c>
      <c r="G11" s="85" t="s">
        <v>426</v>
      </c>
      <c r="H11" s="85">
        <v>1</v>
      </c>
    </row>
    <row r="12" spans="1:8" ht="15">
      <c r="A12" s="85" t="s">
        <v>420</v>
      </c>
      <c r="B12" s="85">
        <v>1</v>
      </c>
      <c r="C12" s="85"/>
      <c r="D12" s="85"/>
      <c r="E12" s="85" t="s">
        <v>422</v>
      </c>
      <c r="F12" s="85">
        <v>1</v>
      </c>
      <c r="G12" s="85"/>
      <c r="H12" s="85"/>
    </row>
    <row r="13" spans="1:8" ht="15">
      <c r="A13" s="85" t="s">
        <v>421</v>
      </c>
      <c r="B13" s="85">
        <v>1</v>
      </c>
      <c r="C13" s="85"/>
      <c r="D13" s="85"/>
      <c r="E13" s="85" t="s">
        <v>418</v>
      </c>
      <c r="F13" s="85">
        <v>1</v>
      </c>
      <c r="G13" s="85"/>
      <c r="H13" s="85"/>
    </row>
    <row r="14" spans="1:8" ht="15">
      <c r="A14" s="85" t="s">
        <v>422</v>
      </c>
      <c r="B14" s="85">
        <v>1</v>
      </c>
      <c r="C14" s="85"/>
      <c r="D14" s="85"/>
      <c r="E14" s="85" t="s">
        <v>423</v>
      </c>
      <c r="F14" s="85">
        <v>1</v>
      </c>
      <c r="G14" s="85"/>
      <c r="H14" s="85"/>
    </row>
    <row r="15" spans="1:8" ht="15">
      <c r="A15" s="85" t="s">
        <v>423</v>
      </c>
      <c r="B15" s="85">
        <v>1</v>
      </c>
      <c r="C15" s="85"/>
      <c r="D15" s="85"/>
      <c r="E15" s="85" t="s">
        <v>424</v>
      </c>
      <c r="F15" s="85">
        <v>1</v>
      </c>
      <c r="G15" s="85"/>
      <c r="H15" s="85"/>
    </row>
    <row r="16" spans="1:8" ht="15">
      <c r="A16" s="85" t="s">
        <v>424</v>
      </c>
      <c r="B16" s="85">
        <v>1</v>
      </c>
      <c r="C16" s="85"/>
      <c r="D16" s="85"/>
      <c r="E16" s="85" t="s">
        <v>425</v>
      </c>
      <c r="F16" s="85">
        <v>1</v>
      </c>
      <c r="G16" s="85"/>
      <c r="H16" s="85"/>
    </row>
    <row r="17" spans="1:8" ht="15">
      <c r="A17" s="85" t="s">
        <v>425</v>
      </c>
      <c r="B17" s="85">
        <v>1</v>
      </c>
      <c r="C17" s="85"/>
      <c r="D17" s="85"/>
      <c r="E17" s="85"/>
      <c r="F17" s="85"/>
      <c r="G17" s="85"/>
      <c r="H17" s="85"/>
    </row>
    <row r="18" spans="1:8" ht="15">
      <c r="A18" s="85" t="s">
        <v>426</v>
      </c>
      <c r="B18" s="85">
        <v>1</v>
      </c>
      <c r="C18" s="85"/>
      <c r="D18" s="85"/>
      <c r="E18" s="85"/>
      <c r="F18" s="85"/>
      <c r="G18" s="85"/>
      <c r="H18" s="85"/>
    </row>
    <row r="21" spans="1:8" ht="15" customHeight="1">
      <c r="A21" s="13" t="s">
        <v>431</v>
      </c>
      <c r="B21" s="13" t="s">
        <v>404</v>
      </c>
      <c r="C21" s="13" t="s">
        <v>442</v>
      </c>
      <c r="D21" s="13" t="s">
        <v>407</v>
      </c>
      <c r="E21" s="13" t="s">
        <v>450</v>
      </c>
      <c r="F21" s="13" t="s">
        <v>409</v>
      </c>
      <c r="G21" s="13" t="s">
        <v>456</v>
      </c>
      <c r="H21" s="13" t="s">
        <v>410</v>
      </c>
    </row>
    <row r="22" spans="1:8" ht="15">
      <c r="A22" s="91" t="s">
        <v>432</v>
      </c>
      <c r="B22" s="91">
        <v>2</v>
      </c>
      <c r="C22" s="91" t="s">
        <v>443</v>
      </c>
      <c r="D22" s="91">
        <v>2</v>
      </c>
      <c r="E22" s="91" t="s">
        <v>437</v>
      </c>
      <c r="F22" s="91">
        <v>6</v>
      </c>
      <c r="G22" s="91" t="s">
        <v>457</v>
      </c>
      <c r="H22" s="91">
        <v>2</v>
      </c>
    </row>
    <row r="23" spans="1:8" ht="15">
      <c r="A23" s="91" t="s">
        <v>433</v>
      </c>
      <c r="B23" s="91">
        <v>0</v>
      </c>
      <c r="C23" s="91" t="s">
        <v>444</v>
      </c>
      <c r="D23" s="91">
        <v>2</v>
      </c>
      <c r="E23" s="91" t="s">
        <v>438</v>
      </c>
      <c r="F23" s="91">
        <v>6</v>
      </c>
      <c r="G23" s="91" t="s">
        <v>440</v>
      </c>
      <c r="H23" s="91">
        <v>2</v>
      </c>
    </row>
    <row r="24" spans="1:8" ht="15">
      <c r="A24" s="91" t="s">
        <v>434</v>
      </c>
      <c r="B24" s="91">
        <v>0</v>
      </c>
      <c r="C24" s="91" t="s">
        <v>445</v>
      </c>
      <c r="D24" s="91">
        <v>2</v>
      </c>
      <c r="E24" s="91" t="s">
        <v>439</v>
      </c>
      <c r="F24" s="91">
        <v>6</v>
      </c>
      <c r="G24" s="91"/>
      <c r="H24" s="91"/>
    </row>
    <row r="25" spans="1:8" ht="15">
      <c r="A25" s="91" t="s">
        <v>435</v>
      </c>
      <c r="B25" s="91">
        <v>172</v>
      </c>
      <c r="C25" s="91" t="s">
        <v>446</v>
      </c>
      <c r="D25" s="91">
        <v>2</v>
      </c>
      <c r="E25" s="91" t="s">
        <v>441</v>
      </c>
      <c r="F25" s="91">
        <v>4</v>
      </c>
      <c r="G25" s="91"/>
      <c r="H25" s="91"/>
    </row>
    <row r="26" spans="1:8" ht="15">
      <c r="A26" s="91" t="s">
        <v>436</v>
      </c>
      <c r="B26" s="91">
        <v>174</v>
      </c>
      <c r="C26" s="91" t="s">
        <v>447</v>
      </c>
      <c r="D26" s="91">
        <v>2</v>
      </c>
      <c r="E26" s="91" t="s">
        <v>451</v>
      </c>
      <c r="F26" s="91">
        <v>4</v>
      </c>
      <c r="G26" s="91"/>
      <c r="H26" s="91"/>
    </row>
    <row r="27" spans="1:8" ht="15">
      <c r="A27" s="91" t="s">
        <v>437</v>
      </c>
      <c r="B27" s="91">
        <v>6</v>
      </c>
      <c r="C27" s="91" t="s">
        <v>448</v>
      </c>
      <c r="D27" s="91">
        <v>2</v>
      </c>
      <c r="E27" s="91" t="s">
        <v>440</v>
      </c>
      <c r="F27" s="91">
        <v>4</v>
      </c>
      <c r="G27" s="91"/>
      <c r="H27" s="91"/>
    </row>
    <row r="28" spans="1:8" ht="15">
      <c r="A28" s="91" t="s">
        <v>438</v>
      </c>
      <c r="B28" s="91">
        <v>6</v>
      </c>
      <c r="C28" s="91" t="s">
        <v>221</v>
      </c>
      <c r="D28" s="91">
        <v>2</v>
      </c>
      <c r="E28" s="91" t="s">
        <v>452</v>
      </c>
      <c r="F28" s="91">
        <v>4</v>
      </c>
      <c r="G28" s="91"/>
      <c r="H28" s="91"/>
    </row>
    <row r="29" spans="1:8" ht="15">
      <c r="A29" s="91" t="s">
        <v>439</v>
      </c>
      <c r="B29" s="91">
        <v>6</v>
      </c>
      <c r="C29" s="91" t="s">
        <v>449</v>
      </c>
      <c r="D29" s="91">
        <v>2</v>
      </c>
      <c r="E29" s="91" t="s">
        <v>453</v>
      </c>
      <c r="F29" s="91">
        <v>4</v>
      </c>
      <c r="G29" s="91"/>
      <c r="H29" s="91"/>
    </row>
    <row r="30" spans="1:8" ht="15">
      <c r="A30" s="91" t="s">
        <v>440</v>
      </c>
      <c r="B30" s="91">
        <v>6</v>
      </c>
      <c r="C30" s="91" t="s">
        <v>220</v>
      </c>
      <c r="D30" s="91">
        <v>2</v>
      </c>
      <c r="E30" s="91" t="s">
        <v>454</v>
      </c>
      <c r="F30" s="91">
        <v>4</v>
      </c>
      <c r="G30" s="91"/>
      <c r="H30" s="91"/>
    </row>
    <row r="31" spans="1:8" ht="15">
      <c r="A31" s="91" t="s">
        <v>441</v>
      </c>
      <c r="B31" s="91">
        <v>4</v>
      </c>
      <c r="C31" s="91"/>
      <c r="D31" s="91"/>
      <c r="E31" s="91" t="s">
        <v>455</v>
      </c>
      <c r="F31" s="91">
        <v>4</v>
      </c>
      <c r="G31" s="91"/>
      <c r="H31" s="91"/>
    </row>
    <row r="34" spans="1:8" ht="15" customHeight="1">
      <c r="A34" s="13" t="s">
        <v>462</v>
      </c>
      <c r="B34" s="13" t="s">
        <v>404</v>
      </c>
      <c r="C34" s="13" t="s">
        <v>473</v>
      </c>
      <c r="D34" s="13" t="s">
        <v>407</v>
      </c>
      <c r="E34" s="13" t="s">
        <v>482</v>
      </c>
      <c r="F34" s="13" t="s">
        <v>409</v>
      </c>
      <c r="G34" s="13" t="s">
        <v>483</v>
      </c>
      <c r="H34" s="13" t="s">
        <v>410</v>
      </c>
    </row>
    <row r="35" spans="1:8" ht="15">
      <c r="A35" s="91" t="s">
        <v>463</v>
      </c>
      <c r="B35" s="91">
        <v>6</v>
      </c>
      <c r="C35" s="91" t="s">
        <v>474</v>
      </c>
      <c r="D35" s="91">
        <v>2</v>
      </c>
      <c r="E35" s="91" t="s">
        <v>463</v>
      </c>
      <c r="F35" s="91">
        <v>6</v>
      </c>
      <c r="G35" s="91" t="s">
        <v>484</v>
      </c>
      <c r="H35" s="91">
        <v>2</v>
      </c>
    </row>
    <row r="36" spans="1:8" ht="15">
      <c r="A36" s="91" t="s">
        <v>464</v>
      </c>
      <c r="B36" s="91">
        <v>4</v>
      </c>
      <c r="C36" s="91" t="s">
        <v>475</v>
      </c>
      <c r="D36" s="91">
        <v>2</v>
      </c>
      <c r="E36" s="91" t="s">
        <v>464</v>
      </c>
      <c r="F36" s="91">
        <v>4</v>
      </c>
      <c r="G36" s="91"/>
      <c r="H36" s="91"/>
    </row>
    <row r="37" spans="1:8" ht="15">
      <c r="A37" s="91" t="s">
        <v>465</v>
      </c>
      <c r="B37" s="91">
        <v>4</v>
      </c>
      <c r="C37" s="91" t="s">
        <v>476</v>
      </c>
      <c r="D37" s="91">
        <v>2</v>
      </c>
      <c r="E37" s="91" t="s">
        <v>465</v>
      </c>
      <c r="F37" s="91">
        <v>4</v>
      </c>
      <c r="G37" s="91"/>
      <c r="H37" s="91"/>
    </row>
    <row r="38" spans="1:8" ht="15">
      <c r="A38" s="91" t="s">
        <v>466</v>
      </c>
      <c r="B38" s="91">
        <v>4</v>
      </c>
      <c r="C38" s="91" t="s">
        <v>477</v>
      </c>
      <c r="D38" s="91">
        <v>2</v>
      </c>
      <c r="E38" s="91" t="s">
        <v>466</v>
      </c>
      <c r="F38" s="91">
        <v>4</v>
      </c>
      <c r="G38" s="91"/>
      <c r="H38" s="91"/>
    </row>
    <row r="39" spans="1:8" ht="15">
      <c r="A39" s="91" t="s">
        <v>467</v>
      </c>
      <c r="B39" s="91">
        <v>4</v>
      </c>
      <c r="C39" s="91" t="s">
        <v>478</v>
      </c>
      <c r="D39" s="91">
        <v>2</v>
      </c>
      <c r="E39" s="91" t="s">
        <v>467</v>
      </c>
      <c r="F39" s="91">
        <v>4</v>
      </c>
      <c r="G39" s="91"/>
      <c r="H39" s="91"/>
    </row>
    <row r="40" spans="1:8" ht="15">
      <c r="A40" s="91" t="s">
        <v>468</v>
      </c>
      <c r="B40" s="91">
        <v>4</v>
      </c>
      <c r="C40" s="91" t="s">
        <v>479</v>
      </c>
      <c r="D40" s="91">
        <v>2</v>
      </c>
      <c r="E40" s="91" t="s">
        <v>468</v>
      </c>
      <c r="F40" s="91">
        <v>4</v>
      </c>
      <c r="G40" s="91"/>
      <c r="H40" s="91"/>
    </row>
    <row r="41" spans="1:8" ht="15">
      <c r="A41" s="91" t="s">
        <v>469</v>
      </c>
      <c r="B41" s="91">
        <v>4</v>
      </c>
      <c r="C41" s="91" t="s">
        <v>480</v>
      </c>
      <c r="D41" s="91">
        <v>2</v>
      </c>
      <c r="E41" s="91" t="s">
        <v>469</v>
      </c>
      <c r="F41" s="91">
        <v>4</v>
      </c>
      <c r="G41" s="91"/>
      <c r="H41" s="91"/>
    </row>
    <row r="42" spans="1:8" ht="15">
      <c r="A42" s="91" t="s">
        <v>470</v>
      </c>
      <c r="B42" s="91">
        <v>3</v>
      </c>
      <c r="C42" s="91" t="s">
        <v>481</v>
      </c>
      <c r="D42" s="91">
        <v>2</v>
      </c>
      <c r="E42" s="91" t="s">
        <v>470</v>
      </c>
      <c r="F42" s="91">
        <v>3</v>
      </c>
      <c r="G42" s="91"/>
      <c r="H42" s="91"/>
    </row>
    <row r="43" spans="1:8" ht="15">
      <c r="A43" s="91" t="s">
        <v>471</v>
      </c>
      <c r="B43" s="91">
        <v>3</v>
      </c>
      <c r="C43" s="91"/>
      <c r="D43" s="91"/>
      <c r="E43" s="91" t="s">
        <v>471</v>
      </c>
      <c r="F43" s="91">
        <v>3</v>
      </c>
      <c r="G43" s="91"/>
      <c r="H43" s="91"/>
    </row>
    <row r="44" spans="1:8" ht="15">
      <c r="A44" s="91" t="s">
        <v>472</v>
      </c>
      <c r="B44" s="91">
        <v>3</v>
      </c>
      <c r="C44" s="91"/>
      <c r="D44" s="91"/>
      <c r="E44" s="91" t="s">
        <v>472</v>
      </c>
      <c r="F44" s="91">
        <v>3</v>
      </c>
      <c r="G44" s="91"/>
      <c r="H44" s="91"/>
    </row>
    <row r="47" spans="1:8" ht="15" customHeight="1">
      <c r="A47" s="13" t="s">
        <v>488</v>
      </c>
      <c r="B47" s="13" t="s">
        <v>404</v>
      </c>
      <c r="C47" s="85" t="s">
        <v>490</v>
      </c>
      <c r="D47" s="85" t="s">
        <v>407</v>
      </c>
      <c r="E47" s="85" t="s">
        <v>491</v>
      </c>
      <c r="F47" s="85" t="s">
        <v>409</v>
      </c>
      <c r="G47" s="13" t="s">
        <v>494</v>
      </c>
      <c r="H47" s="13" t="s">
        <v>410</v>
      </c>
    </row>
    <row r="48" spans="1:8" ht="15">
      <c r="A48" s="85" t="s">
        <v>219</v>
      </c>
      <c r="B48" s="85">
        <v>1</v>
      </c>
      <c r="C48" s="85"/>
      <c r="D48" s="85"/>
      <c r="E48" s="85"/>
      <c r="F48" s="85"/>
      <c r="G48" s="85" t="s">
        <v>219</v>
      </c>
      <c r="H48" s="85">
        <v>1</v>
      </c>
    </row>
    <row r="51" spans="1:8" ht="15" customHeight="1">
      <c r="A51" s="13" t="s">
        <v>489</v>
      </c>
      <c r="B51" s="13" t="s">
        <v>404</v>
      </c>
      <c r="C51" s="13" t="s">
        <v>492</v>
      </c>
      <c r="D51" s="13" t="s">
        <v>407</v>
      </c>
      <c r="E51" s="13" t="s">
        <v>493</v>
      </c>
      <c r="F51" s="13" t="s">
        <v>409</v>
      </c>
      <c r="G51" s="13" t="s">
        <v>495</v>
      </c>
      <c r="H51" s="13" t="s">
        <v>410</v>
      </c>
    </row>
    <row r="52" spans="1:8" ht="15">
      <c r="A52" s="85" t="s">
        <v>216</v>
      </c>
      <c r="B52" s="85">
        <v>2</v>
      </c>
      <c r="C52" s="85" t="s">
        <v>221</v>
      </c>
      <c r="D52" s="85">
        <v>2</v>
      </c>
      <c r="E52" s="85" t="s">
        <v>216</v>
      </c>
      <c r="F52" s="85">
        <v>2</v>
      </c>
      <c r="G52" s="85" t="s">
        <v>218</v>
      </c>
      <c r="H52" s="85">
        <v>1</v>
      </c>
    </row>
    <row r="53" spans="1:8" ht="15">
      <c r="A53" s="85" t="s">
        <v>221</v>
      </c>
      <c r="B53" s="85">
        <v>2</v>
      </c>
      <c r="C53" s="85" t="s">
        <v>220</v>
      </c>
      <c r="D53" s="85">
        <v>2</v>
      </c>
      <c r="E53" s="85"/>
      <c r="F53" s="85"/>
      <c r="G53" s="85"/>
      <c r="H53" s="85"/>
    </row>
    <row r="54" spans="1:8" ht="15">
      <c r="A54" s="85" t="s">
        <v>220</v>
      </c>
      <c r="B54" s="85">
        <v>2</v>
      </c>
      <c r="C54" s="85" t="s">
        <v>213</v>
      </c>
      <c r="D54" s="85">
        <v>1</v>
      </c>
      <c r="E54" s="85"/>
      <c r="F54" s="85"/>
      <c r="G54" s="85"/>
      <c r="H54" s="85"/>
    </row>
    <row r="55" spans="1:8" ht="15">
      <c r="A55" s="85" t="s">
        <v>213</v>
      </c>
      <c r="B55" s="85">
        <v>1</v>
      </c>
      <c r="C55" s="85"/>
      <c r="D55" s="85"/>
      <c r="E55" s="85"/>
      <c r="F55" s="85"/>
      <c r="G55" s="85"/>
      <c r="H55" s="85"/>
    </row>
    <row r="56" spans="1:8" ht="15">
      <c r="A56" s="85" t="s">
        <v>218</v>
      </c>
      <c r="B56" s="85">
        <v>1</v>
      </c>
      <c r="C56" s="85"/>
      <c r="D56" s="85"/>
      <c r="E56" s="85"/>
      <c r="F56" s="85"/>
      <c r="G56" s="85"/>
      <c r="H56" s="85"/>
    </row>
    <row r="59" spans="1:8" ht="15" customHeight="1">
      <c r="A59" s="13" t="s">
        <v>499</v>
      </c>
      <c r="B59" s="13" t="s">
        <v>404</v>
      </c>
      <c r="C59" s="13" t="s">
        <v>500</v>
      </c>
      <c r="D59" s="13" t="s">
        <v>407</v>
      </c>
      <c r="E59" s="13" t="s">
        <v>501</v>
      </c>
      <c r="F59" s="13" t="s">
        <v>409</v>
      </c>
      <c r="G59" s="13" t="s">
        <v>502</v>
      </c>
      <c r="H59" s="13" t="s">
        <v>410</v>
      </c>
    </row>
    <row r="60" spans="1:8" ht="15">
      <c r="A60" s="124" t="s">
        <v>221</v>
      </c>
      <c r="B60" s="85">
        <v>239481</v>
      </c>
      <c r="C60" s="124" t="s">
        <v>221</v>
      </c>
      <c r="D60" s="85">
        <v>239481</v>
      </c>
      <c r="E60" s="124" t="s">
        <v>215</v>
      </c>
      <c r="F60" s="85">
        <v>55078</v>
      </c>
      <c r="G60" s="124" t="s">
        <v>219</v>
      </c>
      <c r="H60" s="85">
        <v>178362</v>
      </c>
    </row>
    <row r="61" spans="1:8" ht="15">
      <c r="A61" s="124" t="s">
        <v>219</v>
      </c>
      <c r="B61" s="85">
        <v>178362</v>
      </c>
      <c r="C61" s="124" t="s">
        <v>213</v>
      </c>
      <c r="D61" s="85">
        <v>58121</v>
      </c>
      <c r="E61" s="124" t="s">
        <v>217</v>
      </c>
      <c r="F61" s="85">
        <v>25978</v>
      </c>
      <c r="G61" s="124" t="s">
        <v>218</v>
      </c>
      <c r="H61" s="85">
        <v>159080</v>
      </c>
    </row>
    <row r="62" spans="1:8" ht="15">
      <c r="A62" s="124" t="s">
        <v>218</v>
      </c>
      <c r="B62" s="85">
        <v>159080</v>
      </c>
      <c r="C62" s="124" t="s">
        <v>214</v>
      </c>
      <c r="D62" s="85">
        <v>339</v>
      </c>
      <c r="E62" s="124" t="s">
        <v>216</v>
      </c>
      <c r="F62" s="85">
        <v>681</v>
      </c>
      <c r="G62" s="124" t="s">
        <v>212</v>
      </c>
      <c r="H62" s="85">
        <v>25033</v>
      </c>
    </row>
    <row r="63" spans="1:8" ht="15">
      <c r="A63" s="124" t="s">
        <v>213</v>
      </c>
      <c r="B63" s="85">
        <v>58121</v>
      </c>
      <c r="C63" s="124" t="s">
        <v>220</v>
      </c>
      <c r="D63" s="85">
        <v>36</v>
      </c>
      <c r="E63" s="124"/>
      <c r="F63" s="85"/>
      <c r="G63" s="124"/>
      <c r="H63" s="85"/>
    </row>
    <row r="64" spans="1:8" ht="15">
      <c r="A64" s="124" t="s">
        <v>215</v>
      </c>
      <c r="B64" s="85">
        <v>55078</v>
      </c>
      <c r="C64" s="124"/>
      <c r="D64" s="85"/>
      <c r="E64" s="124"/>
      <c r="F64" s="85"/>
      <c r="G64" s="124"/>
      <c r="H64" s="85"/>
    </row>
    <row r="65" spans="1:8" ht="15">
      <c r="A65" s="124" t="s">
        <v>217</v>
      </c>
      <c r="B65" s="85">
        <v>25978</v>
      </c>
      <c r="C65" s="124"/>
      <c r="D65" s="85"/>
      <c r="E65" s="124"/>
      <c r="F65" s="85"/>
      <c r="G65" s="124"/>
      <c r="H65" s="85"/>
    </row>
    <row r="66" spans="1:8" ht="15">
      <c r="A66" s="124" t="s">
        <v>212</v>
      </c>
      <c r="B66" s="85">
        <v>25033</v>
      </c>
      <c r="C66" s="124"/>
      <c r="D66" s="85"/>
      <c r="E66" s="124"/>
      <c r="F66" s="85"/>
      <c r="G66" s="124"/>
      <c r="H66" s="85"/>
    </row>
    <row r="67" spans="1:8" ht="15">
      <c r="A67" s="124" t="s">
        <v>216</v>
      </c>
      <c r="B67" s="85">
        <v>681</v>
      </c>
      <c r="C67" s="124"/>
      <c r="D67" s="85"/>
      <c r="E67" s="124"/>
      <c r="F67" s="85"/>
      <c r="G67" s="124"/>
      <c r="H67" s="85"/>
    </row>
    <row r="68" spans="1:8" ht="15">
      <c r="A68" s="124" t="s">
        <v>214</v>
      </c>
      <c r="B68" s="85">
        <v>339</v>
      </c>
      <c r="C68" s="124"/>
      <c r="D68" s="85"/>
      <c r="E68" s="124"/>
      <c r="F68" s="85"/>
      <c r="G68" s="124"/>
      <c r="H68" s="85"/>
    </row>
    <row r="69" spans="1:8" ht="15">
      <c r="A69" s="124" t="s">
        <v>220</v>
      </c>
      <c r="B69" s="85">
        <v>36</v>
      </c>
      <c r="C69" s="124"/>
      <c r="D69" s="85"/>
      <c r="E69" s="124"/>
      <c r="F69" s="85"/>
      <c r="G69" s="124"/>
      <c r="H69" s="85"/>
    </row>
  </sheetData>
  <hyperlinks>
    <hyperlink ref="A2" r:id="rId1" display="http://www.cnet.com/news/its-data-privacy-day-do-you-know-where-your-data-is/"/>
    <hyperlink ref="C2" r:id="rId2" display="http://www.cnet.com/news/its-data-privacy-day-do-you-know-where-your-data-is/"/>
  </hyperlinks>
  <printOptions/>
  <pageMargins left="0.7" right="0.7" top="0.75" bottom="0.75" header="0.3" footer="0.3"/>
  <pageSetup orientation="portrait" paperSize="9"/>
  <tableParts>
    <tablePart r:id="rId6"/>
    <tablePart r:id="rId3"/>
    <tablePart r:id="rId7"/>
    <tablePart r:id="rId4"/>
    <tablePart r:id="rId9"/>
    <tablePart r:id="rId10"/>
    <tablePart r:id="rId5"/>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538</v>
      </c>
      <c r="C1" s="13" t="s">
        <v>539</v>
      </c>
      <c r="D1" s="13" t="s">
        <v>144</v>
      </c>
      <c r="E1" s="13" t="s">
        <v>541</v>
      </c>
      <c r="F1" s="13" t="s">
        <v>542</v>
      </c>
      <c r="G1" s="13" t="s">
        <v>543</v>
      </c>
    </row>
    <row r="2" spans="1:7" ht="15">
      <c r="A2" s="85" t="s">
        <v>432</v>
      </c>
      <c r="B2" s="85">
        <v>2</v>
      </c>
      <c r="C2" s="129">
        <v>0.011494252873563218</v>
      </c>
      <c r="D2" s="85" t="s">
        <v>540</v>
      </c>
      <c r="E2" s="85"/>
      <c r="F2" s="85"/>
      <c r="G2" s="85"/>
    </row>
    <row r="3" spans="1:7" ht="15">
      <c r="A3" s="85" t="s">
        <v>433</v>
      </c>
      <c r="B3" s="85">
        <v>0</v>
      </c>
      <c r="C3" s="129">
        <v>0</v>
      </c>
      <c r="D3" s="85" t="s">
        <v>540</v>
      </c>
      <c r="E3" s="85"/>
      <c r="F3" s="85"/>
      <c r="G3" s="85"/>
    </row>
    <row r="4" spans="1:7" ht="15">
      <c r="A4" s="85" t="s">
        <v>434</v>
      </c>
      <c r="B4" s="85">
        <v>0</v>
      </c>
      <c r="C4" s="129">
        <v>0</v>
      </c>
      <c r="D4" s="85" t="s">
        <v>540</v>
      </c>
      <c r="E4" s="85"/>
      <c r="F4" s="85"/>
      <c r="G4" s="85"/>
    </row>
    <row r="5" spans="1:7" ht="15">
      <c r="A5" s="85" t="s">
        <v>435</v>
      </c>
      <c r="B5" s="85">
        <v>172</v>
      </c>
      <c r="C5" s="129">
        <v>0.9885057471264368</v>
      </c>
      <c r="D5" s="85" t="s">
        <v>540</v>
      </c>
      <c r="E5" s="85"/>
      <c r="F5" s="85"/>
      <c r="G5" s="85"/>
    </row>
    <row r="6" spans="1:7" ht="15">
      <c r="A6" s="85" t="s">
        <v>436</v>
      </c>
      <c r="B6" s="85">
        <v>174</v>
      </c>
      <c r="C6" s="129">
        <v>1</v>
      </c>
      <c r="D6" s="85" t="s">
        <v>540</v>
      </c>
      <c r="E6" s="85"/>
      <c r="F6" s="85"/>
      <c r="G6" s="85"/>
    </row>
    <row r="7" spans="1:7" ht="15">
      <c r="A7" s="91" t="s">
        <v>437</v>
      </c>
      <c r="B7" s="91">
        <v>6</v>
      </c>
      <c r="C7" s="130">
        <v>0.012542916485999216</v>
      </c>
      <c r="D7" s="91" t="s">
        <v>540</v>
      </c>
      <c r="E7" s="91" t="b">
        <v>0</v>
      </c>
      <c r="F7" s="91" t="b">
        <v>0</v>
      </c>
      <c r="G7" s="91" t="b">
        <v>0</v>
      </c>
    </row>
    <row r="8" spans="1:7" ht="15">
      <c r="A8" s="91" t="s">
        <v>438</v>
      </c>
      <c r="B8" s="91">
        <v>6</v>
      </c>
      <c r="C8" s="130">
        <v>0.012542916485999216</v>
      </c>
      <c r="D8" s="91" t="s">
        <v>540</v>
      </c>
      <c r="E8" s="91" t="b">
        <v>0</v>
      </c>
      <c r="F8" s="91" t="b">
        <v>0</v>
      </c>
      <c r="G8" s="91" t="b">
        <v>0</v>
      </c>
    </row>
    <row r="9" spans="1:7" ht="15">
      <c r="A9" s="91" t="s">
        <v>439</v>
      </c>
      <c r="B9" s="91">
        <v>6</v>
      </c>
      <c r="C9" s="130">
        <v>0.012542916485999216</v>
      </c>
      <c r="D9" s="91" t="s">
        <v>540</v>
      </c>
      <c r="E9" s="91" t="b">
        <v>0</v>
      </c>
      <c r="F9" s="91" t="b">
        <v>0</v>
      </c>
      <c r="G9" s="91" t="b">
        <v>0</v>
      </c>
    </row>
    <row r="10" spans="1:7" ht="15">
      <c r="A10" s="91" t="s">
        <v>440</v>
      </c>
      <c r="B10" s="91">
        <v>6</v>
      </c>
      <c r="C10" s="130">
        <v>0.007337135793986718</v>
      </c>
      <c r="D10" s="91" t="s">
        <v>540</v>
      </c>
      <c r="E10" s="91" t="b">
        <v>0</v>
      </c>
      <c r="F10" s="91" t="b">
        <v>0</v>
      </c>
      <c r="G10" s="91" t="b">
        <v>0</v>
      </c>
    </row>
    <row r="11" spans="1:7" ht="15">
      <c r="A11" s="91" t="s">
        <v>441</v>
      </c>
      <c r="B11" s="91">
        <v>4</v>
      </c>
      <c r="C11" s="130">
        <v>0.008361944323999478</v>
      </c>
      <c r="D11" s="91" t="s">
        <v>540</v>
      </c>
      <c r="E11" s="91" t="b">
        <v>0</v>
      </c>
      <c r="F11" s="91" t="b">
        <v>0</v>
      </c>
      <c r="G11" s="91" t="b">
        <v>0</v>
      </c>
    </row>
    <row r="12" spans="1:7" ht="15">
      <c r="A12" s="91" t="s">
        <v>451</v>
      </c>
      <c r="B12" s="91">
        <v>4</v>
      </c>
      <c r="C12" s="130">
        <v>0.008361944323999478</v>
      </c>
      <c r="D12" s="91" t="s">
        <v>540</v>
      </c>
      <c r="E12" s="91" t="b">
        <v>0</v>
      </c>
      <c r="F12" s="91" t="b">
        <v>0</v>
      </c>
      <c r="G12" s="91" t="b">
        <v>0</v>
      </c>
    </row>
    <row r="13" spans="1:7" ht="15">
      <c r="A13" s="91" t="s">
        <v>452</v>
      </c>
      <c r="B13" s="91">
        <v>4</v>
      </c>
      <c r="C13" s="130">
        <v>0.008361944323999478</v>
      </c>
      <c r="D13" s="91" t="s">
        <v>540</v>
      </c>
      <c r="E13" s="91" t="b">
        <v>0</v>
      </c>
      <c r="F13" s="91" t="b">
        <v>0</v>
      </c>
      <c r="G13" s="91" t="b">
        <v>0</v>
      </c>
    </row>
    <row r="14" spans="1:7" ht="15">
      <c r="A14" s="91" t="s">
        <v>453</v>
      </c>
      <c r="B14" s="91">
        <v>4</v>
      </c>
      <c r="C14" s="130">
        <v>0.008361944323999478</v>
      </c>
      <c r="D14" s="91" t="s">
        <v>540</v>
      </c>
      <c r="E14" s="91" t="b">
        <v>0</v>
      </c>
      <c r="F14" s="91" t="b">
        <v>0</v>
      </c>
      <c r="G14" s="91" t="b">
        <v>0</v>
      </c>
    </row>
    <row r="15" spans="1:7" ht="15">
      <c r="A15" s="91" t="s">
        <v>454</v>
      </c>
      <c r="B15" s="91">
        <v>4</v>
      </c>
      <c r="C15" s="130">
        <v>0.008361944323999478</v>
      </c>
      <c r="D15" s="91" t="s">
        <v>540</v>
      </c>
      <c r="E15" s="91" t="b">
        <v>0</v>
      </c>
      <c r="F15" s="91" t="b">
        <v>0</v>
      </c>
      <c r="G15" s="91" t="b">
        <v>0</v>
      </c>
    </row>
    <row r="16" spans="1:7" ht="15">
      <c r="A16" s="91" t="s">
        <v>455</v>
      </c>
      <c r="B16" s="91">
        <v>4</v>
      </c>
      <c r="C16" s="130">
        <v>0.008361944323999478</v>
      </c>
      <c r="D16" s="91" t="s">
        <v>540</v>
      </c>
      <c r="E16" s="91" t="b">
        <v>0</v>
      </c>
      <c r="F16" s="91" t="b">
        <v>0</v>
      </c>
      <c r="G16" s="91" t="b">
        <v>0</v>
      </c>
    </row>
    <row r="17" spans="1:7" ht="15">
      <c r="A17" s="91" t="s">
        <v>524</v>
      </c>
      <c r="B17" s="91">
        <v>4</v>
      </c>
      <c r="C17" s="130">
        <v>0.008361944323999478</v>
      </c>
      <c r="D17" s="91" t="s">
        <v>540</v>
      </c>
      <c r="E17" s="91" t="b">
        <v>0</v>
      </c>
      <c r="F17" s="91" t="b">
        <v>0</v>
      </c>
      <c r="G17" s="91" t="b">
        <v>0</v>
      </c>
    </row>
    <row r="18" spans="1:7" ht="15">
      <c r="A18" s="91" t="s">
        <v>449</v>
      </c>
      <c r="B18" s="91">
        <v>4</v>
      </c>
      <c r="C18" s="130">
        <v>0.004891423862657812</v>
      </c>
      <c r="D18" s="91" t="s">
        <v>540</v>
      </c>
      <c r="E18" s="91" t="b">
        <v>0</v>
      </c>
      <c r="F18" s="91" t="b">
        <v>0</v>
      </c>
      <c r="G18" s="91" t="b">
        <v>0</v>
      </c>
    </row>
    <row r="19" spans="1:7" ht="15">
      <c r="A19" s="91" t="s">
        <v>525</v>
      </c>
      <c r="B19" s="91">
        <v>3</v>
      </c>
      <c r="C19" s="130">
        <v>0.006271458242999608</v>
      </c>
      <c r="D19" s="91" t="s">
        <v>540</v>
      </c>
      <c r="E19" s="91" t="b">
        <v>0</v>
      </c>
      <c r="F19" s="91" t="b">
        <v>0</v>
      </c>
      <c r="G19" s="91" t="b">
        <v>0</v>
      </c>
    </row>
    <row r="20" spans="1:7" ht="15">
      <c r="A20" s="91" t="s">
        <v>526</v>
      </c>
      <c r="B20" s="91">
        <v>3</v>
      </c>
      <c r="C20" s="130">
        <v>0.006271458242999608</v>
      </c>
      <c r="D20" s="91" t="s">
        <v>540</v>
      </c>
      <c r="E20" s="91" t="b">
        <v>0</v>
      </c>
      <c r="F20" s="91" t="b">
        <v>0</v>
      </c>
      <c r="G20" s="91" t="b">
        <v>0</v>
      </c>
    </row>
    <row r="21" spans="1:7" ht="15">
      <c r="A21" s="91" t="s">
        <v>527</v>
      </c>
      <c r="B21" s="91">
        <v>3</v>
      </c>
      <c r="C21" s="130">
        <v>0.006271458242999608</v>
      </c>
      <c r="D21" s="91" t="s">
        <v>540</v>
      </c>
      <c r="E21" s="91" t="b">
        <v>0</v>
      </c>
      <c r="F21" s="91" t="b">
        <v>0</v>
      </c>
      <c r="G21" s="91" t="b">
        <v>0</v>
      </c>
    </row>
    <row r="22" spans="1:7" ht="15">
      <c r="A22" s="91" t="s">
        <v>528</v>
      </c>
      <c r="B22" s="91">
        <v>3</v>
      </c>
      <c r="C22" s="130">
        <v>0.006271458242999608</v>
      </c>
      <c r="D22" s="91" t="s">
        <v>540</v>
      </c>
      <c r="E22" s="91" t="b">
        <v>0</v>
      </c>
      <c r="F22" s="91" t="b">
        <v>0</v>
      </c>
      <c r="G22" s="91" t="b">
        <v>0</v>
      </c>
    </row>
    <row r="23" spans="1:7" ht="15">
      <c r="A23" s="91" t="s">
        <v>529</v>
      </c>
      <c r="B23" s="91">
        <v>3</v>
      </c>
      <c r="C23" s="130">
        <v>0.006271458242999608</v>
      </c>
      <c r="D23" s="91" t="s">
        <v>540</v>
      </c>
      <c r="E23" s="91" t="b">
        <v>0</v>
      </c>
      <c r="F23" s="91" t="b">
        <v>0</v>
      </c>
      <c r="G23" s="91" t="b">
        <v>0</v>
      </c>
    </row>
    <row r="24" spans="1:7" ht="15">
      <c r="A24" s="91" t="s">
        <v>530</v>
      </c>
      <c r="B24" s="91">
        <v>3</v>
      </c>
      <c r="C24" s="130">
        <v>0.006271458242999608</v>
      </c>
      <c r="D24" s="91" t="s">
        <v>540</v>
      </c>
      <c r="E24" s="91" t="b">
        <v>0</v>
      </c>
      <c r="F24" s="91" t="b">
        <v>0</v>
      </c>
      <c r="G24" s="91" t="b">
        <v>0</v>
      </c>
    </row>
    <row r="25" spans="1:7" ht="15">
      <c r="A25" s="91" t="s">
        <v>531</v>
      </c>
      <c r="B25" s="91">
        <v>3</v>
      </c>
      <c r="C25" s="130">
        <v>0.006271458242999608</v>
      </c>
      <c r="D25" s="91" t="s">
        <v>540</v>
      </c>
      <c r="E25" s="91" t="b">
        <v>0</v>
      </c>
      <c r="F25" s="91" t="b">
        <v>0</v>
      </c>
      <c r="G25" s="91" t="b">
        <v>0</v>
      </c>
    </row>
    <row r="26" spans="1:7" ht="15">
      <c r="A26" s="91" t="s">
        <v>532</v>
      </c>
      <c r="B26" s="91">
        <v>3</v>
      </c>
      <c r="C26" s="130">
        <v>0.006271458242999608</v>
      </c>
      <c r="D26" s="91" t="s">
        <v>540</v>
      </c>
      <c r="E26" s="91" t="b">
        <v>0</v>
      </c>
      <c r="F26" s="91" t="b">
        <v>0</v>
      </c>
      <c r="G26" s="91" t="b">
        <v>0</v>
      </c>
    </row>
    <row r="27" spans="1:7" ht="15">
      <c r="A27" s="91" t="s">
        <v>533</v>
      </c>
      <c r="B27" s="91">
        <v>3</v>
      </c>
      <c r="C27" s="130">
        <v>0.006271458242999608</v>
      </c>
      <c r="D27" s="91" t="s">
        <v>540</v>
      </c>
      <c r="E27" s="91" t="b">
        <v>0</v>
      </c>
      <c r="F27" s="91" t="b">
        <v>0</v>
      </c>
      <c r="G27" s="91" t="b">
        <v>0</v>
      </c>
    </row>
    <row r="28" spans="1:7" ht="15">
      <c r="A28" s="91" t="s">
        <v>534</v>
      </c>
      <c r="B28" s="91">
        <v>3</v>
      </c>
      <c r="C28" s="130">
        <v>0.006271458242999608</v>
      </c>
      <c r="D28" s="91" t="s">
        <v>540</v>
      </c>
      <c r="E28" s="91" t="b">
        <v>0</v>
      </c>
      <c r="F28" s="91" t="b">
        <v>0</v>
      </c>
      <c r="G28" s="91" t="b">
        <v>0</v>
      </c>
    </row>
    <row r="29" spans="1:7" ht="15">
      <c r="A29" s="91" t="s">
        <v>535</v>
      </c>
      <c r="B29" s="91">
        <v>3</v>
      </c>
      <c r="C29" s="130">
        <v>0.006271458242999608</v>
      </c>
      <c r="D29" s="91" t="s">
        <v>540</v>
      </c>
      <c r="E29" s="91" t="b">
        <v>0</v>
      </c>
      <c r="F29" s="91" t="b">
        <v>0</v>
      </c>
      <c r="G29" s="91" t="b">
        <v>0</v>
      </c>
    </row>
    <row r="30" spans="1:7" ht="15">
      <c r="A30" s="91" t="s">
        <v>536</v>
      </c>
      <c r="B30" s="91">
        <v>3</v>
      </c>
      <c r="C30" s="130">
        <v>0.006271458242999608</v>
      </c>
      <c r="D30" s="91" t="s">
        <v>540</v>
      </c>
      <c r="E30" s="91" t="b">
        <v>0</v>
      </c>
      <c r="F30" s="91" t="b">
        <v>0</v>
      </c>
      <c r="G30" s="91" t="b">
        <v>0</v>
      </c>
    </row>
    <row r="31" spans="1:7" ht="15">
      <c r="A31" s="91" t="s">
        <v>216</v>
      </c>
      <c r="B31" s="91">
        <v>2</v>
      </c>
      <c r="C31" s="130">
        <v>0.006626684093328644</v>
      </c>
      <c r="D31" s="91" t="s">
        <v>540</v>
      </c>
      <c r="E31" s="91" t="b">
        <v>0</v>
      </c>
      <c r="F31" s="91" t="b">
        <v>0</v>
      </c>
      <c r="G31" s="91" t="b">
        <v>0</v>
      </c>
    </row>
    <row r="32" spans="1:7" ht="15">
      <c r="A32" s="91" t="s">
        <v>537</v>
      </c>
      <c r="B32" s="91">
        <v>2</v>
      </c>
      <c r="C32" s="130">
        <v>0.006626684093328644</v>
      </c>
      <c r="D32" s="91" t="s">
        <v>540</v>
      </c>
      <c r="E32" s="91" t="b">
        <v>0</v>
      </c>
      <c r="F32" s="91" t="b">
        <v>0</v>
      </c>
      <c r="G32" s="91" t="b">
        <v>0</v>
      </c>
    </row>
    <row r="33" spans="1:7" ht="15">
      <c r="A33" s="91" t="s">
        <v>443</v>
      </c>
      <c r="B33" s="91">
        <v>2</v>
      </c>
      <c r="C33" s="130">
        <v>0.006626684093328644</v>
      </c>
      <c r="D33" s="91" t="s">
        <v>540</v>
      </c>
      <c r="E33" s="91" t="b">
        <v>0</v>
      </c>
      <c r="F33" s="91" t="b">
        <v>0</v>
      </c>
      <c r="G33" s="91" t="b">
        <v>0</v>
      </c>
    </row>
    <row r="34" spans="1:7" ht="15">
      <c r="A34" s="91" t="s">
        <v>444</v>
      </c>
      <c r="B34" s="91">
        <v>2</v>
      </c>
      <c r="C34" s="130">
        <v>0.006626684093328644</v>
      </c>
      <c r="D34" s="91" t="s">
        <v>540</v>
      </c>
      <c r="E34" s="91" t="b">
        <v>0</v>
      </c>
      <c r="F34" s="91" t="b">
        <v>0</v>
      </c>
      <c r="G34" s="91" t="b">
        <v>0</v>
      </c>
    </row>
    <row r="35" spans="1:7" ht="15">
      <c r="A35" s="91" t="s">
        <v>445</v>
      </c>
      <c r="B35" s="91">
        <v>2</v>
      </c>
      <c r="C35" s="130">
        <v>0.006626684093328644</v>
      </c>
      <c r="D35" s="91" t="s">
        <v>540</v>
      </c>
      <c r="E35" s="91" t="b">
        <v>0</v>
      </c>
      <c r="F35" s="91" t="b">
        <v>0</v>
      </c>
      <c r="G35" s="91" t="b">
        <v>0</v>
      </c>
    </row>
    <row r="36" spans="1:7" ht="15">
      <c r="A36" s="91" t="s">
        <v>446</v>
      </c>
      <c r="B36" s="91">
        <v>2</v>
      </c>
      <c r="C36" s="130">
        <v>0.006626684093328644</v>
      </c>
      <c r="D36" s="91" t="s">
        <v>540</v>
      </c>
      <c r="E36" s="91" t="b">
        <v>0</v>
      </c>
      <c r="F36" s="91" t="b">
        <v>0</v>
      </c>
      <c r="G36" s="91" t="b">
        <v>0</v>
      </c>
    </row>
    <row r="37" spans="1:7" ht="15">
      <c r="A37" s="91" t="s">
        <v>447</v>
      </c>
      <c r="B37" s="91">
        <v>2</v>
      </c>
      <c r="C37" s="130">
        <v>0.006626684093328644</v>
      </c>
      <c r="D37" s="91" t="s">
        <v>540</v>
      </c>
      <c r="E37" s="91" t="b">
        <v>0</v>
      </c>
      <c r="F37" s="91" t="b">
        <v>0</v>
      </c>
      <c r="G37" s="91" t="b">
        <v>0</v>
      </c>
    </row>
    <row r="38" spans="1:7" ht="15">
      <c r="A38" s="91" t="s">
        <v>448</v>
      </c>
      <c r="B38" s="91">
        <v>2</v>
      </c>
      <c r="C38" s="130">
        <v>0.006626684093328644</v>
      </c>
      <c r="D38" s="91" t="s">
        <v>540</v>
      </c>
      <c r="E38" s="91" t="b">
        <v>0</v>
      </c>
      <c r="F38" s="91" t="b">
        <v>0</v>
      </c>
      <c r="G38" s="91" t="b">
        <v>0</v>
      </c>
    </row>
    <row r="39" spans="1:7" ht="15">
      <c r="A39" s="91" t="s">
        <v>221</v>
      </c>
      <c r="B39" s="91">
        <v>2</v>
      </c>
      <c r="C39" s="130">
        <v>0.006626684093328644</v>
      </c>
      <c r="D39" s="91" t="s">
        <v>540</v>
      </c>
      <c r="E39" s="91" t="b">
        <v>0</v>
      </c>
      <c r="F39" s="91" t="b">
        <v>0</v>
      </c>
      <c r="G39" s="91" t="b">
        <v>0</v>
      </c>
    </row>
    <row r="40" spans="1:7" ht="15">
      <c r="A40" s="91" t="s">
        <v>220</v>
      </c>
      <c r="B40" s="91">
        <v>2</v>
      </c>
      <c r="C40" s="130">
        <v>0.006626684093328644</v>
      </c>
      <c r="D40" s="91" t="s">
        <v>540</v>
      </c>
      <c r="E40" s="91" t="b">
        <v>0</v>
      </c>
      <c r="F40" s="91" t="b">
        <v>0</v>
      </c>
      <c r="G40" s="91" t="b">
        <v>0</v>
      </c>
    </row>
    <row r="41" spans="1:7" ht="15">
      <c r="A41" s="91" t="s">
        <v>457</v>
      </c>
      <c r="B41" s="91">
        <v>2</v>
      </c>
      <c r="C41" s="130">
        <v>0.010807656255328384</v>
      </c>
      <c r="D41" s="91" t="s">
        <v>540</v>
      </c>
      <c r="E41" s="91" t="b">
        <v>0</v>
      </c>
      <c r="F41" s="91" t="b">
        <v>0</v>
      </c>
      <c r="G41" s="91" t="b">
        <v>0</v>
      </c>
    </row>
    <row r="42" spans="1:7" ht="15">
      <c r="A42" s="91" t="s">
        <v>443</v>
      </c>
      <c r="B42" s="91">
        <v>2</v>
      </c>
      <c r="C42" s="130">
        <v>0</v>
      </c>
      <c r="D42" s="91" t="s">
        <v>394</v>
      </c>
      <c r="E42" s="91" t="b">
        <v>0</v>
      </c>
      <c r="F42" s="91" t="b">
        <v>0</v>
      </c>
      <c r="G42" s="91" t="b">
        <v>0</v>
      </c>
    </row>
    <row r="43" spans="1:7" ht="15">
      <c r="A43" s="91" t="s">
        <v>444</v>
      </c>
      <c r="B43" s="91">
        <v>2</v>
      </c>
      <c r="C43" s="130">
        <v>0</v>
      </c>
      <c r="D43" s="91" t="s">
        <v>394</v>
      </c>
      <c r="E43" s="91" t="b">
        <v>0</v>
      </c>
      <c r="F43" s="91" t="b">
        <v>0</v>
      </c>
      <c r="G43" s="91" t="b">
        <v>0</v>
      </c>
    </row>
    <row r="44" spans="1:7" ht="15">
      <c r="A44" s="91" t="s">
        <v>445</v>
      </c>
      <c r="B44" s="91">
        <v>2</v>
      </c>
      <c r="C44" s="130">
        <v>0</v>
      </c>
      <c r="D44" s="91" t="s">
        <v>394</v>
      </c>
      <c r="E44" s="91" t="b">
        <v>0</v>
      </c>
      <c r="F44" s="91" t="b">
        <v>0</v>
      </c>
      <c r="G44" s="91" t="b">
        <v>0</v>
      </c>
    </row>
    <row r="45" spans="1:7" ht="15">
      <c r="A45" s="91" t="s">
        <v>446</v>
      </c>
      <c r="B45" s="91">
        <v>2</v>
      </c>
      <c r="C45" s="130">
        <v>0</v>
      </c>
      <c r="D45" s="91" t="s">
        <v>394</v>
      </c>
      <c r="E45" s="91" t="b">
        <v>0</v>
      </c>
      <c r="F45" s="91" t="b">
        <v>0</v>
      </c>
      <c r="G45" s="91" t="b">
        <v>0</v>
      </c>
    </row>
    <row r="46" spans="1:7" ht="15">
      <c r="A46" s="91" t="s">
        <v>447</v>
      </c>
      <c r="B46" s="91">
        <v>2</v>
      </c>
      <c r="C46" s="130">
        <v>0</v>
      </c>
      <c r="D46" s="91" t="s">
        <v>394</v>
      </c>
      <c r="E46" s="91" t="b">
        <v>0</v>
      </c>
      <c r="F46" s="91" t="b">
        <v>0</v>
      </c>
      <c r="G46" s="91" t="b">
        <v>0</v>
      </c>
    </row>
    <row r="47" spans="1:7" ht="15">
      <c r="A47" s="91" t="s">
        <v>448</v>
      </c>
      <c r="B47" s="91">
        <v>2</v>
      </c>
      <c r="C47" s="130">
        <v>0</v>
      </c>
      <c r="D47" s="91" t="s">
        <v>394</v>
      </c>
      <c r="E47" s="91" t="b">
        <v>0</v>
      </c>
      <c r="F47" s="91" t="b">
        <v>0</v>
      </c>
      <c r="G47" s="91" t="b">
        <v>0</v>
      </c>
    </row>
    <row r="48" spans="1:7" ht="15">
      <c r="A48" s="91" t="s">
        <v>221</v>
      </c>
      <c r="B48" s="91">
        <v>2</v>
      </c>
      <c r="C48" s="130">
        <v>0</v>
      </c>
      <c r="D48" s="91" t="s">
        <v>394</v>
      </c>
      <c r="E48" s="91" t="b">
        <v>0</v>
      </c>
      <c r="F48" s="91" t="b">
        <v>0</v>
      </c>
      <c r="G48" s="91" t="b">
        <v>0</v>
      </c>
    </row>
    <row r="49" spans="1:7" ht="15">
      <c r="A49" s="91" t="s">
        <v>449</v>
      </c>
      <c r="B49" s="91">
        <v>2</v>
      </c>
      <c r="C49" s="130">
        <v>0</v>
      </c>
      <c r="D49" s="91" t="s">
        <v>394</v>
      </c>
      <c r="E49" s="91" t="b">
        <v>0</v>
      </c>
      <c r="F49" s="91" t="b">
        <v>0</v>
      </c>
      <c r="G49" s="91" t="b">
        <v>0</v>
      </c>
    </row>
    <row r="50" spans="1:7" ht="15">
      <c r="A50" s="91" t="s">
        <v>220</v>
      </c>
      <c r="B50" s="91">
        <v>2</v>
      </c>
      <c r="C50" s="130">
        <v>0</v>
      </c>
      <c r="D50" s="91" t="s">
        <v>394</v>
      </c>
      <c r="E50" s="91" t="b">
        <v>0</v>
      </c>
      <c r="F50" s="91" t="b">
        <v>0</v>
      </c>
      <c r="G50" s="91" t="b">
        <v>0</v>
      </c>
    </row>
    <row r="51" spans="1:7" ht="15">
      <c r="A51" s="91" t="s">
        <v>437</v>
      </c>
      <c r="B51" s="91">
        <v>6</v>
      </c>
      <c r="C51" s="130">
        <v>0</v>
      </c>
      <c r="D51" s="91" t="s">
        <v>395</v>
      </c>
      <c r="E51" s="91" t="b">
        <v>0</v>
      </c>
      <c r="F51" s="91" t="b">
        <v>0</v>
      </c>
      <c r="G51" s="91" t="b">
        <v>0</v>
      </c>
    </row>
    <row r="52" spans="1:7" ht="15">
      <c r="A52" s="91" t="s">
        <v>438</v>
      </c>
      <c r="B52" s="91">
        <v>6</v>
      </c>
      <c r="C52" s="130">
        <v>0</v>
      </c>
      <c r="D52" s="91" t="s">
        <v>395</v>
      </c>
      <c r="E52" s="91" t="b">
        <v>0</v>
      </c>
      <c r="F52" s="91" t="b">
        <v>0</v>
      </c>
      <c r="G52" s="91" t="b">
        <v>0</v>
      </c>
    </row>
    <row r="53" spans="1:7" ht="15">
      <c r="A53" s="91" t="s">
        <v>439</v>
      </c>
      <c r="B53" s="91">
        <v>6</v>
      </c>
      <c r="C53" s="130">
        <v>0</v>
      </c>
      <c r="D53" s="91" t="s">
        <v>395</v>
      </c>
      <c r="E53" s="91" t="b">
        <v>0</v>
      </c>
      <c r="F53" s="91" t="b">
        <v>0</v>
      </c>
      <c r="G53" s="91" t="b">
        <v>0</v>
      </c>
    </row>
    <row r="54" spans="1:7" ht="15">
      <c r="A54" s="91" t="s">
        <v>441</v>
      </c>
      <c r="B54" s="91">
        <v>4</v>
      </c>
      <c r="C54" s="130">
        <v>0</v>
      </c>
      <c r="D54" s="91" t="s">
        <v>395</v>
      </c>
      <c r="E54" s="91" t="b">
        <v>0</v>
      </c>
      <c r="F54" s="91" t="b">
        <v>0</v>
      </c>
      <c r="G54" s="91" t="b">
        <v>0</v>
      </c>
    </row>
    <row r="55" spans="1:7" ht="15">
      <c r="A55" s="91" t="s">
        <v>451</v>
      </c>
      <c r="B55" s="91">
        <v>4</v>
      </c>
      <c r="C55" s="130">
        <v>0</v>
      </c>
      <c r="D55" s="91" t="s">
        <v>395</v>
      </c>
      <c r="E55" s="91" t="b">
        <v>0</v>
      </c>
      <c r="F55" s="91" t="b">
        <v>0</v>
      </c>
      <c r="G55" s="91" t="b">
        <v>0</v>
      </c>
    </row>
    <row r="56" spans="1:7" ht="15">
      <c r="A56" s="91" t="s">
        <v>440</v>
      </c>
      <c r="B56" s="91">
        <v>4</v>
      </c>
      <c r="C56" s="130">
        <v>0</v>
      </c>
      <c r="D56" s="91" t="s">
        <v>395</v>
      </c>
      <c r="E56" s="91" t="b">
        <v>0</v>
      </c>
      <c r="F56" s="91" t="b">
        <v>0</v>
      </c>
      <c r="G56" s="91" t="b">
        <v>0</v>
      </c>
    </row>
    <row r="57" spans="1:7" ht="15">
      <c r="A57" s="91" t="s">
        <v>452</v>
      </c>
      <c r="B57" s="91">
        <v>4</v>
      </c>
      <c r="C57" s="130">
        <v>0</v>
      </c>
      <c r="D57" s="91" t="s">
        <v>395</v>
      </c>
      <c r="E57" s="91" t="b">
        <v>0</v>
      </c>
      <c r="F57" s="91" t="b">
        <v>0</v>
      </c>
      <c r="G57" s="91" t="b">
        <v>0</v>
      </c>
    </row>
    <row r="58" spans="1:7" ht="15">
      <c r="A58" s="91" t="s">
        <v>453</v>
      </c>
      <c r="B58" s="91">
        <v>4</v>
      </c>
      <c r="C58" s="130">
        <v>0</v>
      </c>
      <c r="D58" s="91" t="s">
        <v>395</v>
      </c>
      <c r="E58" s="91" t="b">
        <v>0</v>
      </c>
      <c r="F58" s="91" t="b">
        <v>0</v>
      </c>
      <c r="G58" s="91" t="b">
        <v>0</v>
      </c>
    </row>
    <row r="59" spans="1:7" ht="15">
      <c r="A59" s="91" t="s">
        <v>454</v>
      </c>
      <c r="B59" s="91">
        <v>4</v>
      </c>
      <c r="C59" s="130">
        <v>0</v>
      </c>
      <c r="D59" s="91" t="s">
        <v>395</v>
      </c>
      <c r="E59" s="91" t="b">
        <v>0</v>
      </c>
      <c r="F59" s="91" t="b">
        <v>0</v>
      </c>
      <c r="G59" s="91" t="b">
        <v>0</v>
      </c>
    </row>
    <row r="60" spans="1:7" ht="15">
      <c r="A60" s="91" t="s">
        <v>455</v>
      </c>
      <c r="B60" s="91">
        <v>4</v>
      </c>
      <c r="C60" s="130">
        <v>0</v>
      </c>
      <c r="D60" s="91" t="s">
        <v>395</v>
      </c>
      <c r="E60" s="91" t="b">
        <v>0</v>
      </c>
      <c r="F60" s="91" t="b">
        <v>0</v>
      </c>
      <c r="G60" s="91" t="b">
        <v>0</v>
      </c>
    </row>
    <row r="61" spans="1:7" ht="15">
      <c r="A61" s="91" t="s">
        <v>524</v>
      </c>
      <c r="B61" s="91">
        <v>4</v>
      </c>
      <c r="C61" s="130">
        <v>0</v>
      </c>
      <c r="D61" s="91" t="s">
        <v>395</v>
      </c>
      <c r="E61" s="91" t="b">
        <v>0</v>
      </c>
      <c r="F61" s="91" t="b">
        <v>0</v>
      </c>
      <c r="G61" s="91" t="b">
        <v>0</v>
      </c>
    </row>
    <row r="62" spans="1:7" ht="15">
      <c r="A62" s="91" t="s">
        <v>525</v>
      </c>
      <c r="B62" s="91">
        <v>3</v>
      </c>
      <c r="C62" s="130">
        <v>0</v>
      </c>
      <c r="D62" s="91" t="s">
        <v>395</v>
      </c>
      <c r="E62" s="91" t="b">
        <v>0</v>
      </c>
      <c r="F62" s="91" t="b">
        <v>0</v>
      </c>
      <c r="G62" s="91" t="b">
        <v>0</v>
      </c>
    </row>
    <row r="63" spans="1:7" ht="15">
      <c r="A63" s="91" t="s">
        <v>526</v>
      </c>
      <c r="B63" s="91">
        <v>3</v>
      </c>
      <c r="C63" s="130">
        <v>0</v>
      </c>
      <c r="D63" s="91" t="s">
        <v>395</v>
      </c>
      <c r="E63" s="91" t="b">
        <v>0</v>
      </c>
      <c r="F63" s="91" t="b">
        <v>0</v>
      </c>
      <c r="G63" s="91" t="b">
        <v>0</v>
      </c>
    </row>
    <row r="64" spans="1:7" ht="15">
      <c r="A64" s="91" t="s">
        <v>527</v>
      </c>
      <c r="B64" s="91">
        <v>3</v>
      </c>
      <c r="C64" s="130">
        <v>0</v>
      </c>
      <c r="D64" s="91" t="s">
        <v>395</v>
      </c>
      <c r="E64" s="91" t="b">
        <v>0</v>
      </c>
      <c r="F64" s="91" t="b">
        <v>0</v>
      </c>
      <c r="G64" s="91" t="b">
        <v>0</v>
      </c>
    </row>
    <row r="65" spans="1:7" ht="15">
      <c r="A65" s="91" t="s">
        <v>528</v>
      </c>
      <c r="B65" s="91">
        <v>3</v>
      </c>
      <c r="C65" s="130">
        <v>0</v>
      </c>
      <c r="D65" s="91" t="s">
        <v>395</v>
      </c>
      <c r="E65" s="91" t="b">
        <v>0</v>
      </c>
      <c r="F65" s="91" t="b">
        <v>0</v>
      </c>
      <c r="G65" s="91" t="b">
        <v>0</v>
      </c>
    </row>
    <row r="66" spans="1:7" ht="15">
      <c r="A66" s="91" t="s">
        <v>529</v>
      </c>
      <c r="B66" s="91">
        <v>3</v>
      </c>
      <c r="C66" s="130">
        <v>0</v>
      </c>
      <c r="D66" s="91" t="s">
        <v>395</v>
      </c>
      <c r="E66" s="91" t="b">
        <v>0</v>
      </c>
      <c r="F66" s="91" t="b">
        <v>0</v>
      </c>
      <c r="G66" s="91" t="b">
        <v>0</v>
      </c>
    </row>
    <row r="67" spans="1:7" ht="15">
      <c r="A67" s="91" t="s">
        <v>530</v>
      </c>
      <c r="B67" s="91">
        <v>3</v>
      </c>
      <c r="C67" s="130">
        <v>0</v>
      </c>
      <c r="D67" s="91" t="s">
        <v>395</v>
      </c>
      <c r="E67" s="91" t="b">
        <v>0</v>
      </c>
      <c r="F67" s="91" t="b">
        <v>0</v>
      </c>
      <c r="G67" s="91" t="b">
        <v>0</v>
      </c>
    </row>
    <row r="68" spans="1:7" ht="15">
      <c r="A68" s="91" t="s">
        <v>531</v>
      </c>
      <c r="B68" s="91">
        <v>3</v>
      </c>
      <c r="C68" s="130">
        <v>0</v>
      </c>
      <c r="D68" s="91" t="s">
        <v>395</v>
      </c>
      <c r="E68" s="91" t="b">
        <v>0</v>
      </c>
      <c r="F68" s="91" t="b">
        <v>0</v>
      </c>
      <c r="G68" s="91" t="b">
        <v>0</v>
      </c>
    </row>
    <row r="69" spans="1:7" ht="15">
      <c r="A69" s="91" t="s">
        <v>532</v>
      </c>
      <c r="B69" s="91">
        <v>3</v>
      </c>
      <c r="C69" s="130">
        <v>0</v>
      </c>
      <c r="D69" s="91" t="s">
        <v>395</v>
      </c>
      <c r="E69" s="91" t="b">
        <v>0</v>
      </c>
      <c r="F69" s="91" t="b">
        <v>0</v>
      </c>
      <c r="G69" s="91" t="b">
        <v>0</v>
      </c>
    </row>
    <row r="70" spans="1:7" ht="15">
      <c r="A70" s="91" t="s">
        <v>533</v>
      </c>
      <c r="B70" s="91">
        <v>3</v>
      </c>
      <c r="C70" s="130">
        <v>0</v>
      </c>
      <c r="D70" s="91" t="s">
        <v>395</v>
      </c>
      <c r="E70" s="91" t="b">
        <v>0</v>
      </c>
      <c r="F70" s="91" t="b">
        <v>0</v>
      </c>
      <c r="G70" s="91" t="b">
        <v>0</v>
      </c>
    </row>
    <row r="71" spans="1:7" ht="15">
      <c r="A71" s="91" t="s">
        <v>534</v>
      </c>
      <c r="B71" s="91">
        <v>3</v>
      </c>
      <c r="C71" s="130">
        <v>0</v>
      </c>
      <c r="D71" s="91" t="s">
        <v>395</v>
      </c>
      <c r="E71" s="91" t="b">
        <v>0</v>
      </c>
      <c r="F71" s="91" t="b">
        <v>0</v>
      </c>
      <c r="G71" s="91" t="b">
        <v>0</v>
      </c>
    </row>
    <row r="72" spans="1:7" ht="15">
      <c r="A72" s="91" t="s">
        <v>535</v>
      </c>
      <c r="B72" s="91">
        <v>3</v>
      </c>
      <c r="C72" s="130">
        <v>0</v>
      </c>
      <c r="D72" s="91" t="s">
        <v>395</v>
      </c>
      <c r="E72" s="91" t="b">
        <v>0</v>
      </c>
      <c r="F72" s="91" t="b">
        <v>0</v>
      </c>
      <c r="G72" s="91" t="b">
        <v>0</v>
      </c>
    </row>
    <row r="73" spans="1:7" ht="15">
      <c r="A73" s="91" t="s">
        <v>536</v>
      </c>
      <c r="B73" s="91">
        <v>3</v>
      </c>
      <c r="C73" s="130">
        <v>0</v>
      </c>
      <c r="D73" s="91" t="s">
        <v>395</v>
      </c>
      <c r="E73" s="91" t="b">
        <v>0</v>
      </c>
      <c r="F73" s="91" t="b">
        <v>0</v>
      </c>
      <c r="G73" s="91" t="b">
        <v>0</v>
      </c>
    </row>
    <row r="74" spans="1:7" ht="15">
      <c r="A74" s="91" t="s">
        <v>216</v>
      </c>
      <c r="B74" s="91">
        <v>2</v>
      </c>
      <c r="C74" s="130">
        <v>0.0035936991644016578</v>
      </c>
      <c r="D74" s="91" t="s">
        <v>395</v>
      </c>
      <c r="E74" s="91" t="b">
        <v>0</v>
      </c>
      <c r="F74" s="91" t="b">
        <v>0</v>
      </c>
      <c r="G74" s="91" t="b">
        <v>0</v>
      </c>
    </row>
    <row r="75" spans="1:7" ht="15">
      <c r="A75" s="91" t="s">
        <v>537</v>
      </c>
      <c r="B75" s="91">
        <v>2</v>
      </c>
      <c r="C75" s="130">
        <v>0.0035936991644016578</v>
      </c>
      <c r="D75" s="91" t="s">
        <v>395</v>
      </c>
      <c r="E75" s="91" t="b">
        <v>0</v>
      </c>
      <c r="F75" s="91" t="b">
        <v>0</v>
      </c>
      <c r="G75" s="91" t="b">
        <v>0</v>
      </c>
    </row>
    <row r="76" spans="1:7" ht="15">
      <c r="A76" s="91" t="s">
        <v>457</v>
      </c>
      <c r="B76" s="91">
        <v>2</v>
      </c>
      <c r="C76" s="130">
        <v>0</v>
      </c>
      <c r="D76" s="91" t="s">
        <v>396</v>
      </c>
      <c r="E76" s="91" t="b">
        <v>0</v>
      </c>
      <c r="F76" s="91" t="b">
        <v>0</v>
      </c>
      <c r="G76" s="91" t="b">
        <v>0</v>
      </c>
    </row>
    <row r="77" spans="1:7" ht="15">
      <c r="A77" s="91" t="s">
        <v>440</v>
      </c>
      <c r="B77" s="91">
        <v>2</v>
      </c>
      <c r="C77" s="130">
        <v>0</v>
      </c>
      <c r="D77" s="91" t="s">
        <v>396</v>
      </c>
      <c r="E77" s="91" t="b">
        <v>0</v>
      </c>
      <c r="F77" s="91" t="b">
        <v>0</v>
      </c>
      <c r="G7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2019-09-16T23:31:48Z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