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<sst xmlns="http://schemas.openxmlformats.org/spreadsheetml/2006/main" count="9428" uniqueCount="2341">
  <si>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</si>
  <si>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</si>
  <si>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</si>
  <si>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</si>
  <si>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</si>
  <si>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</si>
  <si>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</si>
  <si>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</si>
  <si>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</si>
  <si>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</si>
  <si>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</si>
  <si>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</si>
  <si>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</si>
  <si>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</si>
  <si>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</si>
  <si>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</si>
  <si>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</si>
  <si>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</si>
  <si>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</si>
  <si>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</si>
  <si>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</si>
  <si>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</si>
  <si>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</si>
  <si>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</si>
  <si>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</si>
  <si>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</si>
  <si>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</si>
  <si>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</si>
  <si>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</si>
  <si>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</si>
  <si>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</si>
  <si>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</si>
  <si>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</si>
  <si>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</si>
  <si>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</si>
  <si>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</si>
  <si>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</si>
  <si>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</si>
  <si>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</si>
  <si>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</si>
  <si>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</si>
  <si>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</si>
  <si>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</si>
  <si>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</si>
  <si>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</si>
  <si>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</si>
  <si>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</si>
  <si>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</si>
  <si>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</si>
  <si>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</si>
  <si>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</si>
  <si>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</si>
  <si>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</si>
  <si>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</si>
  <si>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</si>
  <si>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</si>
  <si>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</si>
  <si>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</si>
  <si>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</si>
  <si>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</si>
  <si>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</si>
  <si>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</si>
  <si>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</si>
  <si>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</si>
  <si>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</si>
  <si>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</si>
  <si>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</si>
  <si>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</si>
  <si>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</si>
  <si>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</si>
  <si>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</si>
  <si>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</si>
  <si>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</si>
  <si>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</si>
  <si>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</si>
  <si>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</si>
  <si>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</si>
  <si>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</si>
  <si>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</si>
  <si>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</si>
  <si>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</si>
  <si>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</si>
  <si>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</si>
  <si>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</si>
  <si>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</si>
  <si>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</si>
  <si>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</si>
  <si>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</si>
  <si>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</si>
  <si>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</si>
  <si>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</si>
  <si>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</si>
  <si>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</si>
  <si>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</si>
  <si>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</si>
  <si>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</si>
  <si>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</si>
  <si>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</si>
  <si>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</si>
  <si>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</si>
  <si>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</si>
  <si>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</si>
  <si>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</si>
  <si>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</si>
  <si>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</si>
  <si>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</si>
  <si>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</si>
  <si>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</si>
  <si>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</si>
  <si>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</si>
  <si>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</si>
  <si>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</si>
  <si>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</si>
  <si>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</si>
  <si>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</si>
  <si>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</si>
  <si>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</si>
  <si>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</si>
  <si>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</si>
  <si>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</si>
  <si>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</si>
  <si>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</si>
  <si>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</si>
  <si>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</si>
  <si>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</si>
  <si>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</si>
  <si>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</si>
  <si>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</si>
  <si>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</si>
  <si>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</si>
  <si>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</si>
  <si>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</si>
  <si>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</si>
  <si>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</si>
  <si>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</si>
  <si>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</si>
  <si>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</si>
  <si>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</si>
  <si>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</si>
  <si>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</si>
  <si>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</si>
  <si>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</si>
  <si>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</si>
  <si>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</si>
  <si>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</si>
  <si>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</si>
  <si>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</si>
  <si>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</si>
  <si>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</si>
  <si>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</si>
  <si>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</si>
  <si>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</si>
  <si>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</si>
  <si>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</si>
  <si>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</si>
  <si>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</si>
  <si>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</si>
  <si>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</si>
  <si>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</si>
  <si>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</si>
  <si>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</si>
  <si>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</si>
  <si>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</si>
  <si>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</si>
  <si>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</si>
  <si>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</si>
  <si>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</si>
  <si>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</si>
  <si>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</si>
  <si>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</si>
  <si>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</si>
  <si>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</si>
  <si>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</si>
  <si>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</si>
  <si>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</si>
  <si>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</si>
  <si>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</si>
  <si>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</si>
  <si>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</si>
  <si>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</si>
  <si>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</si>
  <si>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</si>
  <si>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</si>
  <si>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</si>
  <si>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</si>
  <si>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</si>
  <si>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</si>
  <si>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</si>
  <si>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</si>
  <si>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</si>
  <si>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</si>
  <si>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</si>
  <si>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</si>
  <si>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</si>
  <si>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</si>
  <si>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</si>
  <si>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</si>
  <si>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</si>
  <si>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</si>
  <si>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</si>
  <si>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</si>
  <si>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</si>
  <si>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</si>
  <si>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</si>
  <si>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</si>
  <si>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</si>
  <si>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</si>
  <si>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</si>
  <si>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</si>
  <si>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</si>
  <si>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</si>
  <si>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</si>
  <si>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</si>
  <si>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</si>
  <si>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</si>
  <si>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</si>
  <si>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</si>
  <si>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</si>
  <si>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</si>
  <si>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</si>
  <si>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</si>
  <si>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</si>
  <si>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</si>
  <si>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</si>
  <si>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</si>
  <si>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</si>
  <si>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</si>
  <si>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</si>
  <si>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</si>
  <si>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</si>
  <si>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</si>
  <si>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</si>
  <si>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</si>
  <si>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</si>
  <si>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</si>
  <si>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</si>
  <si>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</si>
  <si>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</si>
  <si>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</si>
  <si>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</si>
  <si>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</si>
  <si>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</si>
  <si>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</si>
  <si>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</si>
  <si>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</si>
  <si>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</si>
  <si>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</si>
  <si>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</si>
  <si>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</si>
  <si>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</si>
  <si>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</si>
  <si>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</si>
  <si>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</si>
  <si>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</si>
  <si>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</si>
  <si>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</si>
  <si>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</si>
  <si>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</si>
  <si>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</si>
  <si>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</si>
  <si>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</si>
  <si>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</si>
  <si>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</si>
  <si>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</si>
  <si>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</si>
  <si>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</si>
  <si>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</si>
  <si>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</si>
  <si>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</si>
  <si>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</si>
  <si>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</si>
  <si>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</si>
  <si>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</si>
  <si>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</si>
  <si>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</si>
  <si>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</si>
  <si>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</si>
  <si>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</si>
  <si>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</si>
  <si>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</si>
  <si>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</si>
  <si>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</si>
  <si>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</si>
  <si>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</si>
  <si>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</si>
  <si>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</si>
  <si>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</si>
  <si>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</si>
  <si>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</si>
  <si>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</si>
  <si>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</si>
  <si>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</si>
  <si>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</si>
  <si>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</si>
  <si>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</si>
  <si>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</si>
  <si>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</si>
  <si>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</si>
  <si>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</si>
  <si>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</si>
  <si>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</si>
  <si>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</si>
  <si>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</si>
  <si>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</si>
  <si>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</si>
  <si>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</si>
  <si>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</si>
  <si>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</si>
  <si>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</si>
  <si>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</si>
  <si>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</si>
  <si>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</si>
  <si>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</si>
  <si>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</si>
  <si>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</si>
  <si>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</si>
  <si>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</si>
  <si>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</si>
  <si>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</si>
  <si>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</si>
  <si>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</si>
  <si>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</si>
  <si>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</si>
  <si>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</si>
  <si>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</si>
  <si>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</si>
  <si>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</si>
  <si>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</si>
  <si>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</si>
  <si>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</si>
  <si>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</si>
  <si>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</si>
  <si>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</si>
  <si>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</si>
  <si>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</si>
  <si>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</si>
  <si>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</si>
  <si>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</si>
  <si>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</si>
  <si>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</si>
  <si>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und</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</si>
  <si>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</si>
  <si>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</si>
  <si>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</si>
  <si>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</si>
  <si>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</si>
  <si>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</si>
  <si>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</si>
  <si>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</si>
  <si>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</si>
  <si>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</si>
  <si>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</si>
  <si>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</si>
  <si>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</si>
  <si>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</si>
  <si>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</si>
  <si>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</si>
  <si>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</si>
  <si>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</si>
  <si>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</si>
  <si>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</si>
  <si>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</si>
  <si>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</si>
  <si>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</si>
  <si>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</si>
  <si>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</si>
  <si>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</si>
  <si>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</si>
  <si>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</si>
  <si>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</si>
  <si>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</si>
  <si>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</si>
  <si>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</si>
  <si>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</si>
  <si>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</si>
  <si>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</si>
  <si>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</si>
  <si>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</si>
  <si>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</si>
  <si>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</si>
  <si>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</si>
  <si>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</si>
  <si>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</si>
  <si>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</si>
  <si>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</si>
  <si>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</si>
  <si>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</si>
  <si>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</si>
  <si>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</si>
  <si>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</si>
  <si>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</si>
  <si>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</si>
  <si>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</si>
  <si>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</si>
  <si>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</si>
  <si>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https://t.co/ol1K3QeP3F</t>
  </si>
  <si>
    <t>https://pbs.twimg.com/profile_banners/12006842/1559145689</t>
  </si>
  <si>
    <t>http://pbs.twimg.com/profile_images/912667889395798022/pMoB2qc8_normal.jpg</t>
  </si>
  <si>
    <t>https://twitter.com/jeremyhl</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</si>
  <si>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</si>
  <si>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</si>
  <si>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</si>
  <si>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</si>
  <si>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</si>
  <si>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</si>
  <si>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</si>
  <si>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</si>
  <si>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</si>
  <si>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</si>
  <si>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</si>
  <si>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</si>
  <si>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</si>
  <si>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</si>
  <si>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</si>
  <si>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</si>
  <si>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</si>
  <si>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</si>
  <si>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</si>
  <si>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</si>
  <si>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</si>
  <si>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</si>
  <si>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</si>
  <si>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</si>
  <si>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</si>
  <si>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</si>
  <si>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</si>
  <si>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</si>
  <si>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</si>
  <si>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</si>
  <si>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</si>
  <si>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</si>
  <si>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</si>
  <si>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</si>
  <si>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</si>
  <si>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</si>
  <si>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</si>
  <si>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</si>
  <si>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</si>
  <si>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</si>
  <si>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</si>
  <si>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</si>
  <si>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</si>
  <si>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</si>
  <si>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</si>
  <si>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</si>
  <si>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</si>
  <si>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</si>
  <si>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</si>
  <si>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</si>
  <si>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</si>
  <si>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</si>
  <si>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</si>
  <si>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</si>
  <si>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</si>
  <si>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</si>
  <si>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</si>
  <si>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</si>
  <si>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</si>
  <si>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</si>
  <si>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</si>
  <si>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</si>
  <si>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</si>
  <si>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</si>
  <si>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</si>
  <si>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</si>
  <si>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</si>
  <si>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</si>
  <si>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</si>
  <si>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</si>
  <si>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</si>
  <si>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</si>
  <si>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</si>
  <si>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</si>
  <si>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</si>
  <si>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</si>
  <si>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</si>
  <si>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</si>
  <si>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</si>
  <si>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</si>
  <si>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</si>
  <si>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</si>
  <si>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</si>
  <si>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</si>
  <si>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</si>
  <si>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</si>
  <si>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</si>
  <si>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</si>
  <si>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</si>
  <si>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</si>
  <si>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</si>
  <si>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</si>
  <si>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</si>
  <si>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</si>
  <si>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</si>
  <si>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</si>
  <si>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</si>
  <si>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</si>
  <si>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</si>
  <si>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</si>
  <si>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</si>
  <si>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</si>
  <si>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</si>
  <si>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</si>
  <si>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</si>
  <si>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</si>
  <si>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</si>
  <si>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</si>
  <si>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</si>
  <si>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</si>
  <si>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</si>
  <si>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</si>
  <si>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</si>
  <si>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</si>
  <si>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</si>
  <si>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</si>
  <si>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</si>
  <si>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</si>
  <si>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</si>
  <si>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</si>
  <si>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</si>
  <si>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</si>
  <si>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</si>
  <si>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</si>
  <si>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</si>
  <si>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</si>
  <si>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</si>
  <si>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</si>
  <si>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</si>
  <si>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</si>
  <si>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</si>
  <si>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</si>
  <si>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</si>
  <si>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</si>
  <si>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</si>
  <si>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</si>
  <si>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</si>
  <si>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</si>
  <si>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</si>
  <si>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</si>
  <si>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</si>
  <si>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</si>
  <si>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</si>
  <si>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</si>
  <si>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</si>
  <si>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</si>
  <si>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</si>
  <si>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</si>
  <si>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</si>
  <si>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</si>
  <si>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</si>
  <si>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</si>
  <si>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</si>
  <si>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</si>
  <si>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</si>
  <si>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</si>
  <si>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</si>
  <si>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</si>
  <si>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</si>
  <si>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</si>
  <si>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</si>
  <si>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</si>
  <si>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</si>
  <si>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</si>
  <si>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</si>
  <si>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</si>
  <si>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</si>
  <si>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</si>
  <si>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</si>
  <si>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</si>
  <si>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</si>
  <si>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</si>
  <si>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</si>
  <si>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</si>
  <si>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</si>
  <si>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</si>
  <si>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</si>
  <si>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</si>
  <si>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</si>
  <si>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</si>
  <si>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</si>
  <si>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</si>
  <si>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</si>
  <si>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</si>
  <si>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</si>
  <si>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</si>
  <si>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</si>
  <si>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</si>
  <si>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</si>
  <si>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</si>
  <si>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</si>
  <si>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</si>
  <si>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</si>
  <si>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</si>
  <si>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</si>
  <si>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</si>
  <si>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</si>
  <si>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</si>
  <si>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</si>
  <si>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</si>
  <si>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</si>
  <si>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</si>
  <si>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</si>
  <si>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</si>
  <si>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</si>
  <si>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</si>
  <si>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</si>
  <si>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</si>
  <si>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</si>
  <si>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</si>
  <si>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</si>
  <si>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</si>
  <si>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</si>
  <si>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</si>
  <si>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</si>
  <si>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</si>
  <si>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</si>
  <si>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</si>
  <si>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</si>
  <si>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</si>
  <si>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</si>
  <si>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</si>
  <si>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</si>
  <si>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</si>
  <si>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</si>
  <si>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</si>
  <si>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</si>
  <si>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</si>
  <si>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</si>
  <si>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</si>
  <si>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</si>
  <si>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</si>
  <si>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</si>
  <si>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</si>
  <si>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</si>
  <si>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</si>
  <si>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</si>
  <si>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</si>
  <si>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</si>
  <si>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</si>
  <si>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</si>
  <si>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</si>
  <si>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</si>
  <si>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</si>
  <si>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</si>
  <si>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</si>
  <si>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</si>
  <si>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</si>
  <si>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</si>
  <si>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</si>
  <si>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</si>
  <si>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</si>
  <si>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</si>
  <si>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</si>
  <si>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</si>
  <si>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</si>
  <si>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</si>
  <si>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</si>
  <si>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</si>
  <si>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</si>
  <si>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</si>
  <si>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</si>
  <si>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</si>
  <si>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</si>
  <si>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</si>
  <si>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</si>
  <si>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</si>
  <si>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</si>
  <si>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</si>
  <si>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</si>
  <si>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</si>
  <si>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</si>
  <si>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</si>
  <si>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</si>
  <si>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</si>
  <si>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</si>
  <si>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</si>
  <si>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</si>
  <si>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</si>
  <si>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</si>
  <si>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</si>
  <si>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</si>
  <si>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</si>
  <si>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</si>
  <si>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</si>
  <si>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</si>
  <si>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</si>
  <si>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</si>
  <si>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</si>
  <si>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</si>
  <si>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</si>
  <si>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</si>
  <si>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</si>
  <si>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</si>
  <si>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</si>
  <si>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Omaha, Nebraska USA _xD83C__xDDFA__xD83C__xDDF8_</t>
  </si>
  <si>
    <t>http://abs.twimg.com/images/themes/theme10/bg.gif</t>
  </si>
  <si>
    <t>http://abs.twimg.com/images/themes/theme9/bg.gif</t>
  </si>
  <si>
    <t>http://abs.twimg.com/images/themes/theme6/bg.gif</t>
  </si>
  <si>
    <t>1.0.1.419</t>
  </si>
  <si>
    <t>Jeremy Harris Lipschultz, PhD, Peter Kiewit Distinguished Professor @communo @unosml #SocialMedia  #smmm2020 https://t.co/2eATXC9s8k</t>
  </si>
  <si>
    <t>United States</t>
  </si>
  <si>
    <t>prconversations</t>
  </si>
  <si>
    <t>bdecker14</t>
  </si>
  <si>
    <t>ericastu323</t>
  </si>
  <si>
    <t>jlboyd_uofl</t>
  </si>
  <si>
    <t>gui_shiraishi</t>
  </si>
  <si>
    <t>stineeckert</t>
  </si>
  <si>
    <t>dpompper</t>
  </si>
  <si>
    <t>aejhistory</t>
  </si>
  <si>
    <t>giuliog</t>
  </si>
  <si>
    <t>deirdretm</t>
  </si>
  <si>
    <t>adriwall</t>
  </si>
  <si>
    <t>aejmc</t>
  </si>
  <si>
    <t>csw_aejmc</t>
  </si>
  <si>
    <t>maggiejcox</t>
  </si>
  <si>
    <t>chadjthiele</t>
  </si>
  <si>
    <t>mptaylorprof</t>
  </si>
  <si>
    <t>alleycat17</t>
  </si>
  <si>
    <t>mariaga91000049</t>
  </si>
  <si>
    <t>wenzhao0802</t>
  </si>
  <si>
    <t>roanokemaven</t>
  </si>
  <si>
    <t>njgina</t>
  </si>
  <si>
    <t>mattnavarra</t>
  </si>
  <si>
    <t>drmcar</t>
  </si>
  <si>
    <t>gallicano</t>
  </si>
  <si>
    <t>nathanallebach</t>
  </si>
  <si>
    <t>idjhamm</t>
  </si>
  <si>
    <t>earvsc</t>
  </si>
  <si>
    <t>averybgreen</t>
  </si>
  <si>
    <t>frank_strong</t>
  </si>
  <si>
    <t>mimspr</t>
  </si>
  <si>
    <t>kfreberg</t>
  </si>
  <si>
    <t>ekinsky</t>
  </si>
  <si>
    <t>candicechamplin</t>
  </si>
  <si>
    <t>mjkushin</t>
  </si>
  <si>
    <t>todmeisner</t>
  </si>
  <si>
    <t>kimfoxwosu</t>
  </si>
  <si>
    <t>aejmc_prd</t>
  </si>
  <si>
    <t>uno_prssa</t>
  </si>
  <si>
    <t>prsa</t>
  </si>
  <si>
    <t>adidas</t>
  </si>
  <si>
    <t>smprofessors</t>
  </si>
  <si>
    <t>masoncommdept</t>
  </si>
  <si>
    <t>ica_fsd</t>
  </si>
  <si>
    <t>aejmc_pcig</t>
  </si>
  <si>
    <t>addivision</t>
  </si>
  <si>
    <t>aejmcviscom</t>
  </si>
  <si>
    <t>aejmc_gsig</t>
  </si>
  <si>
    <t>icd_aejmc</t>
  </si>
  <si>
    <t>hootsuite</t>
  </si>
  <si>
    <t>randfish</t>
  </si>
  <si>
    <t>wongmjane</t>
  </si>
  <si>
    <t>instituteforpr</t>
  </si>
  <si>
    <t>philgomes</t>
  </si>
  <si>
    <t>richbecker</t>
  </si>
  <si>
    <t>atomictango</t>
  </si>
  <si>
    <t>magicalpr</t>
  </si>
  <si>
    <t>professorgary</t>
  </si>
  <si>
    <t>tmccorkindale</t>
  </si>
  <si>
    <t>marcwhitt</t>
  </si>
  <si>
    <t>peggybinette</t>
  </si>
  <si>
    <t>kmatthews</t>
  </si>
  <si>
    <t>sagecomm</t>
  </si>
  <si>
    <t>stukentapp</t>
  </si>
  <si>
    <t>moreleo</t>
  </si>
  <si>
    <t>digiday</t>
  </si>
  <si>
    <t>miamoodyramirez</t>
  </si>
  <si>
    <t>meredithdclark</t>
  </si>
  <si>
    <t>dr_tindall</t>
  </si>
  <si>
    <t>dradambanks</t>
  </si>
  <si>
    <t>podnews</t>
  </si>
  <si>
    <t>instagram</t>
  </si>
  <si>
    <t>Replies to</t>
  </si>
  <si>
    <t>#PRProfs #SMProfs #Ethics #EthicsMonth @PRSA @UNO_PRSSA chat @AEJMC @AEJMC_PRD — #UNOjmc404 extra credit! ✔️ #smmm2020 #smc2018 https://t.co/Q0LJq4uWZz</t>
  </si>
  <si>
    <t>@adidas continues to lead the way across sports, channels and initiatives!
Well done! _xD83D__xDC4F__xD83C__xDFFB_ #SMsports #SMprofs https://t.co/eWe2D9Tojy</t>
  </si>
  <si>
    <t>Great to see not just 1 but 2 @MasonCommDept #MimsPR alums in this image. Enjoy being part of this great team!
#proudprof @SMprofessors #smprofs https://t.co/7Q8Tsyuo08</t>
  </si>
  <si>
    <t>⭐️_xD83E__xDD29_⭐️!!!
Truly honored!!!! ☺️
#SMprofs #PRprofs https://t.co/MTSTvs1lhO</t>
  </si>
  <si>
    <t>CSW's Call for Panels for #AEJMC20 is now available on our website. We're looking for great ideas, collaborators. The deadline to submit is Wed., Sept. 25. https://t.co/HwqxfWNJs0 #CFP @ICD_AEJMC @AEJMC @AEJMC_GSIG @aejmcviscom @AdDivision @AEJMC_PCIG #SMprofs #PRprofs @ICA_FSD https://t.co/Yysb7GLEls</t>
  </si>
  <si>
    <t>What to Post on Instagram: 15 Creative and Engaging Ideas - https://t.co/z0zWcAGRT8 - @Hootsuite #SMprofs #PRprofs</t>
  </si>
  <si>
    <t>Read this: Insights for marketers looking to find the elusive and coveted young adult audience, and where they are NOT spending their time. Any surprises? 
#socialmediastrategy #smprofs #LUMKT314
https://t.co/ARdDKHscHG</t>
  </si>
  <si>
    <t>@randfish on the redirect!!!!!!!!!!!!! Go listen already! #seo #google #zeroclicksearch #smprofs https://t.co/9kA7E1vWZm https://t.co/C9A1Szw04c</t>
  </si>
  <si>
    <t>Instagram influencers are often white, and now the brands that pay them are getting pushback https://t.co/PD4MOluHI3 #SMprofs #PRprofs #socialmedia https://t.co/M3uqBENErd</t>
  </si>
  <si>
    <t>Where Should You Place Your Instagram Hashtags - in the Caption or in the First Comment? [Study] |  https://t.co/Xz87RYv4Ik #SMprofs #PRProfs</t>
  </si>
  <si>
    <t>Faculty teaching social media, this looks like it would be a useful Adobe EdEx class for all #SMProfs!  https://t.co/tkabyDdTZn</t>
  </si>
  <si>
    <t>I had a tweet on a different account receive many likes. My takeaway for #SMProfs and students? Mullet humor is timeless.</t>
  </si>
  <si>
    <t>This is a very interesting read for #SMProfs or really anyone interested in social media, advertising, or privacy issues. https://t.co/BNOX2TlW9P</t>
  </si>
  <si>
    <t>This is a great example of a professional sports team taking advantage of digital opportunities on its owned platforms. #MTSUSportsSM #SMSports #SMProfs
Carolina Panthers Launch Purr-fect Mobile Training Camp Guide by @Alleycat17 https://t.co/iUFoXKeerv</t>
  </si>
  <si>
    <t>This New Hulu Documentary Exposes The Underside Of The Influencer Business https://t.co/lJ6vbA3KmD
FYI #SMprofs
_xD83D__xDC40_ @CandiceChamplin - for your independent study!</t>
  </si>
  <si>
    <t>Instagram Hashtag Study: 649,895 brand posts show if it’s better to put Instagram hashtags in the post’s caption or in the first comment. #SMProfs https://t.co/mWke6eeTEZ</t>
  </si>
  <si>
    <t>Gaming on Twitter is a whole new playing field for marketers. Did you know 42% of people on Twitter follow gaming brands? 49% are more likely to share views and recommend. _xD83D__xDE32_Powerful! #SMProfs #CM225 https://t.co/P8U32aYzxB</t>
  </si>
  <si>
    <t>#Facebook hides like counts in a hidden #data experiment, too — via ⁦@kfreberg⁩ &amp;amp; by ⁦@wongmjane⁩ #SMProfs #PRProfs — #smmm2020 #UNOjmc404 _xD83D__xDC40_ https://t.co/KKwan5W2sc</t>
  </si>
  <si>
    <t>Mark your _xD83D__xDCC5_s, #SMprofs! This will be a good first episode! _xD83D__xDC4F__xD83C__xDFFB_ https://t.co/TqfvMSvZLz</t>
  </si>
  <si>
    <t>_xD83D__xDC40_ #SMprofs https://t.co/5xPg9x0cJ0</t>
  </si>
  <si>
    <t>Looking forward to your talk, @philgomes! I've learned about Blockchain but not how it connects to the PR industry, and I'm excited to learn more. #PRprofs #SMprofs @InstituteForPR https://t.co/SPcsbfQeZh</t>
  </si>
  <si>
    <t>THIS!! _xD83D__xDC40__xD83D__xDC47__xD83C__xDFFB_
Nathan has raised a huge issue that happens in our industry across the board.
#SMprofs #PRprofs https://t.co/ObsBRBqUnZ</t>
  </si>
  <si>
    <t>I am so excited to be interviewing (second time) the one and only, A/Prof @kfreberg, for my postgraduate class. We will talk about curation in the context of marketing. My students will definitely love her insights! #SMProfs</t>
  </si>
  <si>
    <t>Wohoo! Did an excellent interview with A/Prof @kfreberg to talk about digital curation and digital marketing. My students will definitely love her insights. She also gave some advice on doing consultancy! Indeed, a seriously sassy (that's my podcast channel's name!) day! #SMprofs https://t.co/ToPschBvcL</t>
  </si>
  <si>
    <t>TikTok And The New Age of Influencer Marketings https://t.co/NjhjlsDIVK #SMprofs #FrebergPR</t>
  </si>
  <si>
    <t>The latest Here's What the PR and Marketing Profs are Sharing Today! https://t.co/Z9wrMYAYiu Thanks to @MagicalPR @AtomicTango @RichBecker #prprofs #smprofs</t>
  </si>
  <si>
    <t>The latest Here's What the PR and Marketing Profs are Sharing Today! https://t.co/foaykk5zkZ Thanks to @tmccorkindale @ProfessorGary @PeggyBinette #smprofs #prprofs</t>
  </si>
  <si>
    <t>The latest Here's What the PR and Marketing Profs are Sharing Today! https://t.co/8iVomSPsw1 Thanks to @kmatthews @PeggyBinette @marcwhitt #smprofs #frebergpr</t>
  </si>
  <si>
    <t>I'm excited too, to see what this cohort of 30 can do! #mimsPR #smprofs @masoncommdept https://t.co/kbkjke51k6</t>
  </si>
  <si>
    <t>Great timing for this post for #MimsPR, PR&amp;amp;SM course students whose State of Social Media briefing papers are due in a few days Thank you @sagecomm #smprofs #socialmedia #hubspot https://t.co/6N3U7cSYJ7</t>
  </si>
  <si>
    <t>After hearing @MoreLeo advocate for audio feedback and integrating voice into grading and connecting individually w/ students during @StukentApp Digital Summit, I decided to try it out this past week.
This is a game changer for #SMprofs - seriously!!! _xD83E__xDD2F_ WOW! Thanks, Leo! _xD83D__xDE4C_ https://t.co/k64kxiHOQM</t>
  </si>
  <si>
    <t>Advertising casualties of the pivot to privacy https://t.co/LMKKj0RCkI via @digiday #SMprofs #PRprofs</t>
  </si>
  <si>
    <t>‘It can be very lucrative’: Confessions of a freelance creative director https://t.co/aMBrGIukIq via @digiday #SMprofs #PRprofs</t>
  </si>
  <si>
    <t>Facebook Publishes New Report on the Benefits of Combining Facebook and Outdoor Advertising | https://t.co/wZQADYxfS5 #SMprofs #PRprofs</t>
  </si>
  <si>
    <t>Got a _xD83D__xDCE6_ in the mail and it was @mjkushin’s new social media book!
Here’s my takeaways from the book and it’s definitely a must have for any social media prof’s library!
Congrats, Matt!! ⭐️_xD83D__xDC4F__xD83C__xDFFB_⭐️
#SMprofs #PRprofs https://t.co/Jla8u28ezb</t>
  </si>
  <si>
    <t>ATTN #smprofs: I’m available to do more speaking gigs.
I’ve given chats on:
- Digital/Inbound/Brand strategy 
- Content creation and distribution 
- Professional Development 
Give me a shout if you need guest lecturers or a presenter that handles strategy for a Fortune 200</t>
  </si>
  <si>
    <t>Will Instagram Business Profile Reach Follow the Same Path as Facebook Pages? https://t.co/eY9oPZqCFa #SMprofs #PRprofs</t>
  </si>
  <si>
    <t>Facebook Simplifies Group Privacy Settings to Clarify Exposure https://t.co/1EuwLVVPuQ #SMprofs #PRprofs</t>
  </si>
  <si>
    <t>Interesting points here to raise for #PRprofs and #SMprofs for sure.
Thanks for sharing, Brandon! https://t.co/Ql16WZfMYR</t>
  </si>
  <si>
    <t>_xD83D__xDC4F__xD83C__xDFFB__xD83D__xDC4F__xD83C__xDFFB__xD83D__xDC4F__xD83C__xDFFB__xD83D__xDC4F__xD83C__xDFFB__xD83D__xDC4F__xD83C__xDFFB__xD83D__xDC4F__xD83C__xDFFB_
_xD83D__xDC40_ #SMprofs https://t.co/drNUFKMnrm</t>
  </si>
  <si>
    <t>Good overview of this trend we are seeing amongst some of the biggest food brands out there.
Would be interesting to evaluate which brands are winning on social, media coverage, etc.
FYI #SMprofs + #PRprofs https://t.co/qyuyJ1GPXS</t>
  </si>
  <si>
    <t>The 20-minute Twitter Audit to Refresh Your Account | https://t.co/IT3uUVOOzv #SMprofs #PRprofs</t>
  </si>
  <si>
    <t>With rise of Amazon, shopper marketing is booming https://t.co/cBBpArvUjE #SMprofs #PRprofs</t>
  </si>
  <si>
    <t>How to Use Twitter Analytics: The Complete Guide for Marketers https://t.co/VxZnBcXKu5 #SMprofs #PRprofs</t>
  </si>
  <si>
    <t>Facebook Publishes New Report on the Benefits of Combining Facebook and Outdoor Advertising |  https://t.co/O4cOc1gyMH #SMprofs #PRprofs</t>
  </si>
  <si>
    <t>11 Winning Twitter Contest Ideas and Examples for Brands https://t.co/BnADZkbsTR #SMprofs #PRprofs</t>
  </si>
  <si>
    <t>New Study Shows that Text Messaging is the Most Popular Form of Digital Interaction in Emerging Markets |  https://t.co/gEwjiV1zUt #SMprofs #PRprofs</t>
  </si>
  <si>
    <t>_xD83D__xDC40_ #SMprofs https://t.co/DI3gyNejhx</t>
  </si>
  <si>
    <t>_xD83D__xDC40_ #SMprofs - definitely important to note here and make sure we teach our students the ethical and legal aspects of IM. https://t.co/sUooIa723U</t>
  </si>
  <si>
    <t>Instagram influencers: Have we stopped believing? https://t.co/izEObtMzn2 #SMprofs #PRprofs</t>
  </si>
  <si>
    <t>Today we met our class client virtually via Zoom today for #FrebergPR! _xD83E__xDD29_
Super impressed w/ my students - they have some great ideas _xD83D__xDCA1_ + already brainstorming for their plans!
Thank you SO much Dave of FB Blueprint for your chat today! ☺️
#SMprofs #PRprofs https://t.co/Ykwng1chOU</t>
  </si>
  <si>
    <t>Facebook's Testing a New Screen-Sharing Option for Messenger https://t.co/FVKceAEzu8 #FrebergPR #SMprofs</t>
  </si>
  <si>
    <t>The Benefits of Seeking Strategic Input from Influencers, as Opposed to Prescriptive Campaigns https://t.co/jizBL4BtBo #FrebergPR #SMprofs</t>
  </si>
  <si>
    <t>_xD83D__xDE0D__xD83D__xDE0D__xD83D__xDE0D__xD83D__xDE0D__xD83D__xDE0D__xD83D__xDE0D__xD83D__xDE0D__xD83D__xDE0D__xD83D__xDE0D_!!!
This is just amazing!
Congrats and can’t wait to share this w/ #SMprofs and my students! https://t.co/HNYApQGYdI</t>
  </si>
  <si>
    <t>_xD83D__xDC40_ #SMprofs! https://t.co/JQ0e7Jw8gL</t>
  </si>
  <si>
    <t>Instagram Hashtag Study: Hashtags in the Caption or the Comment? https://t.co/AtOhghBDC5
-Good to download and use for classes, #SMprofs!</t>
  </si>
  <si>
    <t>Definitely on brand and utilizing the various features of IG.
Thanks for sharing, Matthew! 
#SMprofs #PRprofs https://t.co/EFhoEAUQJ3</t>
  </si>
  <si>
    <t>Facebook Announces New Business Tools for Messenger Interactions |  https://t.co/aRAlCNjHfm #FrebergPR #SMprofs</t>
  </si>
  <si>
    <t>Like a live version of Netflix’s Bandersnatch': Twitch pitches branded games - https://t.co/NUxqYptyJx #SMprofs #PRProfs</t>
  </si>
  <si>
    <t>_xD83D__xDC40_ here #SMprofs! Will be another podcast to add to your list!
Congrats Matt! https://t.co/I5xRPl2DYD</t>
  </si>
  <si>
    <t>Facebook Publishes New Guide to Creator Studio for Instagram https://t.co/JI8dnehx12 #SMprofs #FrebergPR</t>
  </si>
  <si>
    <t>_xD83D__xDC40_ #SMprofs! Good to bookmark here for class! https://t.co/ahA8pjMmqq</t>
  </si>
  <si>
    <t>Opinion | Can We Slow Down Time in the Age of TikTok? https://t.co/VJlNjOfx5a #SMprofs #PRprofs</t>
  </si>
  <si>
    <t>How 19 Brands are Using Instagram Stories https://t.co/WtCsTLRhgE #SMprofs #FrebergPR</t>
  </si>
  <si>
    <t>TikTok courts publishers with weekly newsletter previewing trending hashtags -  https://t.co/OUOsjBDkW6 #SMprofs #FrebergPR</t>
  </si>
  <si>
    <t>_xD83D__xDC40_ #SMprofs + #SMsports https://t.co/o98HzAHvPR</t>
  </si>
  <si>
    <t>13 Essential Twitter Stats to Guide Your Strategy |https://t.co/lDMphjBILr #SMprofs #PRprofs</t>
  </si>
  <si>
    <t>Facebook Highlights Page Stories in Feed Separate Panel, Expanding Opportunity for Brand Exposure | https://t.co/MtIi7tAeDh #SMprofs #PRProfs</t>
  </si>
  <si>
    <t>_xD83D__xDC40_ #SMprofs + #PRprofs. Make sure to be on the lookout for this course in 2020! https://t.co/lX1Jl9Sehm</t>
  </si>
  <si>
    <t>#goodread | How Popeyes Appropriated #BlackTwitter to Peddle Its Chicken Sandwich https://t.co/fv7QPJTQf9 #ChickenSandwichWars 
@dradambanks @dr_tindall @meredithdclark @miamoodyramirez #socialmedia #SMprofs https://t.co/JaXlYncgFN</t>
  </si>
  <si>
    <t>Nice move by Pandora to allow non-subscribers to access premium content for free for a limited time to potentially convert them to paid subs. | Pandora now lets you share music and podcasts to your @Instagram Stories https://t.co/9Y2S29K8mS #SMprofs #PRprofs 
h/t @Podnews https://t.co/YNYZYykxre</t>
  </si>
  <si>
    <t>“Don’t be Stupid.” The Role of #SocialMedia Policies in Journalistic Boundary-Setting https://t.co/Dn8xNMzIfX #SMprofs #PRprofs #journalism #research</t>
  </si>
  <si>
    <t>Good to know for #SMprofs and #PRprofs. #socialmedia https://t.co/WKwlwlSlol</t>
  </si>
  <si>
    <t>https://twitter.com/sagemedia_comm/status/1166365195872215042</t>
  </si>
  <si>
    <t>https://blog.hootsuite.com/instagram-post-ideas/</t>
  </si>
  <si>
    <t>https://medium.com/swlh/unfriending-facebook-new-research-on-why-people-like-facebook-less-74894b927a0</t>
  </si>
  <si>
    <t>https://twitter.com/BlackTruckMedia/status/1167464684309688321</t>
  </si>
  <si>
    <t>https://aejmc.us/csw/2019/08/28/commission-on-the-status-of-women-csw-call-for-panels-for-aejmc-2020/</t>
  </si>
  <si>
    <t>https://www.cnbc.com/2019/08/29/instagram-influencers-are-often-white-leading-to-brand-criticism.html</t>
  </si>
  <si>
    <t>https://www.socialmediatoday.com/news/where-should-you-place-your-instagram-hashtags-in-the-caption-or-in-the-f/562009/</t>
  </si>
  <si>
    <t>https://edex.adobe.com/pd/course/design-for-social-media</t>
  </si>
  <si>
    <t>https://twitter.com/FastCompany/status/1166735501648416768</t>
  </si>
  <si>
    <t>https://m.rover.io/carolina-panthers-launch-purr-fect-mobile-training-camp-guide-30cd456eb683</t>
  </si>
  <si>
    <t>https://www.buzzfeednews.com/article/pdominguez/jawline-hulu-documentary-social-media-star-influencer</t>
  </si>
  <si>
    <t>https://www.socialinsider.io/blog/instagram-hashtag-study/</t>
  </si>
  <si>
    <t>https://adage.com/article/twitter/gaming-twitter/2191571</t>
  </si>
  <si>
    <t>https://twitter.com/AEJMC_PRD/status/1164236151886163969</t>
  </si>
  <si>
    <t>https://wongmjane.com/blog/fb-hiding-likes?utm_content=bufferf0547&amp;utm_medium=social&amp;utm_source=twitter&amp;utm_campaign=buffer</t>
  </si>
  <si>
    <t>https://twitter.com/mattnavarra/status/1168564371351584775</t>
  </si>
  <si>
    <t>https://twitter.com/mattnavarra/status/1168534204759642113</t>
  </si>
  <si>
    <t>https://twitter.com/philgomes/status/1168953199837011968</t>
  </si>
  <si>
    <t>https://edm.com/features/tiktok-influencer-marketing</t>
  </si>
  <si>
    <t>https://paper.li/Frank_Strong/1565531344?edition_id=ce467b90-c808-11e9-ae52-0cc47a0d1605</t>
  </si>
  <si>
    <t>https://paper.li/Frank_Strong/1565531344?edition_id=4c56fb60-ca64-11e9-ae52-0cc47a0d1605</t>
  </si>
  <si>
    <t>https://paper.li/Frank_Strong/1565531344?edition_id=4a91da50-cf1b-11e9-ae52-0cc47a0d1605</t>
  </si>
  <si>
    <t>https://twitter.com/licieleite/status/1166447459620536321</t>
  </si>
  <si>
    <t>https://twitter.com/MarinaPR2019/status/1166550264569925632</t>
  </si>
  <si>
    <t>https://twitter.com/sagecomm/status/1169260074595999745</t>
  </si>
  <si>
    <t>https://twitter.com/Bdecker14/status/1166130587578589185</t>
  </si>
  <si>
    <t>https://digiday.com/media/advertising-casualties-pivot-privacy/</t>
  </si>
  <si>
    <t>https://digiday.com/marketing/youre-kind-ghost-confessions-freelance-creative-director/</t>
  </si>
  <si>
    <t>https://www.socialmediatoday.com/news/facebook-publishes-new-report-on-the-benefits-of-combining-facebook-and-out/561700/</t>
  </si>
  <si>
    <t>https://www.socialmediatoday.com/news/will-instagram-business-profile-reach-follow-the-same-path-as-facebook-page/561617/</t>
  </si>
  <si>
    <t>https://www.socialmediatoday.com/news/facebook-simplifies-group-privacy-settings-to-clarify-exposure/560934/</t>
  </si>
  <si>
    <t>https://twitter.com/brandoncb10/status/1166003448904605697</t>
  </si>
  <si>
    <t>https://twitter.com/mkobach/status/1166099765244911618</t>
  </si>
  <si>
    <t>https://twitter.com/vincenzolandino/status/1166321469019906048</t>
  </si>
  <si>
    <t>https://sproutsocial.com/insights/twitter-audit/</t>
  </si>
  <si>
    <t>https://digiday.com/marketing/rise-amazon-shopper-marketing-booming/</t>
  </si>
  <si>
    <t>https://blog.hootsuite.com/twitter-analytics-guide/</t>
  </si>
  <si>
    <t>https://blog.hootsuite.com/twitter-contests/</t>
  </si>
  <si>
    <t>https://www.socialmediatoday.com/news/new-study-shows-that-text-messaging-is-the-most-popular-form-of-digital-int/561709/</t>
  </si>
  <si>
    <t>https://twitter.com/MattNavarra/status/1166746075857862656</t>
  </si>
  <si>
    <t>https://twitter.com/ScottMonty/status/1166780230381514753</t>
  </si>
  <si>
    <t>https://www.bbc.com/news/technology-49450655</t>
  </si>
  <si>
    <t>https://www.socialmediatoday.com/news/facebooks-testing-a-new-screen-sharing-option-for-messenger/561881/</t>
  </si>
  <si>
    <t>https://www.socialmediatoday.com/news/the-benefits-of-seeking-strategic-input-from-influencers-as-opposed-to-pre/561896/</t>
  </si>
  <si>
    <t>https://twitter.com/Zoomph/status/1167105085983404034</t>
  </si>
  <si>
    <t>https://twitter.com/mosseri/status/1167257708992614401</t>
  </si>
  <si>
    <t>https://twitter.com/mkobach/status/1167069142706479105</t>
  </si>
  <si>
    <t>https://www.socialmediatoday.com/news/facebook-announces-new-business-tools-for-messenger-interactions/561989/</t>
  </si>
  <si>
    <t>https://digiday.com/marketing/like-a-live-version-of-netflixs-bandersnatch-twitch-pitches-branded-games/</t>
  </si>
  <si>
    <t>https://twitter.com/mattnavarra/status/1167490017759027202</t>
  </si>
  <si>
    <t>https://www.socialmediatoday.com/news/facebook-publishes-new-guide-to-creator-studio-for-instagram/562069/</t>
  </si>
  <si>
    <t>https://twitter.com/meltwatersocial/status/1168547116131770370</t>
  </si>
  <si>
    <t>https://www.nytimes.com/2019/08/31/opinion/sunday/students-time.html</t>
  </si>
  <si>
    <t>https://blog.hubspot.com/marketing/instagram-story-examples</t>
  </si>
  <si>
    <t>https://digiday.com/media/tiktok-courts-publishers-weekly-newsletter-previewing-trending-hashtags/</t>
  </si>
  <si>
    <t>https://twitter.com/nathanallebach/status/1168944343056564224</t>
  </si>
  <si>
    <t>https://twitter.com/adage/status/1168946899052900352</t>
  </si>
  <si>
    <t>https://sproutsocial.com/insights/twitter-statistics/</t>
  </si>
  <si>
    <t>https://www.socialmediatoday.com/news/facebook-highlights-page-stories-in-feed-separate-panel-expanding-opportun/562095/</t>
  </si>
  <si>
    <t>https://twitter.com/hubspotacademy/status/1169271900515815427</t>
  </si>
  <si>
    <t>https://www.bitchmedia.org/article/popeyes-chicken-sandwich-brands-appropriate-black-twitter?utm_source=newsletter&amp;utm_medium=email&amp;utm_content=success%20of%20their%20viral%20chicken%20sandwich%20didn%E2%80%99t%20start%20with%20Popeyes&amp;utm_campaign=Weekly-Reader-8.31.2019</t>
  </si>
  <si>
    <t>https://techcrunch.com/2019/09/03/pandora-now-lets-you-share-music-and-podcasts-to-your-instagram-stories/?utm_source=podnews.net&amp;utm_medium=email&amp;utm_campaign=podnews.net:2019-09-04</t>
  </si>
  <si>
    <t>https://www-tandfonline-com.libproxy.aucegypt.edu/doi/full/10.1080/17512786.2019.1647113</t>
  </si>
  <si>
    <t>https://twitter.com/JeremyHL/status/1164608597906604032</t>
  </si>
  <si>
    <t>twitter.com</t>
  </si>
  <si>
    <t>hootsuite.com</t>
  </si>
  <si>
    <t>medium.com</t>
  </si>
  <si>
    <t>aejmc.us</t>
  </si>
  <si>
    <t>cnbc.com</t>
  </si>
  <si>
    <t>socialmediatoday.com</t>
  </si>
  <si>
    <t>adobe.com</t>
  </si>
  <si>
    <t>rover.io</t>
  </si>
  <si>
    <t>buzzfeednews.com</t>
  </si>
  <si>
    <t>socialinsider.io</t>
  </si>
  <si>
    <t>adage.com</t>
  </si>
  <si>
    <t>wongmjane.com</t>
  </si>
  <si>
    <t>edm.com</t>
  </si>
  <si>
    <t>paper.li</t>
  </si>
  <si>
    <t>digiday.com</t>
  </si>
  <si>
    <t>sproutsocial.com</t>
  </si>
  <si>
    <t>bbc.com</t>
  </si>
  <si>
    <t>nytimes.com</t>
  </si>
  <si>
    <t>hubspot.com</t>
  </si>
  <si>
    <t>bitchmedia.org</t>
  </si>
  <si>
    <t>techcrunch.com</t>
  </si>
  <si>
    <t>aucegypt.edu</t>
  </si>
  <si>
    <t>prprofs smprofs ethics ethicsmonth unojmc404 smmm2020</t>
  </si>
  <si>
    <t>smsports smprofs</t>
  </si>
  <si>
    <t>mimspr proudprof</t>
  </si>
  <si>
    <t>smprofs prprofs</t>
  </si>
  <si>
    <t>aejmc20</t>
  </si>
  <si>
    <t>socialmediastrategy smprofs lumkt314</t>
  </si>
  <si>
    <t>seo google zeroclicksearch smprofs</t>
  </si>
  <si>
    <t>aejmc20 cfp smprofs prprofs</t>
  </si>
  <si>
    <t>smprofs prprofs socialmedia</t>
  </si>
  <si>
    <t>smprofs</t>
  </si>
  <si>
    <t>mtsusportssm smsports smprofs</t>
  </si>
  <si>
    <t>smprofs cm225</t>
  </si>
  <si>
    <t>prprofs smprofs ethics ethicsmonth unojmc404 smmm2020 smc2018</t>
  </si>
  <si>
    <t>facebook data smprofs prprofs smmm2020 unojmc404</t>
  </si>
  <si>
    <t>prprofs smprofs</t>
  </si>
  <si>
    <t>smprofs frebergpr</t>
  </si>
  <si>
    <t>mimspr proudprof smprofs</t>
  </si>
  <si>
    <t>mimspr smprofs</t>
  </si>
  <si>
    <t>mimspr smprofs socialmedia hubspot</t>
  </si>
  <si>
    <t>frebergpr smprofs prprofs</t>
  </si>
  <si>
    <t>frebergpr smprofs</t>
  </si>
  <si>
    <t>smprofs smsports</t>
  </si>
  <si>
    <t>goodread blacktwitter chickensandwichwars socialmedia smprofs</t>
  </si>
  <si>
    <t>socialmedia smprofs prprofs journalism research</t>
  </si>
  <si>
    <t>https://pbs.twimg.com/tweet_video_thumb/EDO6BktXYAATAmZ.jpg</t>
  </si>
  <si>
    <t>https://pbs.twimg.com/media/EDFnYHxXYAY_9lF.jpg</t>
  </si>
  <si>
    <t>https://pbs.twimg.com/media/EDO_YOlXoAYFUdw.jpg</t>
  </si>
  <si>
    <t>https://pbs.twimg.com/media/EDlSDs3U8AA3oVG.jpg</t>
  </si>
  <si>
    <t>https://pbs.twimg.com/tweet_video_thumb/EDTEPR_WsAArdlF.jpg</t>
  </si>
  <si>
    <t>https://pbs.twimg.com/ext_tw_video_thumb/1168941380179288066/pu/img/z5uBbfcABtGSfH4Q.jpg</t>
  </si>
  <si>
    <t>https://pbs.twimg.com/media/EDGV-moWwAAqXzC.jpg</t>
  </si>
  <si>
    <t>https://pbs.twimg.com/media/EDYhV71XkAESs0a.jpg</t>
  </si>
  <si>
    <t>https://pbs.twimg.com/media/EDoqhY2XkAAFcFO.jpg</t>
  </si>
  <si>
    <t>http://pbs.twimg.com/profile_images/857538293541548033/pbB3PMUn_normal.jpg</t>
  </si>
  <si>
    <t>http://pbs.twimg.com/profile_images/538765800924934144/x9nVGOvY_normal.jpeg</t>
  </si>
  <si>
    <t>http://pbs.twimg.com/profile_images/1162917613468622848/kfOuGfyV_normal.jpg</t>
  </si>
  <si>
    <t>http://pbs.twimg.com/profile_images/1161262773625663488/dZXGAbnk_normal.jpg</t>
  </si>
  <si>
    <t>http://pbs.twimg.com/profile_images/749372811349725184/P132TSES_normal.jpg</t>
  </si>
  <si>
    <t>http://pbs.twimg.com/profile_images/1151578519962619905/cw4XODa8_normal.jpg</t>
  </si>
  <si>
    <t>http://pbs.twimg.com/profile_images/544637939922112513/pMWQWRNe_normal.jpeg</t>
  </si>
  <si>
    <t>http://pbs.twimg.com/profile_images/1042832169431818240/Z-4nMASK_normal.jpg</t>
  </si>
  <si>
    <t>http://pbs.twimg.com/profile_images/798103487565496320/51sPSK3w_normal.jpg</t>
  </si>
  <si>
    <t>http://pbs.twimg.com/profile_images/972468776712237056/O_1gtT7w_normal.jpg</t>
  </si>
  <si>
    <t>http://pbs.twimg.com/profile_images/1778555235/aejmctwitter_normal.png</t>
  </si>
  <si>
    <t>http://pbs.twimg.com/profile_images/918462542795513857/v2B65_w0_normal.jpg</t>
  </si>
  <si>
    <t>http://pbs.twimg.com/profile_images/1135587264883560450/G0wlmVjL_normal.jpg</t>
  </si>
  <si>
    <t>http://pbs.twimg.com/profile_images/1047599177977532416/Sv5NS_II_normal.jpg</t>
  </si>
  <si>
    <t>http://pbs.twimg.com/profile_images/958075254584221696/AIN5p9K5_normal.jpg</t>
  </si>
  <si>
    <t>http://pbs.twimg.com/profile_images/1162317324088684544/PHqEeFcF_normal.jpg</t>
  </si>
  <si>
    <t>http://pbs.twimg.com/profile_images/1123678298721091590/hWqaBjpW_normal.jpg</t>
  </si>
  <si>
    <t>http://pbs.twimg.com/profile_images/1152230137309646848/4r7CrebJ_normal.jpg</t>
  </si>
  <si>
    <t>http://pbs.twimg.com/profile_images/1163646951780433920/AUu5MZcg_normal.jpg</t>
  </si>
  <si>
    <t>http://pbs.twimg.com/profile_images/1124057062806368256/0cNCDJNt_normal.jpg</t>
  </si>
  <si>
    <t>http://pbs.twimg.com/profile_images/68843181/TWmgpic_normal.jpg</t>
  </si>
  <si>
    <t>http://pbs.twimg.com/profile_images/1101514210201296902/SLUvE1DV_normal.png</t>
  </si>
  <si>
    <t>http://pbs.twimg.com/profile_images/1088148711564283906/6cXlIHls_normal.jpg</t>
  </si>
  <si>
    <t>http://pbs.twimg.com/profile_images/608614142958641153/BGgpHPD3_normal.jpg</t>
  </si>
  <si>
    <t>http://pbs.twimg.com/profile_images/1148875693368852480/RtUv36sI_normal.jpg</t>
  </si>
  <si>
    <t>http://pbs.twimg.com/profile_images/449619256930353152/wN-B-yEm_normal.jpeg</t>
  </si>
  <si>
    <t>http://pbs.twimg.com/profile_images/1058362382169210880/oaXJCe7C_normal.jpg</t>
  </si>
  <si>
    <t>http://pbs.twimg.com/profile_images/484425518733742081/IatUd75H_normal.jpeg</t>
  </si>
  <si>
    <t>http://pbs.twimg.com/profile_images/800794851868446720/I7rF-yg2_normal.jpg</t>
  </si>
  <si>
    <t>http://pbs.twimg.com/profile_images/875395708349587456/Wjg4p36n_normal.jpg</t>
  </si>
  <si>
    <t>http://pbs.twimg.com/profile_images/1057685527460225024/W4d_KWmY_normal.jpg</t>
  </si>
  <si>
    <t>http://pbs.twimg.com/profile_images/650027617375125505/qsRIPxzC_normal.jpg</t>
  </si>
  <si>
    <t>http://pbs.twimg.com/profile_images/1040292584118091776/iYeHN2fH_normal.jpg</t>
  </si>
  <si>
    <t>http://pbs.twimg.com/profile_images/3368135262/a01dafffd3f21df8031ba83389da035c_normal.jpeg</t>
  </si>
  <si>
    <t>17:27:16</t>
  </si>
  <si>
    <t>14:16:34</t>
  </si>
  <si>
    <t>22:17:51</t>
  </si>
  <si>
    <t>04:54:30</t>
  </si>
  <si>
    <t>13:34:40</t>
  </si>
  <si>
    <t>22:37:26</t>
  </si>
  <si>
    <t>01:01:52</t>
  </si>
  <si>
    <t>01:09:08</t>
  </si>
  <si>
    <t>13:29:25</t>
  </si>
  <si>
    <t>14:07:09</t>
  </si>
  <si>
    <t>16:56:40</t>
  </si>
  <si>
    <t>12:53:07</t>
  </si>
  <si>
    <t>21:38:36</t>
  </si>
  <si>
    <t>17:20:03</t>
  </si>
  <si>
    <t>21:51:16</t>
  </si>
  <si>
    <t>02:25:18</t>
  </si>
  <si>
    <t>15:18:11</t>
  </si>
  <si>
    <t>15:43:54</t>
  </si>
  <si>
    <t>18:21:54</t>
  </si>
  <si>
    <t>18:22:15</t>
  </si>
  <si>
    <t>10:17:44</t>
  </si>
  <si>
    <t>14:24:36</t>
  </si>
  <si>
    <t>13:05:22</t>
  </si>
  <si>
    <t>16:42:55</t>
  </si>
  <si>
    <t>18:34:46</t>
  </si>
  <si>
    <t>21:31:36</t>
  </si>
  <si>
    <t>17:30:54</t>
  </si>
  <si>
    <t>18:21:16</t>
  </si>
  <si>
    <t>00:48:29</t>
  </si>
  <si>
    <t>18:40:42</t>
  </si>
  <si>
    <t>22:13:38</t>
  </si>
  <si>
    <t>23:37:56</t>
  </si>
  <si>
    <t>11:28:08</t>
  </si>
  <si>
    <t>01:13:41</t>
  </si>
  <si>
    <t>01:52:55</t>
  </si>
  <si>
    <t>13:52:59</t>
  </si>
  <si>
    <t>13:52:57</t>
  </si>
  <si>
    <t>13:52:56</t>
  </si>
  <si>
    <t>20:53:21</t>
  </si>
  <si>
    <t>12:19:58</t>
  </si>
  <si>
    <t>15:05:25</t>
  </si>
  <si>
    <t>12:34:53</t>
  </si>
  <si>
    <t>16:30:51</t>
  </si>
  <si>
    <t>16:35:33</t>
  </si>
  <si>
    <t>12:19:46</t>
  </si>
  <si>
    <t>03:08:51</t>
  </si>
  <si>
    <t>11:35:58</t>
  </si>
  <si>
    <t>10:40:44</t>
  </si>
  <si>
    <t>11:39:59</t>
  </si>
  <si>
    <t>13:04:37</t>
  </si>
  <si>
    <t>11:40:22</t>
  </si>
  <si>
    <t>14:12:35</t>
  </si>
  <si>
    <t>19:56:32</t>
  </si>
  <si>
    <t>17:40:26</t>
  </si>
  <si>
    <t>03:01:44</t>
  </si>
  <si>
    <t>14:00:53</t>
  </si>
  <si>
    <t>10:39:06</t>
  </si>
  <si>
    <t>10:39:44</t>
  </si>
  <si>
    <t>15:07:56</t>
  </si>
  <si>
    <t>02:43:25</t>
  </si>
  <si>
    <t>12:08:59</t>
  </si>
  <si>
    <t>12:10:06</t>
  </si>
  <si>
    <t>13:00:24</t>
  </si>
  <si>
    <t>15:24:56</t>
  </si>
  <si>
    <t>16:00:39</t>
  </si>
  <si>
    <t>19:00:35</t>
  </si>
  <si>
    <t>12:55:12</t>
  </si>
  <si>
    <t>15:55:13</t>
  </si>
  <si>
    <t>19:01:08</t>
  </si>
  <si>
    <t>19:40:47</t>
  </si>
  <si>
    <t>20:22:04</t>
  </si>
  <si>
    <t>22:00:30</t>
  </si>
  <si>
    <t>01:02:16</t>
  </si>
  <si>
    <t>13:05:11</t>
  </si>
  <si>
    <t>13:05:39</t>
  </si>
  <si>
    <t>10:27:46</t>
  </si>
  <si>
    <t>10:29:37</t>
  </si>
  <si>
    <t>12:15:10</t>
  </si>
  <si>
    <t>12:40:52</t>
  </si>
  <si>
    <t>12:55:09</t>
  </si>
  <si>
    <t>15:45:15</t>
  </si>
  <si>
    <t>18:50:07</t>
  </si>
  <si>
    <t>11:11:48</t>
  </si>
  <si>
    <t>11:41:02</t>
  </si>
  <si>
    <t>15:09:16</t>
  </si>
  <si>
    <t>15:35:49</t>
  </si>
  <si>
    <t>18:15:12</t>
  </si>
  <si>
    <t>13:40:00</t>
  </si>
  <si>
    <t>13:40:38</t>
  </si>
  <si>
    <t>13:50:05</t>
  </si>
  <si>
    <t>16:05:14</t>
  </si>
  <si>
    <t>17:56:54</t>
  </si>
  <si>
    <t>18:02:30</t>
  </si>
  <si>
    <t>19:10:11</t>
  </si>
  <si>
    <t>21:50:07</t>
  </si>
  <si>
    <t>15:46:47</t>
  </si>
  <si>
    <t>13:45:01</t>
  </si>
  <si>
    <t>16:59:03</t>
  </si>
  <si>
    <t>10:10:01</t>
  </si>
  <si>
    <t>19:21:01</t>
  </si>
  <si>
    <t>https://twitter.com/prconversations/status/1166039419469672449</t>
  </si>
  <si>
    <t>https://twitter.com/bdecker14/status/1166353815915900928</t>
  </si>
  <si>
    <t>https://twitter.com/ericastu323/status/1166474935746859009</t>
  </si>
  <si>
    <t>https://twitter.com/jlboyd_uofl/status/1166574755014750209</t>
  </si>
  <si>
    <t>https://twitter.com/gui_shiraishi/status/1166705658626007040</t>
  </si>
  <si>
    <t>https://twitter.com/stineeckert/status/1166842253584846850</t>
  </si>
  <si>
    <t>https://twitter.com/dpompper/status/1166878598571184128</t>
  </si>
  <si>
    <t>https://twitter.com/aejhistory/status/1166880428843814912</t>
  </si>
  <si>
    <t>https://twitter.com/giuliog/status/1167066726166597633</t>
  </si>
  <si>
    <t>https://twitter.com/deirdretm/status/1167438610569879552</t>
  </si>
  <si>
    <t>https://twitter.com/adriwall/status/1167481271125270528</t>
  </si>
  <si>
    <t>https://twitter.com/aejmc/status/1167057591047995392</t>
  </si>
  <si>
    <t>https://twitter.com/csw_aejmc/status/1166827444852207616</t>
  </si>
  <si>
    <t>https://twitter.com/csw_aejmc/status/1167487154538385409</t>
  </si>
  <si>
    <t>https://twitter.com/maggiejcox/status/1167555410506596352</t>
  </si>
  <si>
    <t>https://twitter.com/chadjthiele/status/1167624371646717952</t>
  </si>
  <si>
    <t>https://twitter.com/mptaylorprof/status/1166731712329584640</t>
  </si>
  <si>
    <t>https://twitter.com/mptaylorprof/status/1166738181410177029</t>
  </si>
  <si>
    <t>https://twitter.com/mptaylorprof/status/1167140334733844480</t>
  </si>
  <si>
    <t>https://twitter.com/alleycat17/status/1167140420557709314</t>
  </si>
  <si>
    <t>https://twitter.com/mariaga91000049/status/1167743263509536768</t>
  </si>
  <si>
    <t>https://twitter.com/wenzhao0802/status/1167805390865780738</t>
  </si>
  <si>
    <t>https://twitter.com/roanokemaven/status/1168147837907079168</t>
  </si>
  <si>
    <t>https://twitter.com/njgina/status/1167477810111426561</t>
  </si>
  <si>
    <t>https://twitter.com/njgina/status/1168230736308199425</t>
  </si>
  <si>
    <t>https://twitter.com/jeremyhl/status/1164288971419062281</t>
  </si>
  <si>
    <t>https://twitter.com/jeremyhl/status/1168577052020215808</t>
  </si>
  <si>
    <t>https://twitter.com/mattnavarra/status/1168589723478253568</t>
  </si>
  <si>
    <t>https://twitter.com/drmcar/status/1168687170351226881</t>
  </si>
  <si>
    <t>https://twitter.com/gallicano/status/1168957005144481797</t>
  </si>
  <si>
    <t>https://twitter.com/nathanallebach/status/1169010588653109248</t>
  </si>
  <si>
    <t>https://twitter.com/idjhamm/status/1169031804529065984</t>
  </si>
  <si>
    <t>https://twitter.com/earvsc/status/1168848144857096194</t>
  </si>
  <si>
    <t>https://twitter.com/earvsc/status/1169055901249986560</t>
  </si>
  <si>
    <t>https://twitter.com/averybgreen/status/1169065775635869697</t>
  </si>
  <si>
    <t>https://twitter.com/frank_strong/status/1165985492715868160</t>
  </si>
  <si>
    <t>https://twitter.com/frank_strong/status/1167072648494551040</t>
  </si>
  <si>
    <t>https://twitter.com/frank_strong/status/1169246971061788673</t>
  </si>
  <si>
    <t>https://twitter.com/mimspr/status/1166453669811892224</t>
  </si>
  <si>
    <t>https://twitter.com/mimspr/status/1166686860460068865</t>
  </si>
  <si>
    <t>https://twitter.com/mimspr/status/1169265214598107137</t>
  </si>
  <si>
    <t>https://twitter.com/kfreberg/status/1166328226890862593</t>
  </si>
  <si>
    <t>https://twitter.com/ekinsky/status/1167474772713844736</t>
  </si>
  <si>
    <t>https://twitter.com/kfreberg/status/1167475956304547840</t>
  </si>
  <si>
    <t>https://twitter.com/kfreberg/status/1167773976111800320</t>
  </si>
  <si>
    <t>https://twitter.com/candicechamplin/status/1169084882586390529</t>
  </si>
  <si>
    <t>https://twitter.com/kfreberg/status/1168125339912065024</t>
  </si>
  <si>
    <t>https://twitter.com/kfreberg/status/1165937112711081984</t>
  </si>
  <si>
    <t>https://twitter.com/kfreberg/status/1168126351284559873</t>
  </si>
  <si>
    <t>https://twitter.com/kfreberg/status/1167060487579807744</t>
  </si>
  <si>
    <t>https://twitter.com/kfreberg/status/1168126449288695809</t>
  </si>
  <si>
    <t>https://twitter.com/mjkushin/status/1166352816564256769</t>
  </si>
  <si>
    <t>https://twitter.com/mjkushin/status/1167526535114436608</t>
  </si>
  <si>
    <t>https://twitter.com/kfreberg/status/1168941836460810240</t>
  </si>
  <si>
    <t>https://twitter.com/todmeisner/status/1169083091769548800</t>
  </si>
  <si>
    <t>https://twitter.com/kfreberg/status/1169248971941994496</t>
  </si>
  <si>
    <t>https://twitter.com/kfreberg/status/1165936700906004480</t>
  </si>
  <si>
    <t>https://twitter.com/kfreberg/status/1165936860193054720</t>
  </si>
  <si>
    <t>https://twitter.com/kfreberg/status/1166004355528572930</t>
  </si>
  <si>
    <t>https://twitter.com/kfreberg/status/1166179381011779587</t>
  </si>
  <si>
    <t>https://twitter.com/kfreberg/status/1166321708984360960</t>
  </si>
  <si>
    <t>https://twitter.com/kfreberg/status/1166321990082473984</t>
  </si>
  <si>
    <t>https://twitter.com/kfreberg/status/1166334648412250113</t>
  </si>
  <si>
    <t>https://twitter.com/kfreberg/status/1166371022133764096</t>
  </si>
  <si>
    <t>https://twitter.com/kfreberg/status/1166380012473323521</t>
  </si>
  <si>
    <t>https://twitter.com/kfreberg/status/1166425290807160833</t>
  </si>
  <si>
    <t>https://twitter.com/kfreberg/status/1166695727009095681</t>
  </si>
  <si>
    <t>https://twitter.com/kfreberg/status/1166741029942366210</t>
  </si>
  <si>
    <t>https://twitter.com/kfreberg/status/1166787819928469504</t>
  </si>
  <si>
    <t>https://twitter.com/kfreberg/status/1166797795296104448</t>
  </si>
  <si>
    <t>https://twitter.com/kfreberg/status/1166808187686682624</t>
  </si>
  <si>
    <t>https://twitter.com/kfreberg/status/1166832959472754688</t>
  </si>
  <si>
    <t>https://twitter.com/kfreberg/status/1166878702258577409</t>
  </si>
  <si>
    <t>https://twitter.com/kfreberg/status/1167060630446231552</t>
  </si>
  <si>
    <t>https://twitter.com/kfreberg/status/1167060746489999360</t>
  </si>
  <si>
    <t>https://twitter.com/kfreberg/status/1167383400719818757</t>
  </si>
  <si>
    <t>https://twitter.com/kfreberg/status/1167383868774715398</t>
  </si>
  <si>
    <t>https://twitter.com/kfreberg/status/1167410429045411840</t>
  </si>
  <si>
    <t>https://twitter.com/kfreberg/status/1167416899082153984</t>
  </si>
  <si>
    <t>https://twitter.com/kfreberg/status/1167420491164016640</t>
  </si>
  <si>
    <t>https://twitter.com/kfreberg/status/1167463296947118081</t>
  </si>
  <si>
    <t>https://twitter.com/kfreberg/status/1167509823182835712</t>
  </si>
  <si>
    <t>https://twitter.com/kfreberg/status/1167756870334996480</t>
  </si>
  <si>
    <t>https://twitter.com/kfreberg/status/1168126613315379201</t>
  </si>
  <si>
    <t>https://twitter.com/kfreberg/status/1168541405230313478</t>
  </si>
  <si>
    <t>https://twitter.com/kfreberg/status/1168548087486406661</t>
  </si>
  <si>
    <t>https://twitter.com/kfreberg/status/1168588199955980288</t>
  </si>
  <si>
    <t>https://twitter.com/kfreberg/status/1168881330991620096</t>
  </si>
  <si>
    <t>https://twitter.com/kfreberg/status/1168881489897017344</t>
  </si>
  <si>
    <t>https://twitter.com/kfreberg/status/1168883866314190848</t>
  </si>
  <si>
    <t>https://twitter.com/kfreberg/status/1168917879447797761</t>
  </si>
  <si>
    <t>https://twitter.com/kfreberg/status/1168945981184008194</t>
  </si>
  <si>
    <t>https://twitter.com/kfreberg/status/1168947389534748674</t>
  </si>
  <si>
    <t>https://twitter.com/kfreberg/status/1168964423148613632</t>
  </si>
  <si>
    <t>https://twitter.com/kfreberg/status/1169004671110975488</t>
  </si>
  <si>
    <t>https://twitter.com/kfreberg/status/1169275625162596352</t>
  </si>
  <si>
    <t>https://twitter.com/kimfoxwosu/status/1168157815459995648</t>
  </si>
  <si>
    <t>https://twitter.com/kimfoxwosu/status/1169293808372199426</t>
  </si>
  <si>
    <t>https://twitter.com/kimfoxwosu/status/1167016547140997120</t>
  </si>
  <si>
    <t>https://twitter.com/kimfoxwosu/status/1167155209203834881</t>
  </si>
  <si>
    <t>1166039419469672449</t>
  </si>
  <si>
    <t>1166353815915900928</t>
  </si>
  <si>
    <t>1166474935746859009</t>
  </si>
  <si>
    <t>1166574755014750209</t>
  </si>
  <si>
    <t>1166705658626007040</t>
  </si>
  <si>
    <t>1166842253584846850</t>
  </si>
  <si>
    <t>1166878598571184128</t>
  </si>
  <si>
    <t>1166880428843814912</t>
  </si>
  <si>
    <t>1167066726166597633</t>
  </si>
  <si>
    <t>1167438610569879552</t>
  </si>
  <si>
    <t>1167481271125270528</t>
  </si>
  <si>
    <t>1167057591047995392</t>
  </si>
  <si>
    <t>1166827444852207616</t>
  </si>
  <si>
    <t>1167487154538385409</t>
  </si>
  <si>
    <t>1167555410506596352</t>
  </si>
  <si>
    <t>1167624371646717952</t>
  </si>
  <si>
    <t>1166731712329584640</t>
  </si>
  <si>
    <t>1166738181410177029</t>
  </si>
  <si>
    <t>1167140334733844480</t>
  </si>
  <si>
    <t>1167140420557709314</t>
  </si>
  <si>
    <t>1167743263509536768</t>
  </si>
  <si>
    <t>1167805390865780738</t>
  </si>
  <si>
    <t>1168147837907079168</t>
  </si>
  <si>
    <t>1167477810111426561</t>
  </si>
  <si>
    <t>1168230736308199425</t>
  </si>
  <si>
    <t>1164288971419062281</t>
  </si>
  <si>
    <t>1168577052020215808</t>
  </si>
  <si>
    <t>1168589723478253568</t>
  </si>
  <si>
    <t>1168687170351226881</t>
  </si>
  <si>
    <t>1168957005144481797</t>
  </si>
  <si>
    <t>1169010588653109248</t>
  </si>
  <si>
    <t>1169031804529065984</t>
  </si>
  <si>
    <t>1168848144857096194</t>
  </si>
  <si>
    <t>1169055901249986560</t>
  </si>
  <si>
    <t>1169065775635869697</t>
  </si>
  <si>
    <t>1165985492715868160</t>
  </si>
  <si>
    <t>1167072648494551040</t>
  </si>
  <si>
    <t>1169246971061788673</t>
  </si>
  <si>
    <t>1166453669811892224</t>
  </si>
  <si>
    <t>1166686860460068865</t>
  </si>
  <si>
    <t>1169265214598107137</t>
  </si>
  <si>
    <t>1166328226890862593</t>
  </si>
  <si>
    <t>1167474772713844736</t>
  </si>
  <si>
    <t>1167475956304547840</t>
  </si>
  <si>
    <t>1167773976111800320</t>
  </si>
  <si>
    <t>1169084882586390529</t>
  </si>
  <si>
    <t>1168125339912065024</t>
  </si>
  <si>
    <t>1165937112711081984</t>
  </si>
  <si>
    <t>1168126351284559873</t>
  </si>
  <si>
    <t>1167060487579807744</t>
  </si>
  <si>
    <t>1168126449288695809</t>
  </si>
  <si>
    <t>1166352816564256769</t>
  </si>
  <si>
    <t>1167526535114436608</t>
  </si>
  <si>
    <t>1168941836460810240</t>
  </si>
  <si>
    <t>1169083091769548800</t>
  </si>
  <si>
    <t>1169248971941994496</t>
  </si>
  <si>
    <t>1165936700906004480</t>
  </si>
  <si>
    <t>1165936860193054720</t>
  </si>
  <si>
    <t>1166004355528572930</t>
  </si>
  <si>
    <t>1166179381011779587</t>
  </si>
  <si>
    <t>1166321708984360960</t>
  </si>
  <si>
    <t>1166321990082473984</t>
  </si>
  <si>
    <t>1166334648412250113</t>
  </si>
  <si>
    <t>1166371022133764096</t>
  </si>
  <si>
    <t>1166380012473323521</t>
  </si>
  <si>
    <t>1166425290807160833</t>
  </si>
  <si>
    <t>1166695727009095681</t>
  </si>
  <si>
    <t>1166741029942366210</t>
  </si>
  <si>
    <t>1166787819928469504</t>
  </si>
  <si>
    <t>1166797795296104448</t>
  </si>
  <si>
    <t>1166808187686682624</t>
  </si>
  <si>
    <t>1166832959472754688</t>
  </si>
  <si>
    <t>1166878702258577409</t>
  </si>
  <si>
    <t>1167060630446231552</t>
  </si>
  <si>
    <t>1167060746489999360</t>
  </si>
  <si>
    <t>1167383400719818757</t>
  </si>
  <si>
    <t>1167383868774715398</t>
  </si>
  <si>
    <t>1167410429045411840</t>
  </si>
  <si>
    <t>1167416899082153984</t>
  </si>
  <si>
    <t>1167420491164016640</t>
  </si>
  <si>
    <t>1167463296947118081</t>
  </si>
  <si>
    <t>1167509823182835712</t>
  </si>
  <si>
    <t>1167756870334996480</t>
  </si>
  <si>
    <t>1168126613315379201</t>
  </si>
  <si>
    <t>1168541405230313478</t>
  </si>
  <si>
    <t>1168548087486406661</t>
  </si>
  <si>
    <t>1168588199955980288</t>
  </si>
  <si>
    <t>1168881330991620096</t>
  </si>
  <si>
    <t>1168881489897017344</t>
  </si>
  <si>
    <t>1168883866314190848</t>
  </si>
  <si>
    <t>1168917879447797761</t>
  </si>
  <si>
    <t>1168945981184008194</t>
  </si>
  <si>
    <t>1168947389534748674</t>
  </si>
  <si>
    <t>1168964423148613632</t>
  </si>
  <si>
    <t>1169004671110975488</t>
  </si>
  <si>
    <t>1169275625162596352</t>
  </si>
  <si>
    <t>1168157815459995648</t>
  </si>
  <si>
    <t>1169293808372199426</t>
  </si>
  <si>
    <t>1167016547140997120</t>
  </si>
  <si>
    <t>1167155209203834881</t>
  </si>
  <si>
    <t>6527972</t>
  </si>
  <si>
    <t>300114634</t>
  </si>
  <si>
    <t>en</t>
  </si>
  <si>
    <t>1164236151886163969</t>
  </si>
  <si>
    <t>1166130587578589185</t>
  </si>
  <si>
    <t>1166447459620536321</t>
  </si>
  <si>
    <t>1166365195872215042</t>
  </si>
  <si>
    <t>1167464684309688321</t>
  </si>
  <si>
    <t>1166735501648416768</t>
  </si>
  <si>
    <t>1168564371351584775</t>
  </si>
  <si>
    <t>1168534204759642113</t>
  </si>
  <si>
    <t>1168953199837011968</t>
  </si>
  <si>
    <t>1168944343056564224</t>
  </si>
  <si>
    <t>1166550264569925632</t>
  </si>
  <si>
    <t>1169260074595999745</t>
  </si>
  <si>
    <t>1166003448904605697</t>
  </si>
  <si>
    <t>1166099765244911618</t>
  </si>
  <si>
    <t>1166321469019906048</t>
  </si>
  <si>
    <t>1166746075857862656</t>
  </si>
  <si>
    <t>1166780230381514753</t>
  </si>
  <si>
    <t>1167105085983404034</t>
  </si>
  <si>
    <t>1167257708992614401</t>
  </si>
  <si>
    <t>1167069142706479105</t>
  </si>
  <si>
    <t>1167490017759027202</t>
  </si>
  <si>
    <t>1168547116131770370</t>
  </si>
  <si>
    <t>1168946899052900352</t>
  </si>
  <si>
    <t>1169271900515815427</t>
  </si>
  <si>
    <t>1164608597906604032</t>
  </si>
  <si>
    <t>Twitter Web Client</t>
  </si>
  <si>
    <t>Twitter for iPhone</t>
  </si>
  <si>
    <t>Twitter for Android</t>
  </si>
  <si>
    <t>Buffer</t>
  </si>
  <si>
    <t>Paper.li</t>
  </si>
  <si>
    <t>Twitter for iPad</t>
  </si>
  <si>
    <t>Hootsuite Inc.</t>
  </si>
  <si>
    <t>-88.473228,30.144425 
-84.888247,30.144425 
-84.888247,35.008029 
-88.473228,35.008029</t>
  </si>
  <si>
    <t>US</t>
  </si>
  <si>
    <t>Alabama, USA</t>
  </si>
  <si>
    <t>288de3df481163e8</t>
  </si>
  <si>
    <t>Alabama</t>
  </si>
  <si>
    <t>admin</t>
  </si>
  <si>
    <t>https://api.twitter.com/1.1/geo/id/288de3df481163e8.json</t>
  </si>
  <si>
    <t>AEJMC PRD</t>
  </si>
  <si>
    <t>AEJMC</t>
  </si>
  <si>
    <t>UNO PRSSA</t>
  </si>
  <si>
    <t>PRSA</t>
  </si>
  <si>
    <t>Brianna Decker</t>
  </si>
  <si>
    <t>Karen Freberg • #SMprof • Author • Consultant</t>
  </si>
  <si>
    <t>Eríca_xD83E__xDD92_</t>
  </si>
  <si>
    <t>Suzanne Mims</t>
  </si>
  <si>
    <t>SMprofessors</t>
  </si>
  <si>
    <t>Dept of Comm, GMU</t>
  </si>
  <si>
    <t>J. L. Boyd-Gonzalez#CM</t>
  </si>
  <si>
    <t>Dr. Guilherme Shiraishi</t>
  </si>
  <si>
    <t>Stine Eckert</t>
  </si>
  <si>
    <t>CommissionOnWomen</t>
  </si>
  <si>
    <t>FSD ICA</t>
  </si>
  <si>
    <t>AEJMC Political Communication Division</t>
  </si>
  <si>
    <t>AEJMC Ad Division</t>
  </si>
  <si>
    <t>AEJMC VisCom</t>
  </si>
  <si>
    <t>AEJMC GSIG</t>
  </si>
  <si>
    <t>ICD</t>
  </si>
  <si>
    <t>Donnalyn Pompper</t>
  </si>
  <si>
    <t>AEJMC History</t>
  </si>
  <si>
    <t>Giulio Gargiullo</t>
  </si>
  <si>
    <t>Hootsuite</t>
  </si>
  <si>
    <t>Deirdre Malacrea</t>
  </si>
  <si>
    <t>_xD83E__xDD84_ Adrienne Wallace _xD83E__xDD84_</t>
  </si>
  <si>
    <t>Rand Fishkin</t>
  </si>
  <si>
    <t>MsCox</t>
  </si>
  <si>
    <t>Chad Thiele</t>
  </si>
  <si>
    <t>Emily Kinsky, Ph.D.</t>
  </si>
  <si>
    <t>Matthew Taylor</t>
  </si>
  <si>
    <t>April Whitzman</t>
  </si>
  <si>
    <t>maria garcia</t>
  </si>
  <si>
    <t>Wen Zhao</t>
  </si>
  <si>
    <t>Christina Garnett #INBOUND19</t>
  </si>
  <si>
    <t>Candice Champlin _xD83D__xDCBB__xD83D__xDC69_‍_xD83D__xDCBC_ #smmarketer</t>
  </si>
  <si>
    <t>Gina Marcello, Ph.D.</t>
  </si>
  <si>
    <t>Jane Manchun Wong</t>
  </si>
  <si>
    <t>Matt Navarra</t>
  </si>
  <si>
    <t>DrMCar</t>
  </si>
  <si>
    <t>Tiffany Gallicano</t>
  </si>
  <si>
    <t>Institute for PR</t>
  </si>
  <si>
    <t>Phil Gomes [blueCheckmark.png]</t>
  </si>
  <si>
    <t>Nathan Allebach</t>
  </si>
  <si>
    <t>DJ Hamm</t>
  </si>
  <si>
    <t>Earvin Charles Cabalquinto, PhD</t>
  </si>
  <si>
    <t>Avery Green, APR - PR Professor</t>
  </si>
  <si>
    <t>Frank Strong _xD83E__xDD18__xD83C__xDFFB_✒️_xD83D__xDDE1_</t>
  </si>
  <si>
    <t>Richard Becker</t>
  </si>
  <si>
    <t>Atomic Tango™</t>
  </si>
  <si>
    <t>Dr. Jensen Moore</t>
  </si>
  <si>
    <t>Gary Schirr</t>
  </si>
  <si>
    <t>Tina McCorkindale</t>
  </si>
  <si>
    <t>Marc Whitt</t>
  </si>
  <si>
    <t>Peggy Binette</t>
  </si>
  <si>
    <t>Kelli Matthews</t>
  </si>
  <si>
    <t>Sage Communications</t>
  </si>
  <si>
    <t>Stukent</t>
  </si>
  <si>
    <t>Podcaster • Oreo Blackout Tweet • Educator</t>
  </si>
  <si>
    <t>Digiday</t>
  </si>
  <si>
    <t>Matt J. Kushin, Ph.D [Professor Author Blogger]</t>
  </si>
  <si>
    <t>Tod Meisner</t>
  </si>
  <si>
    <t>Kim Fox, _xD83C__xDFA7_ The Podcast Professor</t>
  </si>
  <si>
    <t>Mia Moody-Ramirez, Ph.D.</t>
  </si>
  <si>
    <t>#TenureTrackHustle</t>
  </si>
  <si>
    <t>Natalie T. J. Tindall, Ph.D., APR</t>
  </si>
  <si>
    <t>Langston Blues</t>
  </si>
  <si>
    <t>Podnews podcasting news</t>
  </si>
  <si>
    <t>Instagram</t>
  </si>
  <si>
    <t>Collective global public relations, reflecting a wide variety of voices, critical thinking, informed opinion. Principals @jgombita (curation), @greenbanana #PRC</t>
  </si>
  <si>
    <t>We're @AEJMC's PR Division. Tweets by @drsmadden, @adriwall, @aiaddysonzhang, @tldelrosso, @Bhalla_Nandini, @ginaluttrell &amp; @thedrofpr #PRProfs</t>
  </si>
  <si>
    <t>AEJMC is a nonprofit, educational association of journalism and mass communication educators and media professionals.</t>
  </si>
  <si>
    <t>The University of Nebraska at Omaha chapter.</t>
  </si>
  <si>
    <t>The nation’s leading professional organization serving the communications community with more than 30,000 members around the world.</t>
  </si>
  <si>
    <t>UW-Madison Alum | NCAA Champion | Olympic Gold medalist | 6x World Champion | CCM Athlete | Adidas Hockey Athlete</t>
  </si>
  <si>
    <t>@UofL Associate Prof • @UTKnoxville @USCAnnenberg @UF Alum • @wvuimc prof •@SAGEmedia_comm Author • @Cannes_Lions Edu Summit Co-Chair • @adobeedu leader</t>
  </si>
  <si>
    <t>Feel the Boost.</t>
  </si>
  <si>
    <t>You can’t spell America without Erica</t>
  </si>
  <si>
    <t>Social Media Professor. Mentor. Accelerator. Retired adv/PR pro, mrs, mom, &amp; gammy. Launching careers = best job ever.</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</si>
  <si>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</si>
  <si>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Dynamic Communication Department located in the heart of Northern Virginia</t>
  </si>
  <si>
    <t>Writer / Social Media &amp; Artist Manager / Event Coordinator #e1reach1 @creative_mot1vations @tymeles_tmg G18’ @uofl #harlemraised_xD83C__xDDF5__xD83C__xDDF7_</t>
  </si>
  <si>
    <t>Marketing professor at FEA-USP.</t>
  </si>
  <si>
    <t>Ph.D., Assistant Professor, Wayne State University, researching media, gender &amp; minorities</t>
  </si>
  <si>
    <t>The Commission on the Status of Women encourages diverse research &amp; programming on women in journalism &amp; mass comm education. We're an @AEJMC commission.</t>
  </si>
  <si>
    <t>The Feminist Scholarship Division (FSD) of the International Communication Association (ICA) explores the relationship of genders and communication. Join us!</t>
  </si>
  <si>
    <t>The official Twitter account for the #PolComm Division of @AEJMC.</t>
  </si>
  <si>
    <t>On a mission to serve as a bridge between academia and the professional community, to serve the advertising industry today and tomorrow!</t>
  </si>
  <si>
    <t>Visual Communication Division of @AEJMC. Faculty grants, conferences, research, jobs, and more. Managed by @Cenevox and @ross_taylor. _xD83D__xDC40__xD83D__xDCF7__xD83E__xDD33__xD83D__xDCF1__xD83C__xDFA5__xD83D__xDDBC__xD83E__xDD13__xD83E__xDDE0_</t>
  </si>
  <si>
    <t>GSIG (Graduate Student Interest Group) is the only AEJMC Interest Group focused entirely on the needs of graduate students.</t>
  </si>
  <si>
    <t>International Communication Division of AEJMC.</t>
  </si>
  <si>
    <t>University Professor. Viewpoints are my own.</t>
  </si>
  <si>
    <t>Founded in 1966, the AEJMC History Division focuses on the research and teaching of journalism/mass communication history. Follow our journal @JHistoryJournal</t>
  </si>
  <si>
    <t>Mi occupo di Digital Marketing in Russia e non solo. Scrivo su ManagerItalia. Online Marketing Manager &amp; online business with Russia.</t>
  </si>
  <si>
    <t>Social media news and tips from the global leader in social media management. Sign up for free: https://t.co/tu3kCJcRft Support: @Hootsuite_Help</t>
  </si>
  <si>
    <t>Marketing Prof, MBA, Mom</t>
  </si>
  <si>
    <t>_xD83E__xDD84_ | ad&amp;pr prof | phd public affairs | @derekdevries muse | beagle mom | i work mostly in the dark arts</t>
  </si>
  <si>
    <t>Founder @SparkToro, husband to @everywhereist, feminist, he/him, author of Lost &amp; Founder. Formerly @Moz. I tweet ~40X/wk on marketing, tech, &amp; startups.</t>
  </si>
  <si>
    <t>Mom Teacher Coach #athletictrainer interests; #legoedu #legomastereducator #CTEinCCSD #NACTE #CareerTechEd #iPadEd #socialmedia #storytelling #digcit #STEM #AR</t>
  </si>
  <si>
    <t>Blogger, applied sociologist, UW-Madison alumnus, Auburn-trained mobile marketer, Team Challenge charity runner... 13.1 × 5, 26.2 × 2!</t>
  </si>
  <si>
    <t>Editor, Journal of Public Relations Education (https://t.co/f1lEhUkcX8). Adobe Education Leader. Professor, researcher &amp; adviser @WTAMU, including @1910_PR.</t>
  </si>
  <si>
    <t>Assistant Professor at MTSU. PhD from @UNCMJschool. Grateful for the opportunity to teach &amp; conduct research as a career. Proud Maryland native.</t>
  </si>
  <si>
    <t>Marketing at @RoverLabsInc. Former @BlueJays Digital Marketing Manager. #BlueJays &amp; #Oilers fan. @JoseMeowtista supporter. Love everything sports + digital!</t>
  </si>
  <si>
    <t>Poesía, Pintura, arqueología, escultura, astrología,</t>
  </si>
  <si>
    <t>Assistant Professor at Fairfield University; Strategic &amp; CSR Communication Researcher; Former PR practitioner; Spaniel lover</t>
  </si>
  <si>
    <t>Strategy @ICUC | Social Listening | #INBOUND19 Speaker | #NASASocial Alum | @Google + @HubSpot Certified | Hokie _xD83E__xDD83_ fan for life | Opinions are my own</t>
  </si>
  <si>
    <t>Social media marketer, manager, and consultant _xD83D__xDCBB_ #Entreprenuer _xD83D__xDCBC_ Passionate about #education, #vetmed, &amp; #influencer marketing @UofL _xD83D__xDCDA_ #FrebergAlum //</t>
  </si>
  <si>
    <t>_xD83C__xDDEE__xD83C__xDDF9_Cappuccino drinker. College Prof. Writer. Filmmaker. Marketing Communication &amp; Branding. Aca-fan. Live your best life _xD83D__xDE0A_</t>
  </si>
  <si>
    <t>Uncovering unreleased features before it becomes relevant. Researching security/app tidbits for fun. Privacy, Security and Frontend. I don't work at Facebook</t>
  </si>
  <si>
    <t>_xD83C__xDF99_Social media industry commentator + consultant
_xD83D__xDCBC_ Prev. @thenextweb + @govuk
_xD83E__xDD13_ Self-confessed geek
_xD83D__xDD0A_ My NEW podcast! https://t.co/mTc5JllbOc</t>
  </si>
  <si>
    <t>Meta G. Carstarphen, Ph.D., APR. Transformational leader; PR Strategist.DST16✨, Author; CBQ_Journal EIC; Pioneer, Cook-in-progress. A cat fan, always.</t>
  </si>
  <si>
    <t>Associate Professor @ UNC Charlotte. Views are my own. Research: Activism, social media, PR. Past Head, PR Division, AEJMC. Mom. Wife of @toddcg.</t>
  </si>
  <si>
    <t>Nonprofit foundation serving as a source for all the latest #research in, on &amp; for #PR since 1956. Subscribe for weekly updates: https://t.co/vXIeXnPAaM</t>
  </si>
  <si>
    <t>Chief Comms &amp; Marketing Officer, Bloq. Dir. of Comms, Chicago Blockchain Center. Cachaça enthusiast. Pylocatabasist. Metalhead. Opinions != anyone's but mine</t>
  </si>
  <si>
    <t>first podcaster in history @whatsrlygoodpod, internet culture writer, cult leader, and social media shill for @steak_umm &amp; @notpotdealer</t>
  </si>
  <si>
    <t>Social Media Wizard: @Securian
Founder: Navigere Digital 
Alum: @AugsburgU &amp; @UofStThomasMN 
Board Chair: @SLPSchoolFund
Tweets are my own.</t>
  </si>
  <si>
    <t>Comms Lecturer @deakin. @Deakin_ADI member. Into #digital media, #mobilities, #infrastructures, #migration, #gender, #ageing, and #inequalities. All views mine.</t>
  </si>
  <si>
    <t>*@UMHB PR Prof *PR Consultant *APR *PRSA Ambassador *Chaos Coordinator *Higher Ed Advocate *Mom Blogger *SM Manager https://t.co/yrdPeKcrt5…</t>
  </si>
  <si>
    <t>Father. B2B Tech PR. MA. MBA. SCUBA Diver. Skydiver. Veteran. U.S. Soldier (Ret). Critical thinker. #PatsNation Founder of Sword and the Script Media, LLC</t>
  </si>
  <si>
    <t>Writer, educator, creative strategist. Rich at Copywrite, Ink., Editor at Liquid Hip. Instructor, UNLV. Commissioner, LV Parks &amp; Rec. IABC (ABC). Other stuff.</t>
  </si>
  <si>
    <t>Marketing, media + mischief from the creative strategy agency. Tweets by Founder &amp; @USCAnnenberg Adjunct Professor Freddy Tran Nager — https://t.co/Me9n8d6PjU</t>
  </si>
  <si>
    <t>PR professor at U of Oklahoma. Social media and crisis researcher. Tweets are my own.</t>
  </si>
  <si>
    <t>#Service #Innovation #Social #Media #Marketing #Selling #Cocreation  3rd-career marketing professor. Wall Street and dot-com veteran. #serviceinnovation</t>
  </si>
  <si>
    <t>President &amp; CEO of @InstituteforPR, mom of 3, professor, bibliophile, music junkie, &amp; frequent flyer. ❤️ _xD83C__xDFC3_‍♀️,⛷, _xD83D__xDEB4_‍♀️, scary movies &amp; dark_xD83C__xDF7A_</t>
  </si>
  <si>
    <t>University of Kentucky PR- Director of Philanthropy &amp; Advancement Communications| PT @UKYISC Instr| 6th Gen Kentuckian| Family Always |@MadisonBandKY Trumpet_xD83C__xDFBA_</t>
  </si>
  <si>
    <t>Associate Director | Integrated Communications | University of South Carolina | @UofSC peggy@mailbox.sc.edu | 
IG: peggybinette
@SCPRSA</t>
  </si>
  <si>
    <t>Teaching PR (@UOSOJC). Doing PR. Mama Squared.</t>
  </si>
  <si>
    <t>Sage powers the outreach behind the minds and missions driving DC — America's social capital.</t>
  </si>
  <si>
    <t>Stukent is a digital courseware provider used by over 1,900 instructors in over 40 countries. We developed the world’s #1 digital marketing courseware.</t>
  </si>
  <si>
    <t>#Podcaster at @BuildInspire • @Oreo Super Bowl Blackout Tweet, 1st @Facebook @GWR Record • #SMProf WVU + ISU • @TruthPug _xD83D__xDC36_</t>
  </si>
  <si>
    <t>Authority, insight and honesty on digital media and marketing.</t>
  </si>
  <si>
    <t>#Socialmedia professor at @ShepherdU. Author of Teach Social Media. Political decision-making scholar. Dad. Outdoors. Bergamascos. High-5 advocate.</t>
  </si>
  <si>
    <t>Dad | ESFJ | Nurturer | Minimalist | @meganmmeisner No. 1 | #SocialMedia Lead @AflacDuck | Professor @AuburnU | Speaker | Avid Indoorsman | ⚾️ Fan | _xD83E__xDD43_ Drinker</t>
  </si>
  <si>
    <t>Journalism Prof, Am Uni in Cairo @AUC @JRMCAUC. Frmer reporter/host @WOSU. @scrippsOU alum. @airmedia @BEAwebtweets boards #EhkyYaMasr. + https://t.co/yJTRHLqFJU</t>
  </si>
  <si>
    <t>You can't use up creativity. The more you use, the more you have. -Maya Angelou</t>
  </si>
  <si>
    <t>@mediastudies assistant professor. @FAMU_1887 &amp; @UNCMJschool alumna. ΔΣΘ. Writing a book on Black Twitter. Working on DEI in journalism. [she/her]</t>
  </si>
  <si>
    <t>Tenured rapporteur. Administratrix. Loveable curmudgeon. Productive writer. Bad knitter. Habitual line stepper. My views are mine alone. She/her/hers.</t>
  </si>
  <si>
    <t>Committed teacher. Midnight believer. Slow Jam in a HipHop world. A solo soul who peeks out now and then.</t>
  </si>
  <si>
    <t>Podnews® is your free daily briefing about podcast and on-demand audio. We love retweets, too. Sign up at our website, free: https://t.co/0qLxDAUMZS</t>
  </si>
  <si>
    <t>Bringing you closer to the people and things you love. ❤</t>
  </si>
  <si>
    <t>global</t>
  </si>
  <si>
    <t>www.facebook.com/AEJMCPRD</t>
  </si>
  <si>
    <t>Columbia, SC</t>
  </si>
  <si>
    <t>Omaha, Nebraska</t>
  </si>
  <si>
    <t>New York</t>
  </si>
  <si>
    <t>Dousman, WI</t>
  </si>
  <si>
    <t>Louisville, KY</t>
  </si>
  <si>
    <t>Washington, DC</t>
  </si>
  <si>
    <t>George Mason University</t>
  </si>
  <si>
    <t xml:space="preserve">Around the World </t>
  </si>
  <si>
    <t>Fairfax, VA</t>
  </si>
  <si>
    <t>São Paulo</t>
  </si>
  <si>
    <t>Michigan, USA</t>
  </si>
  <si>
    <t>International</t>
  </si>
  <si>
    <t xml:space="preserve">Peace. </t>
  </si>
  <si>
    <t>Rome Санкт-Петербург</t>
  </si>
  <si>
    <t>Vancouver, Canada</t>
  </si>
  <si>
    <t>Westfield, NJ</t>
  </si>
  <si>
    <t>smitten with the mitten</t>
  </si>
  <si>
    <t>Seattle, WA</t>
  </si>
  <si>
    <t>Las Vegas, Nv</t>
  </si>
  <si>
    <t>Hudson, Wisconsin</t>
  </si>
  <si>
    <t>Texas</t>
  </si>
  <si>
    <t>Nashville, TN</t>
  </si>
  <si>
    <t>Toronto, Ontario</t>
  </si>
  <si>
    <t xml:space="preserve">España </t>
  </si>
  <si>
    <t>Connecticut, USA</t>
  </si>
  <si>
    <t>CLT ➡️ ROA</t>
  </si>
  <si>
    <t>New Jersey, USA</t>
  </si>
  <si>
    <t>Hong Kong</t>
  </si>
  <si>
    <t>Cardiff, Wales</t>
  </si>
  <si>
    <t>Norman, OK</t>
  </si>
  <si>
    <t>Charlotte, NC</t>
  </si>
  <si>
    <t>Worldwide</t>
  </si>
  <si>
    <t>Chicago, IL</t>
  </si>
  <si>
    <t>Philadelphia, PA</t>
  </si>
  <si>
    <t>Land of 10,000 ice rinks</t>
  </si>
  <si>
    <t>Melbourne, Australia</t>
  </si>
  <si>
    <t>Central Texas</t>
  </si>
  <si>
    <t>Atlanta, GA</t>
  </si>
  <si>
    <t>Las Vegas</t>
  </si>
  <si>
    <t>Los Angeles, California</t>
  </si>
  <si>
    <t>Louisiana, USA</t>
  </si>
  <si>
    <t>Radford, Virginia</t>
  </si>
  <si>
    <t>Lexington, KY USA _xD83C__xDDFA__xD83C__xDDF8_</t>
  </si>
  <si>
    <t>Eugene, OR</t>
  </si>
  <si>
    <t>McLean, VA</t>
  </si>
  <si>
    <t>New York, NY</t>
  </si>
  <si>
    <t>Shepherdstown, WV</t>
  </si>
  <si>
    <t>Auburn, Alabama</t>
  </si>
  <si>
    <t>Cairo, Egypt</t>
  </si>
  <si>
    <t>Waco, TX</t>
  </si>
  <si>
    <t>University of Virginia</t>
  </si>
  <si>
    <t>In a meeting or on a conference call that should have been an email</t>
  </si>
  <si>
    <t>Cleveland + Bay Area</t>
  </si>
  <si>
    <t>http://t.co/5qfTpjlIte</t>
  </si>
  <si>
    <t>https://t.co/wmrZA6IpDm</t>
  </si>
  <si>
    <t>http://t.co/fpLCFtaqAZ</t>
  </si>
  <si>
    <t>https://t.co/UjFh7rUkbC</t>
  </si>
  <si>
    <t>https://t.co/JLtqsFlY1y</t>
  </si>
  <si>
    <t>https://t.co/3gQ2BevFXC</t>
  </si>
  <si>
    <t>https://t.co/CfE14ffkUK</t>
  </si>
  <si>
    <t>https://t.co/ovQccUWMoh</t>
  </si>
  <si>
    <t>https://t.co/BdO39aufiW</t>
  </si>
  <si>
    <t>http://t.co/wBc3YueaCW</t>
  </si>
  <si>
    <t>https://t.co/ERegrfrfuQ</t>
  </si>
  <si>
    <t>https://t.co/tLbtX2ln9n</t>
  </si>
  <si>
    <t>http://t.co/ZQFkvOQVHb</t>
  </si>
  <si>
    <t>https://t.co/tDsHjwOD5n</t>
  </si>
  <si>
    <t>http://t.co/aPQbNiVCsu</t>
  </si>
  <si>
    <t>http://t.co/Z1UwAlYKtN</t>
  </si>
  <si>
    <t>http://t.co/s45ZsrVkYd</t>
  </si>
  <si>
    <t>http://t.co/6gUwApdumu</t>
  </si>
  <si>
    <t>http://t.co/Tsgd0YamS7</t>
  </si>
  <si>
    <t>https://t.co/uyW5UyvkE5</t>
  </si>
  <si>
    <t>https://t.co/Gz8z26hO6L</t>
  </si>
  <si>
    <t>http://t.co/3Xvuxw2JEG</t>
  </si>
  <si>
    <t>https://t.co/ftYJ3kAoX8</t>
  </si>
  <si>
    <t>https://t.co/LyOP2TIjWQ</t>
  </si>
  <si>
    <t>https://t.co/UiXKNUIEA8</t>
  </si>
  <si>
    <t>https://t.co/kjahT7HO3N</t>
  </si>
  <si>
    <t>https://t.co/FltP2Qynf8</t>
  </si>
  <si>
    <t>https://t.co/vLrkr4zUFL</t>
  </si>
  <si>
    <t>https://t.co/kW8ydvKrro</t>
  </si>
  <si>
    <t>https://t.co/4cHqWtiHPI</t>
  </si>
  <si>
    <t>https://t.co/MEZnePoGAu</t>
  </si>
  <si>
    <t>https://t.co/EYNlFej5rE</t>
  </si>
  <si>
    <t>https://t.co/QD0FtHivhS</t>
  </si>
  <si>
    <t>https://t.co/MpZFOnyJM6</t>
  </si>
  <si>
    <t>https://t.co/EyzMcrBoGU</t>
  </si>
  <si>
    <t>https://t.co/BuiwYlbvvp</t>
  </si>
  <si>
    <t>https://t.co/dWlGZgH8uA</t>
  </si>
  <si>
    <t>https://t.co/rZ2cSn7ger</t>
  </si>
  <si>
    <t>https://t.co/lCFEYbO9NU</t>
  </si>
  <si>
    <t>https://t.co/aoSoFis7fW</t>
  </si>
  <si>
    <t>https://t.co/5xIBu4jYXx</t>
  </si>
  <si>
    <t>https://t.co/xueStPdTHg</t>
  </si>
  <si>
    <t>http://t.co/DGxPnk0TXX</t>
  </si>
  <si>
    <t>https://t.co/EyzMcrSZys</t>
  </si>
  <si>
    <t>https://t.co/2vMSWXLB0j</t>
  </si>
  <si>
    <t>https://t.co/xvyDArnFAM</t>
  </si>
  <si>
    <t>https://t.co/lcJr1m4nZF</t>
  </si>
  <si>
    <t>https://t.co/RvGnuYiYlZ</t>
  </si>
  <si>
    <t>https://t.co/VptkIW2JXB</t>
  </si>
  <si>
    <t>https://t.co/2oPwE73lgU</t>
  </si>
  <si>
    <t>http://t.co/lMHUkrCirm</t>
  </si>
  <si>
    <t>https://t.co/BSaGfllS0Q</t>
  </si>
  <si>
    <t>https://t.co/ugaKNlePjt</t>
  </si>
  <si>
    <t>https://t.co/NH9mtV6I03</t>
  </si>
  <si>
    <t>https://t.co/DlE9bGuDuw</t>
  </si>
  <si>
    <t>https://t.co/oIuEOUopMq</t>
  </si>
  <si>
    <t>https://t.co/n45H0UVu4C</t>
  </si>
  <si>
    <t>https://t.co/wgiQHx7adR</t>
  </si>
  <si>
    <t>https://t.co/iJ9VjKT5PM</t>
  </si>
  <si>
    <t>https://t.co/OQR3Kbbcdw</t>
  </si>
  <si>
    <t>https://pbs.twimg.com/profile_banners/14700551/1493288170</t>
  </si>
  <si>
    <t>https://pbs.twimg.com/profile_banners/48711250/1566224908</t>
  </si>
  <si>
    <t>https://pbs.twimg.com/profile_banners/8442592/1412772549</t>
  </si>
  <si>
    <t>https://pbs.twimg.com/profile_banners/73560013/1563367455</t>
  </si>
  <si>
    <t>https://pbs.twimg.com/profile_banners/14804281/1478100514</t>
  </si>
  <si>
    <t>https://pbs.twimg.com/profile_banners/1646199937/1396630507</t>
  </si>
  <si>
    <t>https://pbs.twimg.com/profile_banners/16255254/1564950132</t>
  </si>
  <si>
    <t>https://pbs.twimg.com/profile_banners/300114634/1563293111</t>
  </si>
  <si>
    <t>https://pbs.twimg.com/profile_banners/1297257643/1566096182</t>
  </si>
  <si>
    <t>https://pbs.twimg.com/profile_banners/401428773/1408483231</t>
  </si>
  <si>
    <t>https://pbs.twimg.com/profile_banners/874340300977733632/1544888670</t>
  </si>
  <si>
    <t>https://pbs.twimg.com/profile_banners/78335776/1550872059</t>
  </si>
  <si>
    <t>https://pbs.twimg.com/profile_banners/2352051464/1565701596</t>
  </si>
  <si>
    <t>https://pbs.twimg.com/profile_banners/353963097/1403107652</t>
  </si>
  <si>
    <t>https://pbs.twimg.com/profile_banners/3051007999/1435162441</t>
  </si>
  <si>
    <t>https://pbs.twimg.com/profile_banners/382407937/1565802775</t>
  </si>
  <si>
    <t>https://pbs.twimg.com/profile_banners/1663878439/1376334373</t>
  </si>
  <si>
    <t>https://pbs.twimg.com/profile_banners/2811802825/1439503002</t>
  </si>
  <si>
    <t>https://pbs.twimg.com/profile_banners/1636606320/1501778381</t>
  </si>
  <si>
    <t>https://pbs.twimg.com/profile_banners/453403801/1478857537</t>
  </si>
  <si>
    <t>https://pbs.twimg.com/profile_banners/1042793132889460738/1537464824</t>
  </si>
  <si>
    <t>https://pbs.twimg.com/profile_banners/10282412/1405160676</t>
  </si>
  <si>
    <t>https://pbs.twimg.com/profile_banners/17093617/1565206316</t>
  </si>
  <si>
    <t>https://pbs.twimg.com/profile_banners/25096219/1484678473</t>
  </si>
  <si>
    <t>https://pbs.twimg.com/profile_banners/6527972/1398234270</t>
  </si>
  <si>
    <t>https://pbs.twimg.com/profile_banners/4836105482/1525228188</t>
  </si>
  <si>
    <t>https://pbs.twimg.com/profile_banners/32991463/1559580077</t>
  </si>
  <si>
    <t>https://pbs.twimg.com/profile_banners/17497773/1497545424</t>
  </si>
  <si>
    <t>https://pbs.twimg.com/profile_banners/984524868971565056/1546966654</t>
  </si>
  <si>
    <t>https://pbs.twimg.com/profile_banners/26664327/1517258192</t>
  </si>
  <si>
    <t>https://pbs.twimg.com/profile_banners/867685602325651457/1565796299</t>
  </si>
  <si>
    <t>https://pbs.twimg.com/profile_banners/2868022587/1565287776</t>
  </si>
  <si>
    <t>https://pbs.twimg.com/profile_banners/725350782497906688/1553548955</t>
  </si>
  <si>
    <t>https://pbs.twimg.com/profile_banners/950801774377566208/1557458312</t>
  </si>
  <si>
    <t>https://pbs.twimg.com/profile_banners/151480627/1567108318</t>
  </si>
  <si>
    <t>https://pbs.twimg.com/profile_banners/337119125/1564939405</t>
  </si>
  <si>
    <t>https://pbs.twimg.com/profile_banners/16211566/1556831090</t>
  </si>
  <si>
    <t>https://pbs.twimg.com/profile_banners/18209387/1359643625</t>
  </si>
  <si>
    <t>https://pbs.twimg.com/profile_banners/11976452/1502807552</t>
  </si>
  <si>
    <t>https://pbs.twimg.com/profile_banners/257498449/1525890973</t>
  </si>
  <si>
    <t>https://pbs.twimg.com/profile_banners/771278/1554765216</t>
  </si>
  <si>
    <t>https://pbs.twimg.com/profile_banners/61189406/1550881909</t>
  </si>
  <si>
    <t>https://pbs.twimg.com/profile_banners/16746009/1514580641</t>
  </si>
  <si>
    <t>https://pbs.twimg.com/profile_banners/51903595/1513661626</t>
  </si>
  <si>
    <t>https://pbs.twimg.com/profile_banners/541155557/1498674917</t>
  </si>
  <si>
    <t>https://pbs.twimg.com/profile_banners/15481972/1504240365</t>
  </si>
  <si>
    <t>https://pbs.twimg.com/profile_banners/7644442/1548448608</t>
  </si>
  <si>
    <t>https://pbs.twimg.com/profile_banners/60119740/1458857250</t>
  </si>
  <si>
    <t>https://pbs.twimg.com/profile_banners/58513178/1469225072</t>
  </si>
  <si>
    <t>https://pbs.twimg.com/profile_banners/25065717/1360194469</t>
  </si>
  <si>
    <t>https://pbs.twimg.com/profile_banners/15921597/1433290312</t>
  </si>
  <si>
    <t>https://pbs.twimg.com/profile_banners/24303372/1551271862</t>
  </si>
  <si>
    <t>https://pbs.twimg.com/profile_banners/235188617/1398197730</t>
  </si>
  <si>
    <t>https://pbs.twimg.com/profile_banners/5479282/1501536534</t>
  </si>
  <si>
    <t>https://pbs.twimg.com/profile_banners/22936118/1495718758</t>
  </si>
  <si>
    <t>https://pbs.twimg.com/profile_banners/1685949043/1565821929</t>
  </si>
  <si>
    <t>https://pbs.twimg.com/profile_banners/23272807/1503631331</t>
  </si>
  <si>
    <t>https://pbs.twimg.com/profile_banners/20640328/1560884764</t>
  </si>
  <si>
    <t>https://pbs.twimg.com/profile_banners/17030611/1565716765</t>
  </si>
  <si>
    <t>https://pbs.twimg.com/profile_banners/81634016/1534797386</t>
  </si>
  <si>
    <t>https://pbs.twimg.com/profile_banners/19994279/1438086329</t>
  </si>
  <si>
    <t>https://pbs.twimg.com/profile_banners/72942893/1557863102</t>
  </si>
  <si>
    <t>https://pbs.twimg.com/profile_banners/34029756/1498100696</t>
  </si>
  <si>
    <t>https://pbs.twimg.com/profile_banners/236421358/1412468845</t>
  </si>
  <si>
    <t>https://pbs.twimg.com/profile_banners/431029922/1418096859</t>
  </si>
  <si>
    <t>https://pbs.twimg.com/profile_banners/868789075418914816/1538997502</t>
  </si>
  <si>
    <t>https://pbs.twimg.com/profile_banners/180505807/1462974771</t>
  </si>
  <si>
    <t>http://abs.twimg.com/images/themes/theme13/bg.gif</t>
  </si>
  <si>
    <t>http://abs.twimg.com/images/themes/theme3/bg.gif</t>
  </si>
  <si>
    <t>http://abs.twimg.com/images/themes/theme18/bg.gif</t>
  </si>
  <si>
    <t>http://abs.twimg.com/images/themes/theme7/bg.gif</t>
  </si>
  <si>
    <t>http://abs.twimg.com/images/themes/theme5/bg.gif</t>
  </si>
  <si>
    <t>http://abs.twimg.com/images/themes/theme4/bg.gif</t>
  </si>
  <si>
    <t>http://abs.twimg.com/images/themes/theme12/bg.gif</t>
  </si>
  <si>
    <t>http://abs.twimg.com/images/themes/theme19/bg.gif</t>
  </si>
  <si>
    <t>http://abs.twimg.com/images/themes/theme15/bg.png</t>
  </si>
  <si>
    <t>http://pbs.twimg.com/profile_images/621042585432264704/4y_Sk4nM_normal.png</t>
  </si>
  <si>
    <t>http://pbs.twimg.com/profile_images/672198420770066433/G8n7esME_normal.jpg</t>
  </si>
  <si>
    <t>http://pbs.twimg.com/profile_images/1098646525440339969/-WiHS3ZO_normal.png</t>
  </si>
  <si>
    <t>http://pbs.twimg.com/profile_images/1151160857793093632/rOtgwNwf_normal.jpg</t>
  </si>
  <si>
    <t>http://pbs.twimg.com/profile_images/874343865238646788/35AtlBy-_normal.jpg</t>
  </si>
  <si>
    <t>http://pbs.twimg.com/profile_images/1099061438281330688/F_AvnqZX_normal.png</t>
  </si>
  <si>
    <t>http://pbs.twimg.com/profile_images/479303922742358016/LR0g9JX-_normal.png</t>
  </si>
  <si>
    <t>http://pbs.twimg.com/profile_images/613741776357031937/SLGcKOsb_normal.png</t>
  </si>
  <si>
    <t>http://pbs.twimg.com/profile_images/1161687454635700227/2U3mrkeY_normal.png</t>
  </si>
  <si>
    <t>http://pbs.twimg.com/profile_images/1617322794/AEJMC_AdDivision_normal</t>
  </si>
  <si>
    <t>http://pbs.twimg.com/profile_images/378800000281230339/6ad02fea0dccd5f899ccdd79092deb23_normal.jpeg</t>
  </si>
  <si>
    <t>http://pbs.twimg.com/profile_images/511586852713680897/RzexnXT5_normal.jpeg</t>
  </si>
  <si>
    <t>http://pbs.twimg.com/profile_images/378800000222228855/439bc6b6eb66f1f47554f50be28108f0_normal.png</t>
  </si>
  <si>
    <t>http://pbs.twimg.com/profile_images/1159186066840018944/aBa4S75Z_normal.jpg</t>
  </si>
  <si>
    <t>http://pbs.twimg.com/profile_images/1021836707258351616/susKUm5E_normal.jpg</t>
  </si>
  <si>
    <t>http://pbs.twimg.com/profile_images/858074513438683136/9Ad9myFy_normal.jpg</t>
  </si>
  <si>
    <t>http://pbs.twimg.com/profile_images/1158065917751779328/QrefI6Sl_normal.jpg</t>
  </si>
  <si>
    <t>http://pbs.twimg.com/profile_images/1145732198244290563/dUcMfcsN_normal.png</t>
  </si>
  <si>
    <t>http://pbs.twimg.com/profile_images/1088215276204773376/5SVhUr7g_normal.jpg</t>
  </si>
  <si>
    <t>http://pbs.twimg.com/profile_images/577831505033973760/ula9ZNsd_normal.jpeg</t>
  </si>
  <si>
    <t>http://pbs.twimg.com/profile_images/713125243083051008/R6hqDaZW_normal.jpg</t>
  </si>
  <si>
    <t>http://pbs.twimg.com/profile_images/436671860227317760/Q9XJO_79_normal.jpeg</t>
  </si>
  <si>
    <t>http://pbs.twimg.com/profile_images/794907543042748416/eWw9Hgq2_normal.jpg</t>
  </si>
  <si>
    <t>http://pbs.twimg.com/profile_images/991322002349809666/hfGTBEeu_normal.jpg</t>
  </si>
  <si>
    <t>http://pbs.twimg.com/profile_images/1032265779310284800/CoEtAOXp_normal.jpg</t>
  </si>
  <si>
    <t>http://pbs.twimg.com/profile_images/474274441938358272/QblYwV-j_normal.jpeg</t>
  </si>
  <si>
    <t>http://pbs.twimg.com/profile_images/1108532939476750336/mHXCu2T8_normal.jpg</t>
  </si>
  <si>
    <t>http://pbs.twimg.com/profile_images/1101582795544121345/Vc5wvHvM_normal.jpg</t>
  </si>
  <si>
    <t>http://pbs.twimg.com/profile_images/866744218546569216/i4BUaMGj_normal.jpg</t>
  </si>
  <si>
    <t>http://pbs.twimg.com/profile_images/1040630783227002880/TaMYr54a_normal.jpg</t>
  </si>
  <si>
    <t>http://pbs.twimg.com/profile_images/834440021776199680/Xy8LVU5d_normal.jpg</t>
  </si>
  <si>
    <t>http://pbs.twimg.com/profile_images/1112548009651392513/yrc7SQ4x_normal.jpg</t>
  </si>
  <si>
    <t>http://pbs.twimg.com/profile_images/982335941627994113/YnBpPd4D_normal.jpg</t>
  </si>
  <si>
    <t>http://pbs.twimg.com/profile_images/539422626918047745/wX6nftVb_normal.jpeg</t>
  </si>
  <si>
    <t>http://pbs.twimg.com/profile_images/1085446337888317440/pQMne7p__normal.jpg</t>
  </si>
  <si>
    <t>http://pbs.twimg.com/profile_images/1048525405907345408/Ss7WraSg_normal.jpg</t>
  </si>
  <si>
    <t>http://pbs.twimg.com/profile_images/1126625068564402176/VV114FWs_normal.png</t>
  </si>
  <si>
    <t>https://twitter.com/prconversations</t>
  </si>
  <si>
    <t>https://twitter.com/aejmc_prd</t>
  </si>
  <si>
    <t>https://twitter.com/aejmc</t>
  </si>
  <si>
    <t>https://twitter.com/uno_prssa</t>
  </si>
  <si>
    <t>https://twitter.com/prsa</t>
  </si>
  <si>
    <t>https://twitter.com/bdecker14</t>
  </si>
  <si>
    <t>https://twitter.com/kfreberg</t>
  </si>
  <si>
    <t>https://twitter.com/adidas</t>
  </si>
  <si>
    <t>https://twitter.com/ericastu323</t>
  </si>
  <si>
    <t>https://twitter.com/mimspr</t>
  </si>
  <si>
    <t>https://twitter.com/smprofessors</t>
  </si>
  <si>
    <t>https://twitter.com/masoncommdept</t>
  </si>
  <si>
    <t>https://twitter.com/jlboyd_uofl</t>
  </si>
  <si>
    <t>https://twitter.com/gui_shiraishi</t>
  </si>
  <si>
    <t>https://twitter.com/stineeckert</t>
  </si>
  <si>
    <t>https://twitter.com/csw_aejmc</t>
  </si>
  <si>
    <t>https://twitter.com/ica_fsd</t>
  </si>
  <si>
    <t>https://twitter.com/aejmc_pcig</t>
  </si>
  <si>
    <t>https://twitter.com/addivision</t>
  </si>
  <si>
    <t>https://twitter.com/aejmcviscom</t>
  </si>
  <si>
    <t>https://twitter.com/aejmc_gsig</t>
  </si>
  <si>
    <t>https://twitter.com/icd_aejmc</t>
  </si>
  <si>
    <t>https://twitter.com/dpompper</t>
  </si>
  <si>
    <t>https://twitter.com/aejhistory</t>
  </si>
  <si>
    <t>https://twitter.com/giuliog</t>
  </si>
  <si>
    <t>https://twitter.com/hootsuite</t>
  </si>
  <si>
    <t>https://twitter.com/deirdretm</t>
  </si>
  <si>
    <t>https://twitter.com/adriwall</t>
  </si>
  <si>
    <t>https://twitter.com/randfish</t>
  </si>
  <si>
    <t>https://twitter.com/maggiejcox</t>
  </si>
  <si>
    <t>https://twitter.com/chadjthiele</t>
  </si>
  <si>
    <t>https://twitter.com/ekinsky</t>
  </si>
  <si>
    <t>https://twitter.com/mptaylorprof</t>
  </si>
  <si>
    <t>https://twitter.com/alleycat17</t>
  </si>
  <si>
    <t>https://twitter.com/mariaga91000049</t>
  </si>
  <si>
    <t>https://twitter.com/wenzhao0802</t>
  </si>
  <si>
    <t>https://twitter.com/roanokemaven</t>
  </si>
  <si>
    <t>https://twitter.com/candicechamplin</t>
  </si>
  <si>
    <t>https://twitter.com/njgina</t>
  </si>
  <si>
    <t>https://twitter.com/wongmjane</t>
  </si>
  <si>
    <t>https://twitter.com/mattnavarra</t>
  </si>
  <si>
    <t>https://twitter.com/drmcar</t>
  </si>
  <si>
    <t>https://twitter.com/gallicano</t>
  </si>
  <si>
    <t>https://twitter.com/instituteforpr</t>
  </si>
  <si>
    <t>https://twitter.com/philgomes</t>
  </si>
  <si>
    <t>https://twitter.com/nathanallebach</t>
  </si>
  <si>
    <t>https://twitter.com/idjhamm</t>
  </si>
  <si>
    <t>https://twitter.com/earvsc</t>
  </si>
  <si>
    <t>https://twitter.com/averybgreen</t>
  </si>
  <si>
    <t>https://twitter.com/frank_strong</t>
  </si>
  <si>
    <t>https://twitter.com/richbecker</t>
  </si>
  <si>
    <t>https://twitter.com/atomictango</t>
  </si>
  <si>
    <t>https://twitter.com/magicalpr</t>
  </si>
  <si>
    <t>https://twitter.com/professorgary</t>
  </si>
  <si>
    <t>https://twitter.com/tmccorkindale</t>
  </si>
  <si>
    <t>https://twitter.com/marcwhitt</t>
  </si>
  <si>
    <t>https://twitter.com/peggybinette</t>
  </si>
  <si>
    <t>https://twitter.com/kmatthews</t>
  </si>
  <si>
    <t>https://twitter.com/sagecomm</t>
  </si>
  <si>
    <t>https://twitter.com/stukentapp</t>
  </si>
  <si>
    <t>https://twitter.com/moreleo</t>
  </si>
  <si>
    <t>https://twitter.com/digiday</t>
  </si>
  <si>
    <t>https://twitter.com/mjkushin</t>
  </si>
  <si>
    <t>https://twitter.com/todmeisner</t>
  </si>
  <si>
    <t>https://twitter.com/kimfoxwosu</t>
  </si>
  <si>
    <t>https://twitter.com/miamoodyramirez</t>
  </si>
  <si>
    <t>https://twitter.com/meredithdclark</t>
  </si>
  <si>
    <t>https://twitter.com/dr_tindall</t>
  </si>
  <si>
    <t>https://twitter.com/dradambanks</t>
  </si>
  <si>
    <t>https://twitter.com/podnews</t>
  </si>
  <si>
    <t>https://twitter.com/instagram</t>
  </si>
  <si>
    <t>prconversations
#PRProfs #SMProfs #Ethics #EthicsMonth
@PRSA @UNO_PRSSA chat @AEJMC @AEJMC_PRD
— #UNOjmc404 extra credit! ✔️ #smmm2020
#smc2018 https://t.co/Q0LJq4uWZz</t>
  </si>
  <si>
    <t>jeremyhl
#Facebook hides like counts in
a hidden #data experiment, too
— via ⁦@kfreberg⁩ &amp;amp; by ⁦@wongmjane⁩
#SMProfs #PRProfs — #smmm2020 #UNOjmc404
_xD83D__xDC40_ https://t.co/KKwan5W2sc</t>
  </si>
  <si>
    <t xml:space="preserve">aejmc_prd
</t>
  </si>
  <si>
    <t>aejmc
CSW's Call for Panels for #AEJMC20
is now available on our website.
We're looking for great ideas,
collaborators. The deadline to
submit is Wed., Sept. 25. https://t.co/HwqxfWNJs0
#CFP @ICD_AEJMC @AEJMC @AEJMC_GSIG
@aejmcviscom @AdDivision @AEJMC_PCIG
#SMprofs #PRprofs @ICA_FSD https://t.co/Yysb7GLEls</t>
  </si>
  <si>
    <t xml:space="preserve">uno_prssa
</t>
  </si>
  <si>
    <t xml:space="preserve">prsa
</t>
  </si>
  <si>
    <t>bdecker14
@adidas continues to lead the way
across sports, channels and initiatives!
Well done! _xD83D__xDC4F__xD83C__xDFFB_ #SMsports #SMprofs
https://t.co/eWe2D9Tojy</t>
  </si>
  <si>
    <t>kfreberg
_xD83D__xDC40_ #SMprofs + #PRprofs. Make sure
to be on the lookout for this course
in 2020! https://t.co/lX1Jl9Sehm</t>
  </si>
  <si>
    <t xml:space="preserve">adidas
</t>
  </si>
  <si>
    <t>ericastu323
Great to see not just 1 but 2 @MasonCommDept
#MimsPR alums in this image. Enjoy
being part of this great team!
#proudprof @SMprofessors #smprofs
https://t.co/7Q8Tsyuo08</t>
  </si>
  <si>
    <t>mimspr
Great timing for this post for
#MimsPR, PR&amp;amp;SM course students
whose State of Social Media briefing
papers are due in a few days Thank
you @sagecomm #smprofs #socialmedia
#hubspot https://t.co/6N3U7cSYJ7</t>
  </si>
  <si>
    <t xml:space="preserve">smprofessors
</t>
  </si>
  <si>
    <t xml:space="preserve">masoncommdept
</t>
  </si>
  <si>
    <t>jlboyd_uofl
⭐️_xD83E__xDD29_⭐️!!! Truly honored!!!! ☺️
#SMprofs #PRprofs https://t.co/MTSTvs1lhO</t>
  </si>
  <si>
    <t>gui_shiraishi
⭐️_xD83E__xDD29_⭐️!!! Truly honored!!!! ☺️
#SMprofs #PRprofs https://t.co/MTSTvs1lhO</t>
  </si>
  <si>
    <t>stineeckert
CSW's Call for Panels for #AEJMC20
is now available on our website.
We're looking for great ideas,
collaborators. The deadline to
submit is Wed., Sept. 25. https://t.co/HwqxfWNJs0
#CFP @ICD_AEJMC @AEJMC @AEJMC_GSIG
@aejmcviscom @AdDivision @AEJMC_PCIG
#SMprofs #PRprofs @ICA_FSD https://t.co/Yysb7GLEls</t>
  </si>
  <si>
    <t>csw_aejmc
Instagram influencers are often
white, and now the brands that
pay them are getting pushback https://t.co/PD4MOluHI3
#SMprofs #PRprofs #socialmedia
https://t.co/M3uqBENErd</t>
  </si>
  <si>
    <t xml:space="preserve">ica_fsd
</t>
  </si>
  <si>
    <t xml:space="preserve">aejmc_pcig
</t>
  </si>
  <si>
    <t xml:space="preserve">addivision
</t>
  </si>
  <si>
    <t xml:space="preserve">aejmcviscom
</t>
  </si>
  <si>
    <t xml:space="preserve">aejmc_gsig
</t>
  </si>
  <si>
    <t xml:space="preserve">icd_aejmc
</t>
  </si>
  <si>
    <t>dpompper
CSW's Call for Panels for #AEJMC20
is now available on our website.
We're looking for great ideas,
collaborators. The deadline to
submit is Wed., Sept. 25. https://t.co/HwqxfWNJs0
#CFP @ICD_AEJMC @AEJMC @AEJMC_GSIG
@aejmcviscom @AdDivision @AEJMC_PCIG
#SMprofs #PRprofs @ICA_FSD https://t.co/Yysb7GLEls</t>
  </si>
  <si>
    <t>aejhistory
CSW's Call for Panels for #AEJMC20
is now available on our website.
We're looking for great ideas,
collaborators. The deadline to
submit is Wed., Sept. 25. https://t.co/HwqxfWNJs0
#CFP @ICD_AEJMC @AEJMC @AEJMC_GSIG
@aejmcviscom @AdDivision @AEJMC_PCIG
#SMprofs #PRprofs @ICA_FSD https://t.co/Yysb7GLEls</t>
  </si>
  <si>
    <t>giuliog
What to Post on Instagram: 15 Creative
and Engaging Ideas - https://t.co/z0zWcAGRT8
- @Hootsuite #SMprofs #PRprofs</t>
  </si>
  <si>
    <t xml:space="preserve">hootsuite
</t>
  </si>
  <si>
    <t>deirdretm
Read this: Insights for marketers
looking to find the elusive and
coveted young adult audience, and
where they are NOT spending their
time. Any surprises? #socialmediastrategy
#smprofs #LUMKT314 https://t.co/ARdDKHscHG</t>
  </si>
  <si>
    <t>adriwall
@randfish on the redirect!!!!!!!!!!!!!
Go listen already! #seo #google
#zeroclicksearch #smprofs https://t.co/9kA7E1vWZm
https://t.co/C9A1Szw04c</t>
  </si>
  <si>
    <t xml:space="preserve">randfish
</t>
  </si>
  <si>
    <t>maggiejcox
Where Should You Place Your Instagram
Hashtags - in the Caption or in
the First Comment? [Study] | https://t.co/Xz87RYv4Ik
#SMprofs #PRProfs</t>
  </si>
  <si>
    <t>chadjthiele
Faculty teaching social media,
this looks like it would be a useful
Adobe EdEx class for all #SMProfs!
https://t.co/tkabyDdTZn</t>
  </si>
  <si>
    <t>ekinsky
Faculty teaching social media,
this looks like it would be a useful
Adobe EdEx class for all #SMProfs!
https://t.co/tkabyDdTZn</t>
  </si>
  <si>
    <t>mptaylorprof
This is a great example of a professional
sports team taking advantage of
digital opportunities on its owned
platforms. #MTSUSportsSM #SMSports
#SMProfs Carolina Panthers Launch
Purr-fect Mobile Training Camp
Guide by @Alleycat17 https://t.co/iUFoXKeerv</t>
  </si>
  <si>
    <t>alleycat17
This is a great example of a professional
sports team taking advantage of
digital opportunities on its owned
platforms. #MTSUSportsSM #SMSports
#SMProfs Carolina Panthers Launch
Purr-fect Mobile Training Camp
Guide by @Alleycat17 https://t.co/iUFoXKeerv</t>
  </si>
  <si>
    <t>mariaga91000049
This is a great example of a professional
sports team taking advantage of
digital opportunities on its owned
platforms. #MTSUSportsSM #SMSports
#SMProfs Carolina Panthers Launch
Purr-fect Mobile Training Camp
Guide by @Alleycat17 https://t.co/iUFoXKeerv</t>
  </si>
  <si>
    <t>wenzhao0802
Where Should You Place Your Instagram
Hashtags - in the Caption or in
the First Comment? [Study] | https://t.co/Xz87RYv4Ik
#SMprofs #PRProfs</t>
  </si>
  <si>
    <t>roanokemaven
This New Hulu Documentary Exposes
The Underside Of The Influencer
Business https://t.co/lJ6vbA3KmD
FYI #SMprofs _xD83D__xDC40_ @CandiceChamplin
- for your independent study!</t>
  </si>
  <si>
    <t>candicechamplin
THIS!! _xD83D__xDC40__xD83D__xDC47__xD83C__xDFFB_ Nathan has raised
a huge issue that happens in our
industry across the board. #SMprofs
#PRprofs https://t.co/ObsBRBqUnZ</t>
  </si>
  <si>
    <t>njgina
Gaming on Twitter is a whole new
playing field for marketers. Did
you know 42% of people on Twitter
follow gaming brands? 49% are more
likely to share views and recommend.
_xD83D__xDE32_Powerful! #SMProfs #CM225 https://t.co/P8U32aYzxB</t>
  </si>
  <si>
    <t xml:space="preserve">wongmjane
</t>
  </si>
  <si>
    <t>mattnavarra
Mark your _xD83D__xDCC5_s, #SMprofs! This will
be a good first episode! _xD83D__xDC4F__xD83C__xDFFB_ https://t.co/TqfvMSvZLz</t>
  </si>
  <si>
    <t>drmcar
_xD83D__xDC40_ #SMprofs https://t.co/5xPg9x0cJ0</t>
  </si>
  <si>
    <t>gallicano
Looking forward to your talk, @philgomes!
I've learned about Blockchain but
not how it connects to the PR industry,
and I'm excited to learn more.
#PRprofs #SMprofs @InstituteForPR
https://t.co/SPcsbfQeZh</t>
  </si>
  <si>
    <t xml:space="preserve">instituteforpr
</t>
  </si>
  <si>
    <t xml:space="preserve">philgomes
</t>
  </si>
  <si>
    <t>nathanallebach
THIS!! _xD83D__xDC40__xD83D__xDC47__xD83C__xDFFB_ Nathan has raised
a huge issue that happens in our
industry across the board. #SMprofs
#PRprofs https://t.co/ObsBRBqUnZ</t>
  </si>
  <si>
    <t>idjhamm
THIS!! _xD83D__xDC40__xD83D__xDC47__xD83C__xDFFB_ Nathan has raised
a huge issue that happens in our
industry across the board. #SMprofs
#PRprofs https://t.co/ObsBRBqUnZ</t>
  </si>
  <si>
    <t>earvsc
Wohoo! Did an excellent interview
with A/Prof @kfreberg to talk about
digital curation and digital marketing.
My students will definitely love
her insights. She also gave some
advice on doing consultancy! Indeed,
a seriously sassy (that's my podcast
channel's name!) day! #SMprofs
https://t.co/ToPschBvcL</t>
  </si>
  <si>
    <t>averybgreen
TikTok And The New Age of Influencer
Marketings https://t.co/NjhjlsDIVK
#SMprofs #FrebergPR</t>
  </si>
  <si>
    <t>frank_strong
The latest Here's What the PR and
Marketing Profs are Sharing Today!
https://t.co/8iVomSPsw1 Thanks
to @kmatthews @PeggyBinette @marcwhitt
#smprofs #frebergpr</t>
  </si>
  <si>
    <t xml:space="preserve">richbecker
</t>
  </si>
  <si>
    <t xml:space="preserve">atomictango
</t>
  </si>
  <si>
    <t xml:space="preserve">magicalpr
</t>
  </si>
  <si>
    <t xml:space="preserve">professorgary
</t>
  </si>
  <si>
    <t xml:space="preserve">tmccorkindale
</t>
  </si>
  <si>
    <t xml:space="preserve">marcwhitt
</t>
  </si>
  <si>
    <t xml:space="preserve">peggybinette
</t>
  </si>
  <si>
    <t xml:space="preserve">kmatthews
</t>
  </si>
  <si>
    <t xml:space="preserve">sagecomm
</t>
  </si>
  <si>
    <t xml:space="preserve">stukentapp
</t>
  </si>
  <si>
    <t xml:space="preserve">moreleo
</t>
  </si>
  <si>
    <t xml:space="preserve">digiday
</t>
  </si>
  <si>
    <t>mjkushin
Where Should You Place Your Instagram
Hashtags - in the Caption or in
the First Comment? [Study] | https://t.co/Xz87RYv4Ik
#SMprofs #PRProfs</t>
  </si>
  <si>
    <t>todmeisner
ATTN #smprofs: I’m available to
do more speaking gigs. I’ve given
chats on: - Digital/Inbound/Brand
strategy - Content creation and
distribution - Professional Development
Give me a shout if you need guest
lecturers or a presenter that handles
strategy for a Fortune 200</t>
  </si>
  <si>
    <t>kimfoxwosu
Nice move by Pandora to allow non-subscribers
to access premium content for free
for a limited time to potentially
convert them to paid subs. | Pandora
now lets you share music and podcasts
to your @Instagram Stories https://t.co/9Y2S29K8mS
#SMprofs #PRprofs h/t @Podnews
https://t.co/YNYZYykxre</t>
  </si>
  <si>
    <t xml:space="preserve">miamoodyramirez
</t>
  </si>
  <si>
    <t xml:space="preserve">meredithdclark
</t>
  </si>
  <si>
    <t xml:space="preserve">dr_tindall
</t>
  </si>
  <si>
    <t xml:space="preserve">dradambanks
</t>
  </si>
  <si>
    <t xml:space="preserve">podnews
</t>
  </si>
  <si>
    <t xml:space="preserve">instagram
</t>
  </si>
  <si>
    <t>G2</t>
  </si>
  <si>
    <t>G3</t>
  </si>
  <si>
    <t>G4</t>
  </si>
  <si>
    <t>G5</t>
  </si>
  <si>
    <t>G6</t>
  </si>
  <si>
    <t>G7</t>
  </si>
  <si>
    <t>G8</t>
  </si>
  <si>
    <t>G9</t>
  </si>
  <si>
    <t>0, 136, 227</t>
  </si>
  <si>
    <t>0, 100, 50</t>
  </si>
  <si>
    <t>0, 176, 22</t>
  </si>
  <si>
    <t>191, 0, 0</t>
  </si>
  <si>
    <t>230, 120, 0</t>
  </si>
  <si>
    <t>255, 191, 0</t>
  </si>
  <si>
    <t>150, 200, 0</t>
  </si>
  <si>
    <t>200, 0, 120</t>
  </si>
  <si>
    <t>Not Applicable</t>
  </si>
  <si>
    <t>Top URLs in Tweet in G2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</si>
  <si>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</si>
  <si>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</si>
  <si>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</si>
  <si>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</si>
  <si>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</si>
  <si>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</si>
  <si>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</si>
  <si>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</si>
  <si>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</si>
  <si>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</si>
  <si>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</si>
  <si>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</si>
  <si>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</si>
  <si>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</si>
  <si>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</si>
  <si>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https://www.socialmediatoday.com/news/where-should-you-place-your-instagram-hashtags-in-the-caption-or-in-the-f/562009/ https://www.socialmediatoday.com/news/facebook-publishes-new-report-on-the-benefits-of-combining-facebook-and-out/561700/ https://twitter.com/sagemedia_comm/status/1166365195872215042 https://blog.hootsuite.com/instagram-post-ideas/ https://edex.adobe.com/pd/course/design-for-social-media https://twitter.com/mattnavarra/status/1168534204759642113 https://twitter.com/mattnavarra/status/1168564371351584775 https://edm.com/features/tiktok-influencer-marketing https://www.buzzfeednews.com/article/pdominguez/jawline-hulu-documentary-social-media-star-influencer https://www.socialmediatoday.com/news/will-instagram-business-profile-reach-follow-the-same-path-as-facebook-page/561617/</t>
  </si>
  <si>
    <t>https://wongmjane.com/blog/fb-hiding-likes?utm_content=bufferf0547&amp;utm_medium=social&amp;utm_source=twitter&amp;utm_campaign=buffer https://twitter.com/AEJMC_PRD/status/1164236151886163969 https://aejmc.us/csw/2019/08/28/commission-on-the-status-of-women-csw-call-for-panels-for-aejmc-2020/ https://www.cnbc.com/2019/08/29/instagram-influencers-are-often-white-leading-to-brand-criticism.html</t>
  </si>
  <si>
    <t>https://paper.li/Frank_Strong/1565531344?edition_id=4a91da50-cf1b-11e9-ae52-0cc47a0d1605 https://paper.li/Frank_Strong/1565531344?edition_id=ce467b90-c808-11e9-ae52-0cc47a0d1605 https://paper.li/Frank_Strong/1565531344?edition_id=4c56fb60-ca64-11e9-ae52-0cc47a0d1605</t>
  </si>
  <si>
    <t>https://techcrunch.com/2019/09/03/pandora-now-lets-you-share-music-and-podcasts-to-your-instagram-stories/?utm_source=podnews.net&amp;utm_medium=email&amp;utm_campaign=podnews.net:2019-09-04 https://www-tandfonline-com.libproxy.aucegypt.edu/doi/full/10.1080/17512786.2019.1647113 https://twitter.com/JeremyHL/status/1164608597906604032 https://www.bitchmedia.org/article/popeyes-chicken-sandwich-brands-appropriate-black-twitter?utm_source=newsletter&amp;utm_medium=email&amp;utm_content=success%20of%20their%20viral%20chicken%20sandwich%20didn%E2%80%99t%20start%20with%20Popeyes&amp;utm_campaign=Weekly-Reader-8.31.2019</t>
  </si>
  <si>
    <t>https://twitter.com/sagecomm/status/1169260074595999745 https://twitter.com/licieleite/status/1166447459620536321 https://twitter.com/MarinaPR2019/status/1166550264569925632</t>
  </si>
  <si>
    <t>https://m.rover.io/carolina-panthers-launch-purr-fect-mobile-training-camp-guide-30cd456eb683 https://twitter.com/FastCompany/status/1166735501648416768</t>
  </si>
  <si>
    <t>https://medium.com/swlh/unfriending-facebook-new-research-on-why-people-like-facebook-less-74894b927a0 https://adage.com/article/twitter/gaming-twitter/2191571 https://www.socialinsider.io/blog/instagram-hashtag-study/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</si>
  <si>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</si>
  <si>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</si>
  <si>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</si>
  <si>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</si>
  <si>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</si>
  <si>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</si>
  <si>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</si>
  <si>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</si>
  <si>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twitter.com socialmediatoday.com digiday.com hootsuite.com adobe.com sproutsocial.com edm.com buzzfeednews.com bbc.com socialinsider.io</t>
  </si>
  <si>
    <t>wongmjane.com twitter.com aejmc.us cnbc.com</t>
  </si>
  <si>
    <t>techcrunch.com aucegypt.edu twitter.com bitchmedia.org</t>
  </si>
  <si>
    <t>rover.io twitter.com</t>
  </si>
  <si>
    <t>medium.com adage.com socialinsider.io</t>
  </si>
  <si>
    <t>prprofs</t>
  </si>
  <si>
    <t>frebergpr</t>
  </si>
  <si>
    <t>socialmedia</t>
  </si>
  <si>
    <t>smsports</t>
  </si>
  <si>
    <t>smmm2020</t>
  </si>
  <si>
    <t>unojmc404</t>
  </si>
  <si>
    <t>proudprof</t>
  </si>
  <si>
    <t>Top Hashtags in Tweet in G2</t>
  </si>
  <si>
    <t>ethics</t>
  </si>
  <si>
    <t>ethicsmonth</t>
  </si>
  <si>
    <t>facebook</t>
  </si>
  <si>
    <t>smc2018</t>
  </si>
  <si>
    <t>Top Hashtags in Tweet in G3</t>
  </si>
  <si>
    <t>Top Hashtags in Tweet in G4</t>
  </si>
  <si>
    <t>journalism</t>
  </si>
  <si>
    <t>research</t>
  </si>
  <si>
    <t>goodread</t>
  </si>
  <si>
    <t>blacktwitter</t>
  </si>
  <si>
    <t>chickensandwichwars</t>
  </si>
  <si>
    <t>Top Hashtags in Tweet in G5</t>
  </si>
  <si>
    <t>hubspot</t>
  </si>
  <si>
    <t>Top Hashtags in Tweet in G6</t>
  </si>
  <si>
    <t>Top Hashtags in Tweet in G7</t>
  </si>
  <si>
    <t>mtsusportssm</t>
  </si>
  <si>
    <t>Top Hashtags in Tweet in G8</t>
  </si>
  <si>
    <t>seo</t>
  </si>
  <si>
    <t>google</t>
  </si>
  <si>
    <t>zeroclicksearch</t>
  </si>
  <si>
    <t>Top Hashtags in Tweet in G9</t>
  </si>
  <si>
    <t>socialmediastrategy</t>
  </si>
  <si>
    <t>lumkt314</t>
  </si>
  <si>
    <t>cm225</t>
  </si>
  <si>
    <t>smprofs prprofs frebergpr smsports</t>
  </si>
  <si>
    <t>smprofs prprofs aejmc20 smmm2020 unojmc404 ethics ethicsmonth facebook data smc2018</t>
  </si>
  <si>
    <t>smprofs prprofs frebergpr</t>
  </si>
  <si>
    <t>smprofs prprofs socialmedia journalism research goodread blacktwitter chickensandwichwars</t>
  </si>
  <si>
    <t>mimspr smprofs proudprof socialmedia hubspot</t>
  </si>
  <si>
    <t>smprofs mtsusportssm smsports</t>
  </si>
  <si>
    <t>smprofs socialmediastrategy lumkt314 cm225</t>
  </si>
  <si>
    <t>#smprofs</t>
  </si>
  <si>
    <t>#prprofs</t>
  </si>
  <si>
    <t>great</t>
  </si>
  <si>
    <t>#frebergpr</t>
  </si>
  <si>
    <t>study</t>
  </si>
  <si>
    <t>s</t>
  </si>
  <si>
    <t>digital</t>
  </si>
  <si>
    <t>social</t>
  </si>
  <si>
    <t>Top Words in Tweet in G2</t>
  </si>
  <si>
    <t>now</t>
  </si>
  <si>
    <t>csw's</t>
  </si>
  <si>
    <t>call</t>
  </si>
  <si>
    <t>panels</t>
  </si>
  <si>
    <t>#aejmc20</t>
  </si>
  <si>
    <t>available</t>
  </si>
  <si>
    <t>website</t>
  </si>
  <si>
    <t>Top Words in Tweet in G3</t>
  </si>
  <si>
    <t>latest</t>
  </si>
  <si>
    <t>here's</t>
  </si>
  <si>
    <t>pr</t>
  </si>
  <si>
    <t>marketing</t>
  </si>
  <si>
    <t>profs</t>
  </si>
  <si>
    <t>sharing</t>
  </si>
  <si>
    <t>today</t>
  </si>
  <si>
    <t>Top Words in Tweet in G4</t>
  </si>
  <si>
    <t>#socialmedia</t>
  </si>
  <si>
    <t>pandora</t>
  </si>
  <si>
    <t>t</t>
  </si>
  <si>
    <t>Top Words in Tweet in G5</t>
  </si>
  <si>
    <t>#mimspr</t>
  </si>
  <si>
    <t>1</t>
  </si>
  <si>
    <t>2</t>
  </si>
  <si>
    <t>alums</t>
  </si>
  <si>
    <t>image</t>
  </si>
  <si>
    <t>enjoy</t>
  </si>
  <si>
    <t>Top Words in Tweet in G6</t>
  </si>
  <si>
    <t>Top Words in Tweet in G7</t>
  </si>
  <si>
    <t>example</t>
  </si>
  <si>
    <t>professional</t>
  </si>
  <si>
    <t>sports</t>
  </si>
  <si>
    <t>team</t>
  </si>
  <si>
    <t>taking</t>
  </si>
  <si>
    <t>advantage</t>
  </si>
  <si>
    <t>opportunities</t>
  </si>
  <si>
    <t>Top Words in Tweet in G8</t>
  </si>
  <si>
    <t>Top Words in Tweet in G9</t>
  </si>
  <si>
    <t>marketers</t>
  </si>
  <si>
    <t>gaming</t>
  </si>
  <si>
    <t>twitter</t>
  </si>
  <si>
    <t>#smprofs #prprofs instagram new facebook #frebergpr study s digital social</t>
  </si>
  <si>
    <t>#smprofs #prprofs aejmc now csw's call panels #aejmc20 available website</t>
  </si>
  <si>
    <t>latest here's pr marketing profs sharing today thanks #smprofs peggybinette</t>
  </si>
  <si>
    <t>#smprofs #prprofs #socialmedia pandora t</t>
  </si>
  <si>
    <t>great #mimspr #smprofs see masoncommdept 1 2 alums image enjoy</t>
  </si>
  <si>
    <t>#smprofs great example professional sports team taking advantage digital opportunities</t>
  </si>
  <si>
    <t>#smprofs marketers gaming twitter instagram s</t>
  </si>
  <si>
    <t>#smprofs,#prprofs</t>
  </si>
  <si>
    <t>social,media</t>
  </si>
  <si>
    <t>#smprofs,#frebergpr</t>
  </si>
  <si>
    <t>great,ideas</t>
  </si>
  <si>
    <t>instagram,hashtags</t>
  </si>
  <si>
    <t>hashtags,caption</t>
  </si>
  <si>
    <t>caption,first</t>
  </si>
  <si>
    <t>first,comment</t>
  </si>
  <si>
    <t>#prprofs,#smprofs</t>
  </si>
  <si>
    <t>#smsports,#smprofs</t>
  </si>
  <si>
    <t>facebook,publishes</t>
  </si>
  <si>
    <t>publishes,new</t>
  </si>
  <si>
    <t>place,instagram</t>
  </si>
  <si>
    <t>Top Word Pairs in Tweet in G2</t>
  </si>
  <si>
    <t>csw's,call</t>
  </si>
  <si>
    <t>call,panels</t>
  </si>
  <si>
    <t>panels,#aejmc20</t>
  </si>
  <si>
    <t>#aejmc20,now</t>
  </si>
  <si>
    <t>now,available</t>
  </si>
  <si>
    <t>available,website</t>
  </si>
  <si>
    <t>website,looking</t>
  </si>
  <si>
    <t>looking,great</t>
  </si>
  <si>
    <t>Top Word Pairs in Tweet in G3</t>
  </si>
  <si>
    <t>latest,here's</t>
  </si>
  <si>
    <t>here's,pr</t>
  </si>
  <si>
    <t>pr,marketing</t>
  </si>
  <si>
    <t>marketing,profs</t>
  </si>
  <si>
    <t>profs,sharing</t>
  </si>
  <si>
    <t>sharing,today</t>
  </si>
  <si>
    <t>today,thanks</t>
  </si>
  <si>
    <t>Top Word Pairs in Tweet in G4</t>
  </si>
  <si>
    <t>Top Word Pairs in Tweet in G5</t>
  </si>
  <si>
    <t>great,see</t>
  </si>
  <si>
    <t>see,1</t>
  </si>
  <si>
    <t>1,2</t>
  </si>
  <si>
    <t>2,masoncommdept</t>
  </si>
  <si>
    <t>masoncommdept,#mimspr</t>
  </si>
  <si>
    <t>#mimspr,alums</t>
  </si>
  <si>
    <t>alums,image</t>
  </si>
  <si>
    <t>image,enjoy</t>
  </si>
  <si>
    <t>enjoy,being</t>
  </si>
  <si>
    <t>being,part</t>
  </si>
  <si>
    <t>Top Word Pairs in Tweet in G6</t>
  </si>
  <si>
    <t>Top Word Pairs in Tweet in G7</t>
  </si>
  <si>
    <t>great,example</t>
  </si>
  <si>
    <t>example,professional</t>
  </si>
  <si>
    <t>professional,sports</t>
  </si>
  <si>
    <t>sports,team</t>
  </si>
  <si>
    <t>team,taking</t>
  </si>
  <si>
    <t>taking,advantage</t>
  </si>
  <si>
    <t>advantage,digital</t>
  </si>
  <si>
    <t>digital,opportunities</t>
  </si>
  <si>
    <t>opportunities,owned</t>
  </si>
  <si>
    <t>owned,platforms</t>
  </si>
  <si>
    <t>Top Word Pairs in Tweet in G8</t>
  </si>
  <si>
    <t>Top Word Pairs in Tweet in G9</t>
  </si>
  <si>
    <t>#smprofs,#prprofs  social,media  hashtags,caption  #smprofs,#frebergpr  facebook,publishes  publishes,new  place,instagram  instagram,hashtags  caption,first  first,comment</t>
  </si>
  <si>
    <t>#smprofs,#prprofs  csw's,call  call,panels  panels,#aejmc20  #aejmc20,now  now,available  available,website  website,looking  looking,great  great,ideas</t>
  </si>
  <si>
    <t>latest,here's  here's,pr  pr,marketing  marketing,profs  profs,sharing  sharing,today  today,thanks</t>
  </si>
  <si>
    <t>great,see  see,1  1,2  2,masoncommdept  masoncommdept,#mimspr  #mimspr,alums  alums,image  image,enjoy  enjoy,being  being,part</t>
  </si>
  <si>
    <t>great,example  example,professional  professional,sports  sports,team  team,taking  taking,advantage  advantage,digital  digital,opportunities  opportunities,owned  owned,platforms</t>
  </si>
  <si>
    <t>Top Replied-To in G2</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</si>
  <si>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</si>
  <si>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</si>
  <si>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</si>
  <si>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</si>
  <si>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</si>
  <si>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</si>
  <si>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</si>
  <si>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</si>
  <si>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</si>
  <si>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</si>
  <si>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</si>
  <si>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</si>
  <si>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</si>
  <si>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</si>
  <si>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</si>
  <si>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hootsuite candicechamplin digiday kfreberg moreleo stukentapp mjkushin</t>
  </si>
  <si>
    <t>aejmc icd_aejmc aejmc_gsig aejmcviscom addivision aejmc_pcig ica_fsd prsa uno_prssa aejmc_prd</t>
  </si>
  <si>
    <t>peggybinette kmatthews marcwhitt magicalpr atomictango richbecker tmccorkindale professorgary</t>
  </si>
  <si>
    <t>instagram podnews dradambanks dr_tindall meredithdclark miamoodyramirez</t>
  </si>
  <si>
    <t>masoncommdept smprofessors sagecomm</t>
  </si>
  <si>
    <t>philgomes instituteforpr</t>
  </si>
  <si>
    <t>Top Tweeters in G2</t>
  </si>
  <si>
    <t>Top Tweeters in G3</t>
  </si>
  <si>
    <t>Top Tweeters in G4</t>
  </si>
  <si>
    <t>Top Tweeters in G5</t>
  </si>
  <si>
    <t>Top Tweeters in G6</t>
  </si>
  <si>
    <t>Top Tweeters in G7</t>
  </si>
  <si>
    <t>Top Tweeters in G8</t>
  </si>
  <si>
    <t>Top Tweeters in G9</t>
  </si>
  <si>
    <t>giuliog mattnavarra digiday kfreberg hootsuite todmeisner drmcar idjhamm roanokemaven earvsc</t>
  </si>
  <si>
    <t>jeremyhl prconversations stineeckert aejmc prsa wongmjane csw_aejmc aejmc_prd dpompper ica_fsd</t>
  </si>
  <si>
    <t>professorgary kmatthews frank_strong richbecker magicalpr peggybinette marcwhitt atomictango tmccorkindale</t>
  </si>
  <si>
    <t>dradambanks meredithdclark dr_tindall kimfoxwosu instagram miamoodyramirez podnews</t>
  </si>
  <si>
    <t>ericastu323 sagecomm mimspr smprofessors masoncommdept</t>
  </si>
  <si>
    <t>instituteforpr philgomes gallicano</t>
  </si>
  <si>
    <t>alleycat17 mariaga91000049 mptaylorprof</t>
  </si>
  <si>
    <t>randfish adriwall</t>
  </si>
  <si>
    <t>njgina deirdretm</t>
  </si>
  <si>
    <t>https://wongmjane.com/blog/fb-hiding-likes?utm_content=bufferf0547&amp;utm_medium=social&amp;utm_source=twitter&amp;utm_campaign=buffer https://twitter.com/AEJMC_PRD/status/1164236151886163969</t>
  </si>
  <si>
    <t>https://blog.hootsuite.com/instagram-post-ideas/ https://www.socialmediatoday.com/news/facebook-publishes-new-report-on-the-benefits-of-combining-facebook-and-out/561700/ https://digiday.com/marketing/youre-kind-ghost-confessions-freelance-creative-director/ https://digiday.com/media/advertising-casualties-pivot-privacy/ https://www.buzzfeednews.com/article/pdominguez/jawline-hulu-documentary-social-media-star-influencer https://edex.adobe.com/pd/course/design-for-social-media https://twitter.com/Bdecker14/status/1166130587578589185 https://twitter.com/hubspotacademy/status/1169271900515815427 https://www.socialmediatoday.com/news/facebook-highlights-page-stories-in-feed-separate-panel-expanding-opportun/562095/ https://sproutsocial.com/insights/twitter-statistics/</t>
  </si>
  <si>
    <t>https://twitter.com/sagecomm/status/1169260074595999745 https://twitter.com/MarinaPR2019/status/1166550264569925632 https://twitter.com/licieleite/status/1166447459620536321</t>
  </si>
  <si>
    <t>https://aejmc.us/csw/2019/08/28/commission-on-the-status-of-women-csw-call-for-panels-for-aejmc-2020/ https://www.cnbc.com/2019/08/29/instagram-influencers-are-often-white-leading-to-brand-criticism.html</t>
  </si>
  <si>
    <t>https://adage.com/article/twitter/gaming-twitter/2191571 https://www.socialinsider.io/blog/instagram-hashtag-study/</t>
  </si>
  <si>
    <t>https://paper.li/Frank_Strong/1565531344?edition_id=4a91da50-cf1b-11e9-ae52-0cc47a0d1605 https://paper.li/Frank_Strong/1565531344?edition_id=4c56fb60-ca64-11e9-ae52-0cc47a0d1605 https://paper.li/Frank_Strong/1565531344?edition_id=ce467b90-c808-11e9-ae52-0cc47a0d1605</t>
  </si>
  <si>
    <t>https://www.socialmediatoday.com/news/where-should-you-place-your-instagram-hashtags-in-the-caption-or-in-the-f/562009/ https://www.socialmediatoday.com/news/facebook-publishes-new-report-on-the-benefits-of-combining-facebook-and-out/561700/</t>
  </si>
  <si>
    <t>https://techcrunch.com/2019/09/03/pandora-now-lets-you-share-music-and-podcasts-to-your-instagram-stories/?utm_source=podnews.net&amp;utm_medium=email&amp;utm_campaign=podnews.net:2019-09-04 https://www.bitchmedia.org/article/popeyes-chicken-sandwich-brands-appropriate-black-twitter?utm_source=newsletter&amp;utm_medium=email&amp;utm_content=success%20of%20their%20viral%20chicken%20sandwich%20didn%E2%80%99t%20start%20with%20Popeyes&amp;utm_campaign=Weekly-Reader-8.31.2019 https://twitter.com/JeremyHL/status/1164608597906604032 https://www-tandfonline-com.libproxy.aucegypt.edu/doi/full/10.1080/17512786.2019.1647113</t>
  </si>
  <si>
    <t>wongmjane.com twitter.com</t>
  </si>
  <si>
    <t>twitter.com socialmediatoday.com digiday.com hootsuite.com sproutsocial.com buzzfeednews.com adobe.com edm.com hubspot.com nytimes.com</t>
  </si>
  <si>
    <t>aejmc.us cnbc.com</t>
  </si>
  <si>
    <t>adage.com socialinsider.io</t>
  </si>
  <si>
    <t>techcrunch.com bitchmedia.org twitter.com aucegypt.edu</t>
  </si>
  <si>
    <t>smprofs prprofs smmm2020 unojmc404 facebook data ethics ethicsmonth smc2018</t>
  </si>
  <si>
    <t>mimspr smprofs socialmedia hubspot proudprof</t>
  </si>
  <si>
    <t>smprofs prprofs aejmc20 cfp socialmedia</t>
  </si>
  <si>
    <t>smprofs prprofs socialmedia goodread blacktwitter chickensandwichwars journalism research</t>
  </si>
  <si>
    <t>facebook data ethics ethicsmonth smc2018 smprofs prprofs smmm2020 unojmc404</t>
  </si>
  <si>
    <t>prprofs frebergpr smsports smprofs</t>
  </si>
  <si>
    <t>socialmedia hubspot proudprof mimspr smprofs</t>
  </si>
  <si>
    <t>aejmc20 cfp socialmedia smprofs prprofs</t>
  </si>
  <si>
    <t>cm225 smprofs</t>
  </si>
  <si>
    <t>frebergpr prprofs smprofs</t>
  </si>
  <si>
    <t>goodread blacktwitter chickensandwichwars journalism research prprofs socialmedia smprofs</t>
  </si>
  <si>
    <t>#prprofs #smprofs #ethics #ethicsmonth prsa uno_prssa chat aejmc aejmc_prd #unojmc404</t>
  </si>
  <si>
    <t>#smprofs #prprofs #smmm2020 #unojmc404 #facebook hides counts hidden #data experiment</t>
  </si>
  <si>
    <t>csw's call panels #aejmc20 now available website looking great ideas</t>
  </si>
  <si>
    <t>adidas continues lead way sports channels initiatives well done #smsports</t>
  </si>
  <si>
    <t>#smprofs #prprofs new facebook instagram #frebergpr s here social media</t>
  </si>
  <si>
    <t>great see 1 2 masoncommdept #mimspr alums image enjoy being</t>
  </si>
  <si>
    <t>great #mimspr #smprofs see masoncommdept timing post pr sm course</t>
  </si>
  <si>
    <t>truly honored #smprofs #prprofs</t>
  </si>
  <si>
    <t>now #smprofs #prprofs csw's call panels #aejmc20 available website looking</t>
  </si>
  <si>
    <t>post instagram 15 creative engaging ideas hootsuite #smprofs #prprofs</t>
  </si>
  <si>
    <t>read insights marketers looking find elusive coveted young adult audience</t>
  </si>
  <si>
    <t>randfish redirect go listen already #seo #google #zeroclicksearch #smprofs</t>
  </si>
  <si>
    <t>place instagram hashtags caption first comment study #smprofs #prprofs</t>
  </si>
  <si>
    <t>faculty teaching social media looks useful adobe edex class #smprofs</t>
  </si>
  <si>
    <t>great example professional sports team taking advantage digital opportunities owned</t>
  </si>
  <si>
    <t>new hulu documentary exposes underside influencer business fyi #smprofs candicechamplin</t>
  </si>
  <si>
    <t>nathan raised huge issue happens industry board #smprofs #prprofs</t>
  </si>
  <si>
    <t>gaming twitter #smprofs instagram s whole new playing field marketers</t>
  </si>
  <si>
    <t>mark s #smprofs good first episode</t>
  </si>
  <si>
    <t>looking forward talk philgomes learned blockchain connects pr industry excited</t>
  </si>
  <si>
    <t>prof kfreberg talk digital curation marketing students definitely love insights</t>
  </si>
  <si>
    <t>tiktok new age influencer marketings #smprofs #frebergpr</t>
  </si>
  <si>
    <t>#smprofs #prprofs facebook place instagram hashtags caption first comment study</t>
  </si>
  <si>
    <t>strategy attn #smprofs m available more speaking gigs ve given</t>
  </si>
  <si>
    <t>#smprofs #prprofs #socialmedia pandora t nice move allow non subscribers</t>
  </si>
  <si>
    <t>#facebook hides counts hidden #data experiment kfreberg wongmjane #ethics #ethicsmonth</t>
  </si>
  <si>
    <t>facebook s #prprofs new instagram #frebergpr today here social media</t>
  </si>
  <si>
    <t>great timing post pr sm course students whose state social</t>
  </si>
  <si>
    <t>csw's call panels #aejmc20 available website looking great ideas collaborators</t>
  </si>
  <si>
    <t>gaming twitter instagram s whole new playing field marketers know</t>
  </si>
  <si>
    <t>digital wohoo excellent interview gave advice doing consultancy indeed seriously</t>
  </si>
  <si>
    <t>kmatthews marcwhitt #frebergpr tmccorkindale professorgary magicalpr atomictango richbecker peggybinette #prprofs</t>
  </si>
  <si>
    <t>facebook place instagram hashtags caption first comment study publishes new</t>
  </si>
  <si>
    <t>pandora t nice move allow non subscribers access premium content</t>
  </si>
  <si>
    <t>#prprofs,#smprofs  #smprofs,#ethics  #ethics,#ethicsmonth  #ethicsmonth,prsa  prsa,uno_prssa  uno_prssa,chat  chat,aejmc  aejmc,aejmc_prd  aejmc_prd,#unojmc404  #unojmc404,extra</t>
  </si>
  <si>
    <t>#facebook,hides  hides,counts  counts,hidden  hidden,#data  #data,experiment  experiment,kfreberg  kfreberg,wongmjane  wongmjane,#smprofs  #smprofs,#prprofs  #prprofs,#smmm2020</t>
  </si>
  <si>
    <t>csw's,call  call,panels  panels,#aejmc20  #aejmc20,now  now,available  available,website  website,looking  looking,great  great,ideas  ideas,collaborators</t>
  </si>
  <si>
    <t>adidas,continues  continues,lead  lead,way  way,sports  sports,channels  channels,initiatives  initiatives,well  well,done  done,#smsports  #smsports,#smprofs</t>
  </si>
  <si>
    <t>#smprofs,#prprofs  social,media  #smprofs,#frebergpr  facebook,publishes  publishes,new  #frebergpr,#smprofs  congrats,matt  digiday,#smprofs  w,students  fyi,#smprofs</t>
  </si>
  <si>
    <t>great,timing  timing,post  post,#mimspr  #mimspr,pr  pr,sm  sm,course  course,students  students,whose  whose,state  state,social</t>
  </si>
  <si>
    <t>truly,honored  honored,#smprofs  #smprofs,#prprofs</t>
  </si>
  <si>
    <t>post,instagram  instagram,15  15,creative  creative,engaging  engaging,ideas  ideas,hootsuite  hootsuite,#smprofs  #smprofs,#prprofs</t>
  </si>
  <si>
    <t>read,insights  insights,marketers  marketers,looking  looking,find  find,elusive  elusive,coveted  coveted,young  young,adult  adult,audience  audience,spending</t>
  </si>
  <si>
    <t>randfish,redirect  redirect,go  go,listen  listen,already  already,#seo  #seo,#google  #google,#zeroclicksearch  #zeroclicksearch,#smprofs</t>
  </si>
  <si>
    <t>place,instagram  instagram,hashtags  hashtags,caption  caption,first  first,comment  comment,study  study,#smprofs  #smprofs,#prprofs</t>
  </si>
  <si>
    <t>faculty,teaching  teaching,social  social,media  media,looks  looks,useful  useful,adobe  adobe,edex  edex,class  class,#smprofs</t>
  </si>
  <si>
    <t>new,hulu  hulu,documentary  documentary,exposes  exposes,underside  underside,influencer  influencer,business  business,fyi  fyi,#smprofs  #smprofs,candicechamplin  candicechamplin,independent</t>
  </si>
  <si>
    <t>nathan,raised  raised,huge  huge,issue  issue,happens  happens,industry  industry,board  board,#smprofs  #smprofs,#prprofs</t>
  </si>
  <si>
    <t>gaming,twitter  twitter,whole  whole,new  new,playing  playing,field  field,marketers  marketers,know  know,42  42,people  people,twitter</t>
  </si>
  <si>
    <t>mark,s  s,#smprofs  #smprofs,good  good,first  first,episode</t>
  </si>
  <si>
    <t>looking,forward  forward,talk  talk,philgomes  philgomes,learned  learned,blockchain  blockchain,connects  connects,pr  pr,industry  industry,excited  excited,learn</t>
  </si>
  <si>
    <t>prof,kfreberg  marketing,students  students,definitely  definitely,love  love,insights  wohoo,excellent  excellent,interview  interview,prof  kfreberg,talk  talk,digital</t>
  </si>
  <si>
    <t>tiktok,new  new,age  age,influencer  influencer,marketings  marketings,#smprofs  #smprofs,#frebergpr</t>
  </si>
  <si>
    <t>latest,here's  here's,pr  pr,marketing  marketing,profs  profs,sharing  sharing,today  today,thanks  thanks,kmatthews  kmatthews,peggybinette  peggybinette,marcwhitt</t>
  </si>
  <si>
    <t>#smprofs,#prprofs  place,instagram  instagram,hashtags  hashtags,caption  caption,first  first,comment  comment,study  study,#smprofs  facebook,publishes  publishes,new</t>
  </si>
  <si>
    <t>attn,#smprofs  #smprofs,m  m,available  available,more  more,speaking  speaking,gigs  gigs,ve  ve,given  given,chats  chats,digital</t>
  </si>
  <si>
    <t>#smprofs,#prprofs  nice,move  move,pandora  pandora,allow  allow,non  non,subscribers  subscribers,access  access,premium  premium,content  content,free</t>
  </si>
  <si>
    <t>wohoo,excellent  excellent,interview  interview,prof  kfreberg,talk  talk,digital  digital,curation  curation,digital  digital,marketing  insights,gave  gave,advice</t>
  </si>
  <si>
    <t>thanks,kmatthews  kmatthews,peggybinette  peggybinette,marcwhitt  marcwhitt,#smprofs  #smprofs,#frebergpr  thanks,tmccorkindale  tmccorkindale,professorgary  professorgary,peggybinette  peggybinette,#smprofs  #smprofs,#prprofs</t>
  </si>
  <si>
    <t>place,instagram  instagram,hashtags  hashtags,caption  caption,first  first,comment  comment,study  study,#smprofs  facebook,publishes  publishes,new  new,report</t>
  </si>
  <si>
    <t>nice,move  move,pandora  pandora,allow  allow,non  non,subscribers  subscribers,access  access,premium  premium,content  content,free  free,limited</t>
  </si>
  <si>
    <t>ideas</t>
  </si>
  <si>
    <t>media</t>
  </si>
  <si>
    <t>students</t>
  </si>
  <si>
    <t>hashtags</t>
  </si>
  <si>
    <t>first</t>
  </si>
  <si>
    <t>looking</t>
  </si>
  <si>
    <t>good</t>
  </si>
  <si>
    <t>caption</t>
  </si>
  <si>
    <t>comment</t>
  </si>
  <si>
    <t>class</t>
  </si>
  <si>
    <t>brands</t>
  </si>
  <si>
    <t>#smsports</t>
  </si>
  <si>
    <t>guide</t>
  </si>
  <si>
    <t>brand</t>
  </si>
  <si>
    <t>strategy</t>
  </si>
  <si>
    <t>here</t>
  </si>
  <si>
    <t>definitely</t>
  </si>
  <si>
    <t>advertising</t>
  </si>
  <si>
    <t>post</t>
  </si>
  <si>
    <t>industry</t>
  </si>
  <si>
    <t>collaborators</t>
  </si>
  <si>
    <t>deadline</t>
  </si>
  <si>
    <t>submit</t>
  </si>
  <si>
    <t>wed</t>
  </si>
  <si>
    <t>sept</t>
  </si>
  <si>
    <t>25</t>
  </si>
  <si>
    <t>#cfp</t>
  </si>
  <si>
    <t>time</t>
  </si>
  <si>
    <t>more</t>
  </si>
  <si>
    <t>place</t>
  </si>
  <si>
    <t>publishes</t>
  </si>
  <si>
    <t>benefits</t>
  </si>
  <si>
    <t>creative</t>
  </si>
  <si>
    <t>tiktok</t>
  </si>
  <si>
    <t>influencer</t>
  </si>
  <si>
    <t>nathan</t>
  </si>
  <si>
    <t>raised</t>
  </si>
  <si>
    <t>huge</t>
  </si>
  <si>
    <t>issue</t>
  </si>
  <si>
    <t>happens</t>
  </si>
  <si>
    <t>board</t>
  </si>
  <si>
    <t>business</t>
  </si>
  <si>
    <t>content</t>
  </si>
  <si>
    <t>share</t>
  </si>
  <si>
    <t>stories</t>
  </si>
  <si>
    <t>prof</t>
  </si>
  <si>
    <t>congrats</t>
  </si>
  <si>
    <t>report</t>
  </si>
  <si>
    <t>combining</t>
  </si>
  <si>
    <t>outdoor</t>
  </si>
  <si>
    <t>w</t>
  </si>
  <si>
    <t>age</t>
  </si>
  <si>
    <t>talk</t>
  </si>
  <si>
    <t>insights</t>
  </si>
  <si>
    <t>excited</t>
  </si>
  <si>
    <t>#smmm2020</t>
  </si>
  <si>
    <t>#unojmc404</t>
  </si>
  <si>
    <t>fyi</t>
  </si>
  <si>
    <t>owned</t>
  </si>
  <si>
    <t>platforms</t>
  </si>
  <si>
    <t>#mtsusportssm</t>
  </si>
  <si>
    <t>carolina</t>
  </si>
  <si>
    <t>panthers</t>
  </si>
  <si>
    <t>launch</t>
  </si>
  <si>
    <t>purr</t>
  </si>
  <si>
    <t>fect</t>
  </si>
  <si>
    <t>mobile</t>
  </si>
  <si>
    <t>training</t>
  </si>
  <si>
    <t>camp</t>
  </si>
  <si>
    <t>interesting</t>
  </si>
  <si>
    <t>faculty</t>
  </si>
  <si>
    <t>teaching</t>
  </si>
  <si>
    <t>looks</t>
  </si>
  <si>
    <t>useful</t>
  </si>
  <si>
    <t>adobe</t>
  </si>
  <si>
    <t>edex</t>
  </si>
  <si>
    <t>15</t>
  </si>
  <si>
    <t>engaging</t>
  </si>
  <si>
    <t>influencers</t>
  </si>
  <si>
    <t>truly</t>
  </si>
  <si>
    <t>honored</t>
  </si>
  <si>
    <t>sure</t>
  </si>
  <si>
    <t>chat</t>
  </si>
  <si>
    <t>know</t>
  </si>
  <si>
    <t>attn</t>
  </si>
  <si>
    <t>m</t>
  </si>
  <si>
    <t>speaking</t>
  </si>
  <si>
    <t>gigs</t>
  </si>
  <si>
    <t>ve</t>
  </si>
  <si>
    <t>given</t>
  </si>
  <si>
    <t>chats</t>
  </si>
  <si>
    <t>inbound</t>
  </si>
  <si>
    <t>creation</t>
  </si>
  <si>
    <t>distribution</t>
  </si>
  <si>
    <t>development</t>
  </si>
  <si>
    <t>give</t>
  </si>
  <si>
    <t>shout</t>
  </si>
  <si>
    <t>need</t>
  </si>
  <si>
    <t>guest</t>
  </si>
  <si>
    <t>lecturers</t>
  </si>
  <si>
    <t>presenter</t>
  </si>
  <si>
    <t>handles</t>
  </si>
  <si>
    <t>fortune</t>
  </si>
  <si>
    <t>200</t>
  </si>
  <si>
    <t>book</t>
  </si>
  <si>
    <t>matt</t>
  </si>
  <si>
    <t>very</t>
  </si>
  <si>
    <t>out</t>
  </si>
  <si>
    <t>seriously</t>
  </si>
  <si>
    <t>course</t>
  </si>
  <si>
    <t>thank</t>
  </si>
  <si>
    <t>marketings</t>
  </si>
  <si>
    <t>curation</t>
  </si>
  <si>
    <t>love</t>
  </si>
  <si>
    <t>podcast</t>
  </si>
  <si>
    <t>mark</t>
  </si>
  <si>
    <t>episode</t>
  </si>
  <si>
    <t>follow</t>
  </si>
  <si>
    <t>hashtag</t>
  </si>
  <si>
    <t>hulu</t>
  </si>
  <si>
    <t>documentary</t>
  </si>
  <si>
    <t>exposes</t>
  </si>
  <si>
    <t>underside</t>
  </si>
  <si>
    <t>independent</t>
  </si>
  <si>
    <t>read</t>
  </si>
  <si>
    <t>account</t>
  </si>
  <si>
    <t>already</t>
  </si>
  <si>
    <t>being</t>
  </si>
  <si>
    <t>part</t>
  </si>
  <si>
    <t>#proudprof</t>
  </si>
  <si>
    <t>continues</t>
  </si>
  <si>
    <t>lead</t>
  </si>
  <si>
    <t>way</t>
  </si>
  <si>
    <t>channels</t>
  </si>
  <si>
    <t>initiatives</t>
  </si>
  <si>
    <t>well</t>
  </si>
  <si>
    <t>done</t>
  </si>
  <si>
    <t>make</t>
  </si>
  <si>
    <t>exposure</t>
  </si>
  <si>
    <t>messenger</t>
  </si>
  <si>
    <t>winning</t>
  </si>
  <si>
    <t>#ethics</t>
  </si>
  <si>
    <t>#ethicsmonth</t>
  </si>
  <si>
    <t>extra</t>
  </si>
  <si>
    <t>credit</t>
  </si>
  <si>
    <t>#smc2018</t>
  </si>
  <si>
    <t>7, 125, 0</t>
  </si>
  <si>
    <t>G1: #smprofs #prprofs instagram new facebook #frebergpr study s digital social</t>
  </si>
  <si>
    <t>G2: #smprofs #prprofs aejmc now csw's call panels #aejmc20 available website</t>
  </si>
  <si>
    <t>G3: latest here's pr marketing profs sharing today thanks #smprofs peggybinette</t>
  </si>
  <si>
    <t>G4: #smprofs #prprofs #socialmedia pandora t</t>
  </si>
  <si>
    <t>G5: great #mimspr #smprofs see masoncommdept 1 2 alums image enjoy</t>
  </si>
  <si>
    <t>G7: #smprofs great example professional sports team taking advantage digital opportunities</t>
  </si>
  <si>
    <t>G9: #smprofs marketers gaming twitter instagram s</t>
  </si>
  <si>
    <t>Edge Weight▓1▓40▓0▓True▓Green▓Red▓▓Edge Weight▓1▓2▓0▓5▓10▓False▓Edge Weight▓1▓40▓0▓16▓6▓False▓▓0▓0▓0▓True▓Black▓Black▓▓Followers▓21▓3669658▓0▓162▓1000▓False▓Followers▓21▓36433847▓0▓100▓70▓False▓▓0▓0▓0▓0▓0▓False▓▓0▓0▓0▓0▓0▓False</t>
  </si>
  <si>
    <t>GraphSource░TwitterSearch▓GraphTerm░SMProfs▓ImportDescription░The graph represents a network of 72 Twitter users whose recent tweets contained "SMProfs", or who were replied to or mentioned in those tweets, taken from a data set limited to a maximum of 18,000 tweets.  The network was obtained from Twitter on Wednesday, 04 September 2019 at 18:37 UTC.
The tweets in the network were tweeted over the 9-day, 6-hour, 19-minute period from Monday, 26 August 2019 at 10:39 UTC to Wednesday, 04 September 2019 at 16:59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"mentions".▓ImportSuggestedTitle░SMProfs Twitter NodeXL SNA Map and Report for Wednesday, 04 September 2019 at 18:36 UTC▓ImportSuggestedFileNameNoExtension░2019-09-04 18-36-52 NodeXL Twitter Search SMProfs▓GroupingDescription░The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</si>
</sst>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3" applyNumberFormat="1" applyFont="1"/>
    <xf numFmtId="0" fontId="10" fillId="0" borderId="2" xfId="28" applyFill="1" applyBorder="1" applyAlignment="1">
      <alignment/>
    </xf>
    <xf numFmtId="0" fontId="0" fillId="6" borderId="1" xfId="26" applyNumberFormat="1" applyFont="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2"/>
      <tableStyleElement type="headerRow" dxfId="431"/>
    </tableStyle>
    <tableStyle name="NodeXL Table" pivot="0" count="1">
      <tableStyleElement type="headerRow" dxfId="4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1671984"/>
        <c:axId val="35056305"/>
      </c:barChart>
      <c:catAx>
        <c:axId val="11671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056305"/>
        <c:crosses val="autoZero"/>
        <c:auto val="1"/>
        <c:lblOffset val="100"/>
        <c:noMultiLvlLbl val="0"/>
      </c:catAx>
      <c:valAx>
        <c:axId val="35056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71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0037346"/>
        <c:axId val="15672899"/>
      </c:barChart>
      <c:catAx>
        <c:axId val="40037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72899"/>
        <c:crosses val="autoZero"/>
        <c:auto val="1"/>
        <c:lblOffset val="100"/>
        <c:noMultiLvlLbl val="0"/>
      </c:catAx>
      <c:valAx>
        <c:axId val="1567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9774548"/>
        <c:axId val="49666709"/>
      </c:barChart>
      <c:catAx>
        <c:axId val="297745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66709"/>
        <c:crosses val="autoZero"/>
        <c:auto val="1"/>
        <c:lblOffset val="100"/>
        <c:noMultiLvlLbl val="0"/>
      </c:catAx>
      <c:valAx>
        <c:axId val="49666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7749638"/>
        <c:axId val="64425895"/>
      </c:barChart>
      <c:catAx>
        <c:axId val="17749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25895"/>
        <c:crosses val="autoZero"/>
        <c:auto val="1"/>
        <c:lblOffset val="100"/>
        <c:noMultiLvlLbl val="0"/>
      </c:catAx>
      <c:valAx>
        <c:axId val="6442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752248"/>
        <c:axId val="642425"/>
      </c:barChart>
      <c:catAx>
        <c:axId val="27522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425"/>
        <c:crosses val="autoZero"/>
        <c:auto val="1"/>
        <c:lblOffset val="100"/>
        <c:noMultiLvlLbl val="0"/>
      </c:catAx>
      <c:valAx>
        <c:axId val="642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1478826"/>
        <c:axId val="66067467"/>
      </c:barChart>
      <c:catAx>
        <c:axId val="314788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67467"/>
        <c:crosses val="autoZero"/>
        <c:auto val="1"/>
        <c:lblOffset val="100"/>
        <c:noMultiLvlLbl val="0"/>
      </c:catAx>
      <c:valAx>
        <c:axId val="66067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6080412"/>
        <c:axId val="49742685"/>
      </c:barChart>
      <c:catAx>
        <c:axId val="16080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742685"/>
        <c:crosses val="autoZero"/>
        <c:auto val="1"/>
        <c:lblOffset val="100"/>
        <c:noMultiLvlLbl val="0"/>
      </c:catAx>
      <c:valAx>
        <c:axId val="49742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1472462"/>
        <c:axId val="45517679"/>
      </c:barChart>
      <c:catAx>
        <c:axId val="214724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17679"/>
        <c:crosses val="autoZero"/>
        <c:auto val="1"/>
        <c:lblOffset val="100"/>
        <c:noMultiLvlLbl val="0"/>
      </c:catAx>
      <c:valAx>
        <c:axId val="4551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2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5773760"/>
        <c:axId val="34716737"/>
      </c:barChart>
      <c:catAx>
        <c:axId val="15773760"/>
        <c:scaling>
          <c:orientation val="minMax"/>
        </c:scaling>
        <c:axPos val="b"/>
        <c:delete val="1"/>
        <c:majorTickMark val="out"/>
        <c:minorTickMark val="none"/>
        <c:tickLblPos val="none"/>
        <c:crossAx val="34716737"/>
        <c:crosses val="autoZero"/>
        <c:auto val="1"/>
        <c:lblOffset val="100"/>
        <c:noMultiLvlLbl val="0"/>
      </c:catAx>
      <c:valAx>
        <c:axId val="34716737"/>
        <c:scaling>
          <c:orientation val="minMax"/>
        </c:scaling>
        <c:axPos val="l"/>
        <c:delete val="1"/>
        <c:majorTickMark val="out"/>
        <c:minorTickMark val="none"/>
        <c:tickLblPos val="none"/>
        <c:crossAx val="15773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rconversatio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ejmc_p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ej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no_prss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r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decker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fre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dida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ricastu32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imsp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mprofesso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soncommdep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lboyd_uof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ui_shiraish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tineecker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sw_aejm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ca_fs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ejmc_pci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ddivis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ejmcvisco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ejmc_gsi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icd_aejm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pompp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ejhisto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iulio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ootsuit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eirdret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driwal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ndfis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ggiejcox"/>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hadjthie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kinsk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ptaylorprof"/>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lleycat1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iaga91000049"/>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enzhao080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oanokemave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andicechampli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jg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wongmjan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attnavarr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rmca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allica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instituteforp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philgom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athanalleba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djham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arvs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verybgre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rank_stro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hbeck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tomictang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gicalp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rofessorgar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tmccorkindal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rcwhit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eggybinett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matthew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agecom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tukentapp"/>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orele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igida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8" name="Subgraph-mjkushi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todmeisn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80" name="Subgraph-kimfoxwosu"/>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81" name="Subgraph-miamoodyramire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82" name="Subgraph-meredithdclar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83" name="Subgraph-dr_tindal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84" name="Subgraph-dradambank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85" name="Subgraph-podnew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86" name="Subgraph-instagra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2" totalsRowShown="0" headerRowDxfId="429" dataDxfId="379">
  <autoFilter ref="A2:BN162"/>
  <tableColumns count="66">
    <tableColumn id="1" name="Vertex 1" dataDxfId="363"/>
    <tableColumn id="2" name="Vertex 2" dataDxfId="361"/>
    <tableColumn id="3" name="Color" dataDxfId="362"/>
    <tableColumn id="4" name="Width" dataDxfId="388"/>
    <tableColumn id="11" name="Style" dataDxfId="387"/>
    <tableColumn id="5" name="Opacity" dataDxfId="386"/>
    <tableColumn id="6" name="Visibility" dataDxfId="385"/>
    <tableColumn id="10" name="Label" dataDxfId="384"/>
    <tableColumn id="12" name="Label Text Color" dataDxfId="383"/>
    <tableColumn id="13" name="Label Font Size" dataDxfId="382"/>
    <tableColumn id="14" name="Reciprocated?" dataDxfId="269"/>
    <tableColumn id="7" name="ID" dataDxfId="381"/>
    <tableColumn id="9" name="Dynamic Filter" dataDxfId="380"/>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Tweet Date (UTC)" dataDxfId="352"/>
    <tableColumn id="22" name="Twitter Page for Tweet" dataDxfId="351"/>
    <tableColumn id="23" name="Latitude" dataDxfId="350"/>
    <tableColumn id="24" name="Longitude" dataDxfId="349"/>
    <tableColumn id="25" name="Imported ID" dataDxfId="348"/>
    <tableColumn id="26" name="In-Reply-To Tweet ID" dataDxfId="34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346"/>
    <tableColumn id="39" name="Favorited" dataDxfId="345"/>
    <tableColumn id="40" name="Favorite Count" dataDxfId="344"/>
    <tableColumn id="41" name="In-Reply-To User ID" dataDxfId="343"/>
    <tableColumn id="42" name="Is Quote Status" dataDxfId="342"/>
    <tableColumn id="43" name="Language" dataDxfId="341"/>
    <tableColumn id="44" name="Possibly Sensitive" dataDxfId="340"/>
    <tableColumn id="45" name="Quoted Status ID" dataDxfId="339"/>
    <tableColumn id="46" name="Retweeted" dataDxfId="338"/>
    <tableColumn id="47" name="Retweet Count" dataDxfId="337"/>
    <tableColumn id="48" name="Retweet ID" dataDxfId="336"/>
    <tableColumn id="49" name="Source" dataDxfId="335"/>
    <tableColumn id="50" name="Truncated" dataDxfId="334"/>
    <tableColumn id="51" name="Unified Twitter ID" dataDxfId="333"/>
    <tableColumn id="52" name="Imported Tweet Type" dataDxfId="332"/>
    <tableColumn id="53" name="Added By Extended Analysis" dataDxfId="331"/>
    <tableColumn id="54" name="Corrected By Extended Analysis" dataDxfId="330"/>
    <tableColumn id="55" name="Place Bounding Box" dataDxfId="329"/>
    <tableColumn id="56" name="Place Country" dataDxfId="328"/>
    <tableColumn id="57" name="Place Country Code" dataDxfId="327"/>
    <tableColumn id="58" name="Place Full Name" dataDxfId="326"/>
    <tableColumn id="59" name="Place ID" dataDxfId="325"/>
    <tableColumn id="60" name="Place Name" dataDxfId="324"/>
    <tableColumn id="61" name="Place Type" dataDxfId="323"/>
    <tableColumn id="62" name="Place URL" dataDxfId="287"/>
    <tableColumn id="63" name="Vertex 1 Group" dataDxfId="286">
      <calculatedColumnFormula>REPLACE(INDEX(GroupVertices[Group], MATCH(Edges[[#This Row],[Vertex 1]],GroupVertices[Vertex],0)),1,1,"")</calculatedColumnFormula>
    </tableColumn>
    <tableColumn id="64" name="Vertex 2 Group" dataDxfId="284">
      <calculatedColumnFormula>REPLACE(INDEX(GroupVertices[Group], MATCH(Edges[[#This Row],[Vertex 2]],GroupVertices[Vertex],0)),1,1,"")</calculatedColumnFormula>
    </tableColumn>
    <tableColumn id="65" name="Date" dataDxfId="285"/>
    <tableColumn id="66" name="Time" dataDxfId="3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402" dataDxfId="401">
  <autoFilter ref="A2:C12"/>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68" dataDxfId="267">
  <autoFilter ref="A1:T11"/>
  <tableColumns count="20">
    <tableColumn id="1" name="Top URLs in Tweet in Entire Graph" dataDxfId="266"/>
    <tableColumn id="2" name="Entire Graph Count" dataDxfId="265"/>
    <tableColumn id="3" name="Top URLs in Tweet in G1" dataDxfId="264"/>
    <tableColumn id="4" name="G1 Count" dataDxfId="263"/>
    <tableColumn id="5" name="Top URLs in Tweet in G2" dataDxfId="262"/>
    <tableColumn id="6" name="G2 Count" dataDxfId="261"/>
    <tableColumn id="7" name="Top URLs in Tweet in G3" dataDxfId="260"/>
    <tableColumn id="8" name="G3 Count" dataDxfId="259"/>
    <tableColumn id="9" name="Top URLs in Tweet in G4" dataDxfId="258"/>
    <tableColumn id="10" name="G4 Count" dataDxfId="257"/>
    <tableColumn id="11" name="Top URLs in Tweet in G5" dataDxfId="256"/>
    <tableColumn id="12" name="G5 Count" dataDxfId="255"/>
    <tableColumn id="13" name="Top URLs in Tweet in G6" dataDxfId="254"/>
    <tableColumn id="14" name="G6 Count" dataDxfId="253"/>
    <tableColumn id="15" name="Top URLs in Tweet in G7" dataDxfId="252"/>
    <tableColumn id="16" name="G7 Count" dataDxfId="251"/>
    <tableColumn id="17" name="Top URLs in Tweet in G8" dataDxfId="250"/>
    <tableColumn id="18" name="G8 Count" dataDxfId="249"/>
    <tableColumn id="19" name="Top URLs in Tweet in G9" dataDxfId="248"/>
    <tableColumn id="20" name="G9 Count" dataDxfId="24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245" dataDxfId="244">
  <autoFilter ref="A14:T24"/>
  <tableColumns count="20">
    <tableColumn id="1" name="Top Domains in Tweet in Entire Graph" dataDxfId="243"/>
    <tableColumn id="2" name="Entire Graph Count" dataDxfId="242"/>
    <tableColumn id="3" name="Top Domains in Tweet in G1" dataDxfId="241"/>
    <tableColumn id="4" name="G1 Count" dataDxfId="240"/>
    <tableColumn id="5" name="Top Domains in Tweet in G2" dataDxfId="239"/>
    <tableColumn id="6" name="G2 Count" dataDxfId="238"/>
    <tableColumn id="7" name="Top Domains in Tweet in G3" dataDxfId="237"/>
    <tableColumn id="8" name="G3 Count" dataDxfId="236"/>
    <tableColumn id="9" name="Top Domains in Tweet in G4" dataDxfId="235"/>
    <tableColumn id="10" name="G4 Count" dataDxfId="234"/>
    <tableColumn id="11" name="Top Domains in Tweet in G5" dataDxfId="233"/>
    <tableColumn id="12" name="G5 Count" dataDxfId="232"/>
    <tableColumn id="13" name="Top Domains in Tweet in G6" dataDxfId="231"/>
    <tableColumn id="14" name="G6 Count" dataDxfId="230"/>
    <tableColumn id="15" name="Top Domains in Tweet in G7" dataDxfId="229"/>
    <tableColumn id="16" name="G7 Count" dataDxfId="228"/>
    <tableColumn id="17" name="Top Domains in Tweet in G8" dataDxfId="227"/>
    <tableColumn id="18" name="G8 Count" dataDxfId="226"/>
    <tableColumn id="19" name="Top Domains in Tweet in G9" dataDxfId="225"/>
    <tableColumn id="20" name="G9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22" dataDxfId="221">
  <autoFilter ref="A27:T37"/>
  <tableColumns count="20">
    <tableColumn id="1" name="Top Hashtags in Tweet in Entire Graph" dataDxfId="220"/>
    <tableColumn id="2" name="Entire Graph Count" dataDxfId="219"/>
    <tableColumn id="3" name="Top Hashtags in Tweet in G1" dataDxfId="218"/>
    <tableColumn id="4" name="G1 Count" dataDxfId="217"/>
    <tableColumn id="5" name="Top Hashtags in Tweet in G2" dataDxfId="216"/>
    <tableColumn id="6" name="G2 Count" dataDxfId="215"/>
    <tableColumn id="7" name="Top Hashtags in Tweet in G3" dataDxfId="214"/>
    <tableColumn id="8" name="G3 Count" dataDxfId="213"/>
    <tableColumn id="9" name="Top Hashtags in Tweet in G4" dataDxfId="212"/>
    <tableColumn id="10" name="G4 Count" dataDxfId="211"/>
    <tableColumn id="11" name="Top Hashtags in Tweet in G5" dataDxfId="210"/>
    <tableColumn id="12" name="G5 Count" dataDxfId="209"/>
    <tableColumn id="13" name="Top Hashtags in Tweet in G6" dataDxfId="208"/>
    <tableColumn id="14" name="G6 Count" dataDxfId="207"/>
    <tableColumn id="15" name="Top Hashtags in Tweet in G7" dataDxfId="206"/>
    <tableColumn id="16" name="G7 Count" dataDxfId="205"/>
    <tableColumn id="17" name="Top Hashtags in Tweet in G8" dataDxfId="204"/>
    <tableColumn id="18" name="G8 Count" dataDxfId="203"/>
    <tableColumn id="19" name="Top Hashtags in Tweet in G9" dataDxfId="202"/>
    <tableColumn id="20" name="G9 Count" dataDxfId="20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199" dataDxfId="198">
  <autoFilter ref="A40:T50"/>
  <tableColumns count="20">
    <tableColumn id="1" name="Top Words in Tweet in Entire Graph" dataDxfId="197"/>
    <tableColumn id="2" name="Entire Graph Count" dataDxfId="196"/>
    <tableColumn id="3" name="Top Words in Tweet in G1" dataDxfId="195"/>
    <tableColumn id="4" name="G1 Count" dataDxfId="194"/>
    <tableColumn id="5" name="Top Words in Tweet in G2" dataDxfId="193"/>
    <tableColumn id="6" name="G2 Count" dataDxfId="192"/>
    <tableColumn id="7" name="Top Words in Tweet in G3" dataDxfId="191"/>
    <tableColumn id="8" name="G3 Count" dataDxfId="190"/>
    <tableColumn id="9" name="Top Words in Tweet in G4" dataDxfId="189"/>
    <tableColumn id="10" name="G4 Count" dataDxfId="188"/>
    <tableColumn id="11" name="Top Words in Tweet in G5" dataDxfId="187"/>
    <tableColumn id="12" name="G5 Count" dataDxfId="186"/>
    <tableColumn id="13" name="Top Words in Tweet in G6" dataDxfId="185"/>
    <tableColumn id="14" name="G6 Count" dataDxfId="184"/>
    <tableColumn id="15" name="Top Words in Tweet in G7" dataDxfId="183"/>
    <tableColumn id="16" name="G7 Count" dataDxfId="182"/>
    <tableColumn id="17" name="Top Words in Tweet in G8" dataDxfId="181"/>
    <tableColumn id="18" name="G8 Count" dataDxfId="180"/>
    <tableColumn id="19" name="Top Words in Tweet in G9" dataDxfId="179"/>
    <tableColumn id="20" name="G9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176" dataDxfId="175">
  <autoFilter ref="A53:T63"/>
  <tableColumns count="20">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8" totalsRowShown="0" headerRowDxfId="153" dataDxfId="152">
  <autoFilter ref="A66:T68"/>
  <tableColumns count="20">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T81" totalsRowShown="0" headerRowDxfId="150" dataDxfId="149">
  <autoFilter ref="A71:T81"/>
  <tableColumns count="20">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2"/>
    <tableColumn id="19" name="Top Mentioned in G9" dataDxfId="111"/>
    <tableColumn id="20" name="G9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T94" totalsRowShown="0" headerRowDxfId="107" dataDxfId="106">
  <autoFilter ref="A84:T94"/>
  <tableColumns count="2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 id="19" name="Top Tweeters in G9" dataDxfId="87"/>
    <tableColumn id="20" name="G9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28" dataDxfId="364">
  <autoFilter ref="A2:BT74"/>
  <sortState ref="A3:BJ18">
    <sortCondition descending="1" sortBy="value" ref="V3:V18"/>
  </sortState>
  <tableColumns count="72">
    <tableColumn id="1" name="Vertex" dataDxfId="378"/>
    <tableColumn id="62" name="Subgraph" dataDxfId="377"/>
    <tableColumn id="2" name="Color" dataDxfId="376"/>
    <tableColumn id="5" name="Shape" dataDxfId="375"/>
    <tableColumn id="6" name="Size" dataDxfId="374"/>
    <tableColumn id="4" name="Opacity" dataDxfId="303"/>
    <tableColumn id="7" name="Image File" dataDxfId="301"/>
    <tableColumn id="3" name="Visibility" dataDxfId="302"/>
    <tableColumn id="10" name="Label" dataDxfId="373"/>
    <tableColumn id="16" name="Label Fill Color" dataDxfId="372"/>
    <tableColumn id="9" name="Label Position" dataDxfId="297"/>
    <tableColumn id="8" name="Tooltip" dataDxfId="295"/>
    <tableColumn id="18" name="Layout Order" dataDxfId="296"/>
    <tableColumn id="13" name="X" dataDxfId="371"/>
    <tableColumn id="14" name="Y" dataDxfId="370"/>
    <tableColumn id="12" name="Locked?" dataDxfId="369"/>
    <tableColumn id="19" name="Polar R" dataDxfId="368"/>
    <tableColumn id="20" name="Polar Angle" dataDxfId="36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6"/>
    <tableColumn id="28" name="Dynamic Filter" dataDxfId="365"/>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0"/>
    <tableColumn id="49" name="Custom Menu Item Text" dataDxfId="299"/>
    <tableColumn id="50" name="Custom Menu Item Action" dataDxfId="29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448" totalsRowShown="0" headerRowDxfId="74" dataDxfId="73">
  <autoFilter ref="A1:G448"/>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01" totalsRowShown="0" headerRowDxfId="65" dataDxfId="64">
  <autoFilter ref="A1:L401"/>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400" dataDxfId="399">
  <autoFilter ref="A1:D407"/>
  <tableColumns count="4">
    <tableColumn id="1" name="VertexID" dataDxfId="398"/>
    <tableColumn id="2" name="Word" dataDxfId="397"/>
    <tableColumn id="3" name="Imported ID" dataDxfId="396"/>
    <tableColumn id="4" name="Date" dataDxfId="395"/>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94" dataDxfId="393">
  <autoFilter ref="A1:B176"/>
  <tableColumns count="2">
    <tableColumn id="1" name="Word" dataDxfId="392"/>
    <tableColumn id="2" name="List" dataDxfId="391"/>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90" dataDxfId="389">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7">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426"/>
    <tableColumn id="20" name="Collapsed X"/>
    <tableColumn id="21" name="Collapsed Y"/>
    <tableColumn id="6" name="ID" dataDxfId="425"/>
    <tableColumn id="19" name="Collapsed Properties" dataDxfId="283"/>
    <tableColumn id="5" name="Vertices" dataDxfId="282"/>
    <tableColumn id="7" name="Unique Edges" dataDxfId="281"/>
    <tableColumn id="8" name="Edges With Duplicates" dataDxfId="280"/>
    <tableColumn id="9" name="Total Edges" dataDxfId="279"/>
    <tableColumn id="10" name="Self-Loops" dataDxfId="278"/>
    <tableColumn id="24" name="Reciprocated Vertex Pair Ratio" dataDxfId="277"/>
    <tableColumn id="25" name="Reciprocated Edge Ratio" dataDxfId="276"/>
    <tableColumn id="11" name="Connected Components" dataDxfId="275"/>
    <tableColumn id="12" name="Single-Vertex Connected Components" dataDxfId="274"/>
    <tableColumn id="13" name="Maximum Vertices in a Connected Component" dataDxfId="273"/>
    <tableColumn id="14" name="Maximum Edges in a Connected Component" dataDxfId="272"/>
    <tableColumn id="15" name="Maximum Geodesic Distance (Diameter)" dataDxfId="271"/>
    <tableColumn id="16" name="Average Geodesic Distance" dataDxfId="270"/>
    <tableColumn id="17" name="Graph Density" dataDxfId="246"/>
    <tableColumn id="23" name="Top URLs in Tweet" dataDxfId="223"/>
    <tableColumn id="26" name="Top Domains in Tweet" dataDxfId="200"/>
    <tableColumn id="27" name="Top Hashtags in Tweet" dataDxfId="177"/>
    <tableColumn id="28" name="Top Words in Tweet" dataDxfId="154"/>
    <tableColumn id="29" name="Top Word Pairs in Tweet" dataDxfId="109"/>
    <tableColumn id="30" name="Top Replied-To in Tweet" dataDxfId="10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24" dataDxfId="423">
  <autoFilter ref="A1:C73"/>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422"/>
    <tableColumn id="2" name="Degree Frequency" dataDxfId="421">
      <calculatedColumnFormula>COUNTIF(Vertices[Degree], "&gt;= " &amp; D2) - COUNTIF(Vertices[Degree], "&gt;=" &amp; D3)</calculatedColumnFormula>
    </tableColumn>
    <tableColumn id="3" name="In-Degree Bin" dataDxfId="420"/>
    <tableColumn id="4" name="In-Degree Frequency" dataDxfId="419">
      <calculatedColumnFormula>COUNTIF(Vertices[In-Degree], "&gt;= " &amp; F2) - COUNTIF(Vertices[In-Degree], "&gt;=" &amp; F3)</calculatedColumnFormula>
    </tableColumn>
    <tableColumn id="5" name="Out-Degree Bin" dataDxfId="418"/>
    <tableColumn id="6" name="Out-Degree Frequency" dataDxfId="417">
      <calculatedColumnFormula>COUNTIF(Vertices[Out-Degree], "&gt;= " &amp; H2) - COUNTIF(Vertices[Out-Degree], "&gt;=" &amp; H3)</calculatedColumnFormula>
    </tableColumn>
    <tableColumn id="7" name="Betweenness Centrality Bin" dataDxfId="416"/>
    <tableColumn id="8" name="Betweenness Centrality Frequency" dataDxfId="415">
      <calculatedColumnFormula>COUNTIF(Vertices[Betweenness Centrality], "&gt;= " &amp; J2) - COUNTIF(Vertices[Betweenness Centrality], "&gt;=" &amp; J3)</calculatedColumnFormula>
    </tableColumn>
    <tableColumn id="9" name="Closeness Centrality Bin" dataDxfId="414"/>
    <tableColumn id="10" name="Closeness Centrality Frequency" dataDxfId="413">
      <calculatedColumnFormula>COUNTIF(Vertices[Closeness Centrality], "&gt;= " &amp; L2) - COUNTIF(Vertices[Closeness Centrality], "&gt;=" &amp; L3)</calculatedColumnFormula>
    </tableColumn>
    <tableColumn id="11" name="Eigenvector Centrality Bin" dataDxfId="412"/>
    <tableColumn id="12" name="Eigenvector Centrality Frequency" dataDxfId="411">
      <calculatedColumnFormula>COUNTIF(Vertices[Eigenvector Centrality], "&gt;= " &amp; N2) - COUNTIF(Vertices[Eigenvector Centrality], "&gt;=" &amp; N3)</calculatedColumnFormula>
    </tableColumn>
    <tableColumn id="18" name="PageRank Bin" dataDxfId="410"/>
    <tableColumn id="17" name="PageRank Frequency" dataDxfId="409">
      <calculatedColumnFormula>COUNTIF(Vertices[Eigenvector Centrality], "&gt;= " &amp; P2) - COUNTIF(Vertices[Eigenvector Centrality], "&gt;=" &amp; P3)</calculatedColumnFormula>
    </tableColumn>
    <tableColumn id="13" name="Clustering Coefficient Bin" dataDxfId="408"/>
    <tableColumn id="14" name="Clustering Coefficient Frequency" dataDxfId="407">
      <calculatedColumnFormula>COUNTIF(Vertices[Clustering Coefficient], "&gt;= " &amp; R2) - COUNTIF(Vertices[Clustering Coefficient], "&gt;=" &amp; R3)</calculatedColumnFormula>
    </tableColumn>
    <tableColumn id="15" name="Dynamic Filter Bin" dataDxfId="406"/>
    <tableColumn id="16" name="Dynamic Filter Frequency" dataDxfId="4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40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agemedia_comm/status/1166365195872215042" TargetMode="External" /><Relationship Id="rId2" Type="http://schemas.openxmlformats.org/officeDocument/2006/relationships/hyperlink" Target="https://twitter.com/sagemedia_comm/status/1166365195872215042" TargetMode="External" /><Relationship Id="rId3" Type="http://schemas.openxmlformats.org/officeDocument/2006/relationships/hyperlink" Target="https://blog.hootsuite.com/instagram-post-ideas/" TargetMode="External" /><Relationship Id="rId4" Type="http://schemas.openxmlformats.org/officeDocument/2006/relationships/hyperlink" Target="https://blog.hootsuite.com/instagram-post-ideas/" TargetMode="External" /><Relationship Id="rId5" Type="http://schemas.openxmlformats.org/officeDocument/2006/relationships/hyperlink" Target="https://medium.com/swlh/unfriending-facebook-new-research-on-why-people-like-facebook-less-74894b927a0" TargetMode="External" /><Relationship Id="rId6" Type="http://schemas.openxmlformats.org/officeDocument/2006/relationships/hyperlink" Target="https://twitter.com/BlackTruckMedia/status/1167464684309688321" TargetMode="External" /><Relationship Id="rId7" Type="http://schemas.openxmlformats.org/officeDocument/2006/relationships/hyperlink" Target="https://aejmc.us/csw/2019/08/28/commission-on-the-status-of-women-csw-call-for-panels-for-aejmc-2020/" TargetMode="External" /><Relationship Id="rId8" Type="http://schemas.openxmlformats.org/officeDocument/2006/relationships/hyperlink" Target="https://aejmc.us/csw/2019/08/28/commission-on-the-status-of-women-csw-call-for-panels-for-aejmc-2020/" TargetMode="External" /><Relationship Id="rId9" Type="http://schemas.openxmlformats.org/officeDocument/2006/relationships/hyperlink" Target="https://aejmc.us/csw/2019/08/28/commission-on-the-status-of-women-csw-call-for-panels-for-aejmc-2020/" TargetMode="External" /><Relationship Id="rId10" Type="http://schemas.openxmlformats.org/officeDocument/2006/relationships/hyperlink" Target="https://aejmc.us/csw/2019/08/28/commission-on-the-status-of-women-csw-call-for-panels-for-aejmc-2020/" TargetMode="External" /><Relationship Id="rId11" Type="http://schemas.openxmlformats.org/officeDocument/2006/relationships/hyperlink" Target="https://aejmc.us/csw/2019/08/28/commission-on-the-status-of-women-csw-call-for-panels-for-aejmc-2020/" TargetMode="External" /><Relationship Id="rId12" Type="http://schemas.openxmlformats.org/officeDocument/2006/relationships/hyperlink" Target="https://aejmc.us/csw/2019/08/28/commission-on-the-status-of-women-csw-call-for-panels-for-aejmc-2020/" TargetMode="External" /><Relationship Id="rId13" Type="http://schemas.openxmlformats.org/officeDocument/2006/relationships/hyperlink" Target="https://aejmc.us/csw/2019/08/28/commission-on-the-status-of-women-csw-call-for-panels-for-aejmc-2020/" TargetMode="External" /><Relationship Id="rId14" Type="http://schemas.openxmlformats.org/officeDocument/2006/relationships/hyperlink" Target="https://www.cnbc.com/2019/08/29/instagram-influencers-are-often-white-leading-to-brand-criticism.html" TargetMode="External" /><Relationship Id="rId15" Type="http://schemas.openxmlformats.org/officeDocument/2006/relationships/hyperlink" Target="https://www.socialmediatoday.com/news/where-should-you-place-your-instagram-hashtags-in-the-caption-or-in-the-f/562009/" TargetMode="External" /><Relationship Id="rId16" Type="http://schemas.openxmlformats.org/officeDocument/2006/relationships/hyperlink" Target="https://edex.adobe.com/pd/course/design-for-social-media" TargetMode="External" /><Relationship Id="rId17" Type="http://schemas.openxmlformats.org/officeDocument/2006/relationships/hyperlink" Target="https://twitter.com/FastCompany/status/1166735501648416768" TargetMode="External" /><Relationship Id="rId18" Type="http://schemas.openxmlformats.org/officeDocument/2006/relationships/hyperlink" Target="https://m.rover.io/carolina-panthers-launch-purr-fect-mobile-training-camp-guide-30cd456eb683" TargetMode="External" /><Relationship Id="rId19" Type="http://schemas.openxmlformats.org/officeDocument/2006/relationships/hyperlink" Target="https://www.socialmediatoday.com/news/where-should-you-place-your-instagram-hashtags-in-the-caption-or-in-the-f/562009/" TargetMode="External" /><Relationship Id="rId20" Type="http://schemas.openxmlformats.org/officeDocument/2006/relationships/hyperlink" Target="https://www.buzzfeednews.com/article/pdominguez/jawline-hulu-documentary-social-media-star-influencer" TargetMode="External" /><Relationship Id="rId21" Type="http://schemas.openxmlformats.org/officeDocument/2006/relationships/hyperlink" Target="https://www.buzzfeednews.com/article/pdominguez/jawline-hulu-documentary-social-media-star-influencer" TargetMode="External" /><Relationship Id="rId22" Type="http://schemas.openxmlformats.org/officeDocument/2006/relationships/hyperlink" Target="https://www.socialinsider.io/blog/instagram-hashtag-study/" TargetMode="External" /><Relationship Id="rId23" Type="http://schemas.openxmlformats.org/officeDocument/2006/relationships/hyperlink" Target="https://adage.com/article/twitter/gaming-twitter/2191571" TargetMode="External" /><Relationship Id="rId24" Type="http://schemas.openxmlformats.org/officeDocument/2006/relationships/hyperlink" Target="https://twitter.com/AEJMC_PRD/status/1164236151886163969" TargetMode="External" /><Relationship Id="rId25" Type="http://schemas.openxmlformats.org/officeDocument/2006/relationships/hyperlink" Target="https://twitter.com/AEJMC_PRD/status/1164236151886163969" TargetMode="External" /><Relationship Id="rId26" Type="http://schemas.openxmlformats.org/officeDocument/2006/relationships/hyperlink" Target="https://twitter.com/AEJMC_PRD/status/1164236151886163969" TargetMode="External" /><Relationship Id="rId27" Type="http://schemas.openxmlformats.org/officeDocument/2006/relationships/hyperlink" Target="https://twitter.com/AEJMC_PRD/status/1164236151886163969" TargetMode="External" /><Relationship Id="rId28" Type="http://schemas.openxmlformats.org/officeDocument/2006/relationships/hyperlink" Target="https://wongmjane.com/blog/fb-hiding-likes?utm_content=bufferf0547&amp;utm_medium=social&amp;utm_source=twitter&amp;utm_campaign=buffer" TargetMode="External" /><Relationship Id="rId29" Type="http://schemas.openxmlformats.org/officeDocument/2006/relationships/hyperlink" Target="https://wongmjane.com/blog/fb-hiding-likes?utm_content=bufferf0547&amp;utm_medium=social&amp;utm_source=twitter&amp;utm_campaign=buffer" TargetMode="External" /><Relationship Id="rId30" Type="http://schemas.openxmlformats.org/officeDocument/2006/relationships/hyperlink" Target="https://twitter.com/mattnavarra/status/1168564371351584775" TargetMode="External" /><Relationship Id="rId31" Type="http://schemas.openxmlformats.org/officeDocument/2006/relationships/hyperlink" Target="https://twitter.com/mattnavarra/status/1168534204759642113" TargetMode="External" /><Relationship Id="rId32" Type="http://schemas.openxmlformats.org/officeDocument/2006/relationships/hyperlink" Target="https://twitter.com/philgomes/status/1168953199837011968" TargetMode="External" /><Relationship Id="rId33" Type="http://schemas.openxmlformats.org/officeDocument/2006/relationships/hyperlink" Target="https://twitter.com/philgomes/status/1168953199837011968" TargetMode="External" /><Relationship Id="rId34" Type="http://schemas.openxmlformats.org/officeDocument/2006/relationships/hyperlink" Target="https://edm.com/features/tiktok-influencer-marketing" TargetMode="External" /><Relationship Id="rId35" Type="http://schemas.openxmlformats.org/officeDocument/2006/relationships/hyperlink" Target="https://paper.li/Frank_Strong/1565531344?edition_id=ce467b90-c808-11e9-ae52-0cc47a0d1605" TargetMode="External" /><Relationship Id="rId36" Type="http://schemas.openxmlformats.org/officeDocument/2006/relationships/hyperlink" Target="https://paper.li/Frank_Strong/1565531344?edition_id=ce467b90-c808-11e9-ae52-0cc47a0d1605" TargetMode="External" /><Relationship Id="rId37" Type="http://schemas.openxmlformats.org/officeDocument/2006/relationships/hyperlink" Target="https://paper.li/Frank_Strong/1565531344?edition_id=ce467b90-c808-11e9-ae52-0cc47a0d1605" TargetMode="External" /><Relationship Id="rId38" Type="http://schemas.openxmlformats.org/officeDocument/2006/relationships/hyperlink" Target="https://paper.li/Frank_Strong/1565531344?edition_id=4c56fb60-ca64-11e9-ae52-0cc47a0d1605" TargetMode="External" /><Relationship Id="rId39" Type="http://schemas.openxmlformats.org/officeDocument/2006/relationships/hyperlink" Target="https://paper.li/Frank_Strong/1565531344?edition_id=4c56fb60-ca64-11e9-ae52-0cc47a0d1605" TargetMode="External" /><Relationship Id="rId40" Type="http://schemas.openxmlformats.org/officeDocument/2006/relationships/hyperlink" Target="https://paper.li/Frank_Strong/1565531344?edition_id=4a91da50-cf1b-11e9-ae52-0cc47a0d1605" TargetMode="External" /><Relationship Id="rId41" Type="http://schemas.openxmlformats.org/officeDocument/2006/relationships/hyperlink" Target="https://paper.li/Frank_Strong/1565531344?edition_id=4c56fb60-ca64-11e9-ae52-0cc47a0d1605" TargetMode="External" /><Relationship Id="rId42" Type="http://schemas.openxmlformats.org/officeDocument/2006/relationships/hyperlink" Target="https://paper.li/Frank_Strong/1565531344?edition_id=4a91da50-cf1b-11e9-ae52-0cc47a0d1605" TargetMode="External" /><Relationship Id="rId43" Type="http://schemas.openxmlformats.org/officeDocument/2006/relationships/hyperlink" Target="https://paper.li/Frank_Strong/1565531344?edition_id=4a91da50-cf1b-11e9-ae52-0cc47a0d1605" TargetMode="External" /><Relationship Id="rId44" Type="http://schemas.openxmlformats.org/officeDocument/2006/relationships/hyperlink" Target="https://twitter.com/licieleite/status/1166447459620536321" TargetMode="External" /><Relationship Id="rId45" Type="http://schemas.openxmlformats.org/officeDocument/2006/relationships/hyperlink" Target="https://twitter.com/licieleite/status/1166447459620536321" TargetMode="External" /><Relationship Id="rId46" Type="http://schemas.openxmlformats.org/officeDocument/2006/relationships/hyperlink" Target="https://twitter.com/MarinaPR2019/status/1166550264569925632" TargetMode="External" /><Relationship Id="rId47" Type="http://schemas.openxmlformats.org/officeDocument/2006/relationships/hyperlink" Target="https://twitter.com/sagecomm/status/1169260074595999745" TargetMode="External" /><Relationship Id="rId48" Type="http://schemas.openxmlformats.org/officeDocument/2006/relationships/hyperlink" Target="https://twitter.com/Bdecker14/status/1166130587578589185" TargetMode="External" /><Relationship Id="rId49" Type="http://schemas.openxmlformats.org/officeDocument/2006/relationships/hyperlink" Target="https://edex.adobe.com/pd/course/design-for-social-media" TargetMode="External" /><Relationship Id="rId50" Type="http://schemas.openxmlformats.org/officeDocument/2006/relationships/hyperlink" Target="https://edex.adobe.com/pd/course/design-for-social-media" TargetMode="External" /><Relationship Id="rId51" Type="http://schemas.openxmlformats.org/officeDocument/2006/relationships/hyperlink" Target="https://www.buzzfeednews.com/article/pdominguez/jawline-hulu-documentary-social-media-star-influencer" TargetMode="External" /><Relationship Id="rId52" Type="http://schemas.openxmlformats.org/officeDocument/2006/relationships/hyperlink" Target="https://digiday.com/media/advertising-casualties-pivot-privacy/" TargetMode="External" /><Relationship Id="rId53" Type="http://schemas.openxmlformats.org/officeDocument/2006/relationships/hyperlink" Target="https://digiday.com/marketing/youre-kind-ghost-confessions-freelance-creative-director/" TargetMode="External" /><Relationship Id="rId54" Type="http://schemas.openxmlformats.org/officeDocument/2006/relationships/hyperlink" Target="https://blog.hootsuite.com/instagram-post-ideas/" TargetMode="External" /><Relationship Id="rId55" Type="http://schemas.openxmlformats.org/officeDocument/2006/relationships/hyperlink" Target="https://blog.hootsuite.com/instagram-post-ideas/" TargetMode="External" /><Relationship Id="rId56" Type="http://schemas.openxmlformats.org/officeDocument/2006/relationships/hyperlink" Target="https://www.socialmediatoday.com/news/facebook-publishes-new-report-on-the-benefits-of-combining-facebook-and-out/561700/" TargetMode="External" /><Relationship Id="rId57" Type="http://schemas.openxmlformats.org/officeDocument/2006/relationships/hyperlink" Target="https://www.socialmediatoday.com/news/where-should-you-place-your-instagram-hashtags-in-the-caption-or-in-the-f/562009/" TargetMode="External" /><Relationship Id="rId58" Type="http://schemas.openxmlformats.org/officeDocument/2006/relationships/hyperlink" Target="https://www.socialmediatoday.com/news/will-instagram-business-profile-reach-follow-the-same-path-as-facebook-page/561617/" TargetMode="External" /><Relationship Id="rId59" Type="http://schemas.openxmlformats.org/officeDocument/2006/relationships/hyperlink" Target="https://www.socialmediatoday.com/news/facebook-simplifies-group-privacy-settings-to-clarify-exposure/560934/" TargetMode="External" /><Relationship Id="rId60" Type="http://schemas.openxmlformats.org/officeDocument/2006/relationships/hyperlink" Target="https://twitter.com/brandoncb10/status/1166003448904605697" TargetMode="External" /><Relationship Id="rId61" Type="http://schemas.openxmlformats.org/officeDocument/2006/relationships/hyperlink" Target="https://twitter.com/mkobach/status/1166099765244911618" TargetMode="External" /><Relationship Id="rId62" Type="http://schemas.openxmlformats.org/officeDocument/2006/relationships/hyperlink" Target="https://twitter.com/vincenzolandino/status/1166321469019906048" TargetMode="External" /><Relationship Id="rId63" Type="http://schemas.openxmlformats.org/officeDocument/2006/relationships/hyperlink" Target="https://sproutsocial.com/insights/twitter-audit/" TargetMode="External" /><Relationship Id="rId64" Type="http://schemas.openxmlformats.org/officeDocument/2006/relationships/hyperlink" Target="https://www.socialmediatoday.com/news/facebook-publishes-new-report-on-the-benefits-of-combining-facebook-and-out/561700/" TargetMode="External" /><Relationship Id="rId65" Type="http://schemas.openxmlformats.org/officeDocument/2006/relationships/hyperlink" Target="https://twitter.com/sagemedia_comm/status/1166365195872215042" TargetMode="External" /><Relationship Id="rId66" Type="http://schemas.openxmlformats.org/officeDocument/2006/relationships/hyperlink" Target="https://digiday.com/marketing/rise-amazon-shopper-marketing-booming/" TargetMode="External" /><Relationship Id="rId67" Type="http://schemas.openxmlformats.org/officeDocument/2006/relationships/hyperlink" Target="https://blog.hootsuite.com/twitter-analytics-guide/" TargetMode="External" /><Relationship Id="rId68" Type="http://schemas.openxmlformats.org/officeDocument/2006/relationships/hyperlink" Target="https://www.socialmediatoday.com/news/facebook-publishes-new-report-on-the-benefits-of-combining-facebook-and-out/561700/" TargetMode="External" /><Relationship Id="rId69" Type="http://schemas.openxmlformats.org/officeDocument/2006/relationships/hyperlink" Target="https://blog.hootsuite.com/twitter-contests/" TargetMode="External" /><Relationship Id="rId70" Type="http://schemas.openxmlformats.org/officeDocument/2006/relationships/hyperlink" Target="https://www.socialmediatoday.com/news/new-study-shows-that-text-messaging-is-the-most-popular-form-of-digital-int/561709/" TargetMode="External" /><Relationship Id="rId71" Type="http://schemas.openxmlformats.org/officeDocument/2006/relationships/hyperlink" Target="https://twitter.com/MattNavarra/status/1166746075857862656" TargetMode="External" /><Relationship Id="rId72" Type="http://schemas.openxmlformats.org/officeDocument/2006/relationships/hyperlink" Target="https://twitter.com/ScottMonty/status/1166780230381514753" TargetMode="External" /><Relationship Id="rId73" Type="http://schemas.openxmlformats.org/officeDocument/2006/relationships/hyperlink" Target="https://www.bbc.com/news/technology-49450655" TargetMode="External" /><Relationship Id="rId74" Type="http://schemas.openxmlformats.org/officeDocument/2006/relationships/hyperlink" Target="https://www.socialmediatoday.com/news/facebooks-testing-a-new-screen-sharing-option-for-messenger/561881/" TargetMode="External" /><Relationship Id="rId75" Type="http://schemas.openxmlformats.org/officeDocument/2006/relationships/hyperlink" Target="https://www.socialmediatoday.com/news/the-benefits-of-seeking-strategic-input-from-influencers-as-opposed-to-pre/561896/" TargetMode="External" /><Relationship Id="rId76" Type="http://schemas.openxmlformats.org/officeDocument/2006/relationships/hyperlink" Target="https://twitter.com/Zoomph/status/1167105085983404034" TargetMode="External" /><Relationship Id="rId77" Type="http://schemas.openxmlformats.org/officeDocument/2006/relationships/hyperlink" Target="https://twitter.com/mosseri/status/1167257708992614401" TargetMode="External" /><Relationship Id="rId78" Type="http://schemas.openxmlformats.org/officeDocument/2006/relationships/hyperlink" Target="https://www.socialinsider.io/blog/instagram-hashtag-study/" TargetMode="External" /><Relationship Id="rId79" Type="http://schemas.openxmlformats.org/officeDocument/2006/relationships/hyperlink" Target="https://twitter.com/mkobach/status/1167069142706479105" TargetMode="External" /><Relationship Id="rId80" Type="http://schemas.openxmlformats.org/officeDocument/2006/relationships/hyperlink" Target="https://www.socialmediatoday.com/news/facebook-announces-new-business-tools-for-messenger-interactions/561989/" TargetMode="External" /><Relationship Id="rId81" Type="http://schemas.openxmlformats.org/officeDocument/2006/relationships/hyperlink" Target="https://digiday.com/marketing/like-a-live-version-of-netflixs-bandersnatch-twitch-pitches-branded-games/" TargetMode="External" /><Relationship Id="rId82" Type="http://schemas.openxmlformats.org/officeDocument/2006/relationships/hyperlink" Target="https://www.socialmediatoday.com/news/where-should-you-place-your-instagram-hashtags-in-the-caption-or-in-the-f/562009/" TargetMode="External" /><Relationship Id="rId83" Type="http://schemas.openxmlformats.org/officeDocument/2006/relationships/hyperlink" Target="https://twitter.com/mattnavarra/status/1167490017759027202" TargetMode="External" /><Relationship Id="rId84" Type="http://schemas.openxmlformats.org/officeDocument/2006/relationships/hyperlink" Target="https://www.socialmediatoday.com/news/facebook-publishes-new-guide-to-creator-studio-for-instagram/562069/" TargetMode="External" /><Relationship Id="rId85" Type="http://schemas.openxmlformats.org/officeDocument/2006/relationships/hyperlink" Target="https://twitter.com/mattnavarra/status/1168534204759642113" TargetMode="External" /><Relationship Id="rId86" Type="http://schemas.openxmlformats.org/officeDocument/2006/relationships/hyperlink" Target="https://twitter.com/meltwatersocial/status/1168547116131770370" TargetMode="External" /><Relationship Id="rId87" Type="http://schemas.openxmlformats.org/officeDocument/2006/relationships/hyperlink" Target="https://twitter.com/mattnavarra/status/1168564371351584775" TargetMode="External" /><Relationship Id="rId88" Type="http://schemas.openxmlformats.org/officeDocument/2006/relationships/hyperlink" Target="https://www.nytimes.com/2019/08/31/opinion/sunday/students-time.html" TargetMode="External" /><Relationship Id="rId89" Type="http://schemas.openxmlformats.org/officeDocument/2006/relationships/hyperlink" Target="https://blog.hubspot.com/marketing/instagram-story-examples" TargetMode="External" /><Relationship Id="rId90" Type="http://schemas.openxmlformats.org/officeDocument/2006/relationships/hyperlink" Target="https://edm.com/features/tiktok-influencer-marketing" TargetMode="External" /><Relationship Id="rId91" Type="http://schemas.openxmlformats.org/officeDocument/2006/relationships/hyperlink" Target="https://digiday.com/media/tiktok-courts-publishers-weekly-newsletter-previewing-trending-hashtags/" TargetMode="External" /><Relationship Id="rId92" Type="http://schemas.openxmlformats.org/officeDocument/2006/relationships/hyperlink" Target="https://twitter.com/nathanallebach/status/1168944343056564224" TargetMode="External" /><Relationship Id="rId93" Type="http://schemas.openxmlformats.org/officeDocument/2006/relationships/hyperlink" Target="https://twitter.com/adage/status/1168946899052900352" TargetMode="External" /><Relationship Id="rId94" Type="http://schemas.openxmlformats.org/officeDocument/2006/relationships/hyperlink" Target="https://sproutsocial.com/insights/twitter-statistics/" TargetMode="External" /><Relationship Id="rId95" Type="http://schemas.openxmlformats.org/officeDocument/2006/relationships/hyperlink" Target="https://www.socialmediatoday.com/news/facebook-highlights-page-stories-in-feed-separate-panel-expanding-opportun/562095/" TargetMode="External" /><Relationship Id="rId96" Type="http://schemas.openxmlformats.org/officeDocument/2006/relationships/hyperlink" Target="https://twitter.com/hubspotacademy/status/1169271900515815427" TargetMode="External" /><Relationship Id="rId97" Type="http://schemas.openxmlformats.org/officeDocument/2006/relationships/hyperlink" Target="https://www.bitchmedia.org/article/popeyes-chicken-sandwich-brands-appropriate-black-twitter?utm_source=newsletter&amp;utm_medium=email&amp;utm_content=success%20of%20their%20viral%20chicken%20sandwich%20didn%E2%80%99t%20start%20with%20Popeyes&amp;utm_campaign=Weekly-Reader-8.31.2019" TargetMode="External" /><Relationship Id="rId98" Type="http://schemas.openxmlformats.org/officeDocument/2006/relationships/hyperlink" Target="https://www.bitchmedia.org/article/popeyes-chicken-sandwich-brands-appropriate-black-twitter?utm_source=newsletter&amp;utm_medium=email&amp;utm_content=success%20of%20their%20viral%20chicken%20sandwich%20didn%E2%80%99t%20start%20with%20Popeyes&amp;utm_campaign=Weekly-Reader-8.31.2019" TargetMode="External" /><Relationship Id="rId99" Type="http://schemas.openxmlformats.org/officeDocument/2006/relationships/hyperlink" Target="https://www.bitchmedia.org/article/popeyes-chicken-sandwich-brands-appropriate-black-twitter?utm_source=newsletter&amp;utm_medium=email&amp;utm_content=success%20of%20their%20viral%20chicken%20sandwich%20didn%E2%80%99t%20start%20with%20Popeyes&amp;utm_campaign=Weekly-Reader-8.31.2019" TargetMode="External" /><Relationship Id="rId100" Type="http://schemas.openxmlformats.org/officeDocument/2006/relationships/hyperlink" Target="https://www.bitchmedia.org/article/popeyes-chicken-sandwich-brands-appropriate-black-twitter?utm_source=newsletter&amp;utm_medium=email&amp;utm_content=success%20of%20their%20viral%20chicken%20sandwich%20didn%E2%80%99t%20start%20with%20Popeyes&amp;utm_campaign=Weekly-Reader-8.31.2019" TargetMode="External" /><Relationship Id="rId101" Type="http://schemas.openxmlformats.org/officeDocument/2006/relationships/hyperlink" Target="https://techcrunch.com/2019/09/03/pandora-now-lets-you-share-music-and-podcasts-to-your-instagram-stories/?utm_source=podnews.net&amp;utm_medium=email&amp;utm_campaign=podnews.net:2019-09-04" TargetMode="External" /><Relationship Id="rId102" Type="http://schemas.openxmlformats.org/officeDocument/2006/relationships/hyperlink" Target="https://techcrunch.com/2019/09/03/pandora-now-lets-you-share-music-and-podcasts-to-your-instagram-stories/?utm_source=podnews.net&amp;utm_medium=email&amp;utm_campaign=podnews.net:2019-09-04" TargetMode="External" /><Relationship Id="rId103" Type="http://schemas.openxmlformats.org/officeDocument/2006/relationships/hyperlink" Target="https://www-tandfonline-com.libproxy.aucegypt.edu/doi/full/10.1080/17512786.2019.1647113" TargetMode="External" /><Relationship Id="rId104" Type="http://schemas.openxmlformats.org/officeDocument/2006/relationships/hyperlink" Target="https://twitter.com/JeremyHL/status/1164608597906604032" TargetMode="External" /><Relationship Id="rId105" Type="http://schemas.openxmlformats.org/officeDocument/2006/relationships/hyperlink" Target="https://pbs.twimg.com/tweet_video_thumb/EDO6BktXYAATAmZ.jpg" TargetMode="External" /><Relationship Id="rId106" Type="http://schemas.openxmlformats.org/officeDocument/2006/relationships/hyperlink" Target="https://pbs.twimg.com/media/EDFnYHxXYAY_9lF.jpg" TargetMode="External" /><Relationship Id="rId107" Type="http://schemas.openxmlformats.org/officeDocument/2006/relationships/hyperlink" Target="https://pbs.twimg.com/media/EDFnYHxXYAY_9lF.jpg" TargetMode="External" /><Relationship Id="rId108" Type="http://schemas.openxmlformats.org/officeDocument/2006/relationships/hyperlink" Target="https://pbs.twimg.com/media/EDFnYHxXYAY_9lF.jpg" TargetMode="External" /><Relationship Id="rId109" Type="http://schemas.openxmlformats.org/officeDocument/2006/relationships/hyperlink" Target="https://pbs.twimg.com/media/EDFnYHxXYAY_9lF.jpg" TargetMode="External" /><Relationship Id="rId110" Type="http://schemas.openxmlformats.org/officeDocument/2006/relationships/hyperlink" Target="https://pbs.twimg.com/media/EDFnYHxXYAY_9lF.jpg" TargetMode="External" /><Relationship Id="rId111" Type="http://schemas.openxmlformats.org/officeDocument/2006/relationships/hyperlink" Target="https://pbs.twimg.com/media/EDFnYHxXYAY_9lF.jpg" TargetMode="External" /><Relationship Id="rId112" Type="http://schemas.openxmlformats.org/officeDocument/2006/relationships/hyperlink" Target="https://pbs.twimg.com/media/EDFnYHxXYAY_9lF.jpg" TargetMode="External" /><Relationship Id="rId113" Type="http://schemas.openxmlformats.org/officeDocument/2006/relationships/hyperlink" Target="https://pbs.twimg.com/media/EDO_YOlXoAYFUdw.jpg" TargetMode="External" /><Relationship Id="rId114" Type="http://schemas.openxmlformats.org/officeDocument/2006/relationships/hyperlink" Target="https://pbs.twimg.com/media/EDlSDs3U8AA3oVG.jpg" TargetMode="External" /><Relationship Id="rId115" Type="http://schemas.openxmlformats.org/officeDocument/2006/relationships/hyperlink" Target="https://pbs.twimg.com/tweet_video_thumb/EDTEPR_WsAArdlF.jpg" TargetMode="External" /><Relationship Id="rId116" Type="http://schemas.openxmlformats.org/officeDocument/2006/relationships/hyperlink" Target="https://pbs.twimg.com/tweet_video_thumb/EDTEPR_WsAArdlF.jpg" TargetMode="External" /><Relationship Id="rId117" Type="http://schemas.openxmlformats.org/officeDocument/2006/relationships/hyperlink" Target="https://pbs.twimg.com/ext_tw_video_thumb/1168941380179288066/pu/img/z5uBbfcABtGSfH4Q.jpg" TargetMode="External" /><Relationship Id="rId118" Type="http://schemas.openxmlformats.org/officeDocument/2006/relationships/hyperlink" Target="https://pbs.twimg.com/media/EDGV-moWwAAqXzC.jpg" TargetMode="External" /><Relationship Id="rId119" Type="http://schemas.openxmlformats.org/officeDocument/2006/relationships/hyperlink" Target="https://pbs.twimg.com/media/EDYhV71XkAESs0a.jpg" TargetMode="External" /><Relationship Id="rId120" Type="http://schemas.openxmlformats.org/officeDocument/2006/relationships/hyperlink" Target="https://pbs.twimg.com/media/EDYhV71XkAESs0a.jpg" TargetMode="External" /><Relationship Id="rId121" Type="http://schemas.openxmlformats.org/officeDocument/2006/relationships/hyperlink" Target="https://pbs.twimg.com/media/EDYhV71XkAESs0a.jpg" TargetMode="External" /><Relationship Id="rId122" Type="http://schemas.openxmlformats.org/officeDocument/2006/relationships/hyperlink" Target="https://pbs.twimg.com/media/EDYhV71XkAESs0a.jpg" TargetMode="External" /><Relationship Id="rId123" Type="http://schemas.openxmlformats.org/officeDocument/2006/relationships/hyperlink" Target="https://pbs.twimg.com/media/EDoqhY2XkAAFcFO.jpg" TargetMode="External" /><Relationship Id="rId124" Type="http://schemas.openxmlformats.org/officeDocument/2006/relationships/hyperlink" Target="https://pbs.twimg.com/media/EDoqhY2XkAAFcFO.jpg" TargetMode="External" /><Relationship Id="rId125" Type="http://schemas.openxmlformats.org/officeDocument/2006/relationships/hyperlink" Target="http://pbs.twimg.com/profile_images/857538293541548033/pbB3PMUn_normal.jpg" TargetMode="External" /><Relationship Id="rId126" Type="http://schemas.openxmlformats.org/officeDocument/2006/relationships/hyperlink" Target="http://pbs.twimg.com/profile_images/857538293541548033/pbB3PMUn_normal.jpg" TargetMode="External" /><Relationship Id="rId127" Type="http://schemas.openxmlformats.org/officeDocument/2006/relationships/hyperlink" Target="http://pbs.twimg.com/profile_images/857538293541548033/pbB3PMUn_normal.jpg" TargetMode="External" /><Relationship Id="rId128" Type="http://schemas.openxmlformats.org/officeDocument/2006/relationships/hyperlink" Target="http://pbs.twimg.com/profile_images/857538293541548033/pbB3PMUn_normal.jpg" TargetMode="External" /><Relationship Id="rId129" Type="http://schemas.openxmlformats.org/officeDocument/2006/relationships/hyperlink" Target="http://pbs.twimg.com/profile_images/857538293541548033/pbB3PMUn_normal.jpg" TargetMode="External" /><Relationship Id="rId130" Type="http://schemas.openxmlformats.org/officeDocument/2006/relationships/hyperlink" Target="http://pbs.twimg.com/profile_images/538765800924934144/x9nVGOvY_normal.jpeg" TargetMode="External" /><Relationship Id="rId131" Type="http://schemas.openxmlformats.org/officeDocument/2006/relationships/hyperlink" Target="http://pbs.twimg.com/profile_images/538765800924934144/x9nVGOvY_normal.jpeg" TargetMode="External" /><Relationship Id="rId132" Type="http://schemas.openxmlformats.org/officeDocument/2006/relationships/hyperlink" Target="http://pbs.twimg.com/profile_images/1162917613468622848/kfOuGfyV_normal.jpg" TargetMode="External" /><Relationship Id="rId133" Type="http://schemas.openxmlformats.org/officeDocument/2006/relationships/hyperlink" Target="http://pbs.twimg.com/profile_images/1162917613468622848/kfOuGfyV_normal.jpg" TargetMode="External" /><Relationship Id="rId134" Type="http://schemas.openxmlformats.org/officeDocument/2006/relationships/hyperlink" Target="http://pbs.twimg.com/profile_images/1162917613468622848/kfOuGfyV_normal.jpg" TargetMode="External" /><Relationship Id="rId135" Type="http://schemas.openxmlformats.org/officeDocument/2006/relationships/hyperlink" Target="http://pbs.twimg.com/profile_images/1161262773625663488/dZXGAbnk_normal.jpg" TargetMode="External" /><Relationship Id="rId136" Type="http://schemas.openxmlformats.org/officeDocument/2006/relationships/hyperlink" Target="http://pbs.twimg.com/profile_images/749372811349725184/P132TSES_normal.jpg" TargetMode="External" /><Relationship Id="rId137" Type="http://schemas.openxmlformats.org/officeDocument/2006/relationships/hyperlink" Target="http://pbs.twimg.com/profile_images/1151578519962619905/cw4XODa8_normal.jpg" TargetMode="External" /><Relationship Id="rId138" Type="http://schemas.openxmlformats.org/officeDocument/2006/relationships/hyperlink" Target="http://pbs.twimg.com/profile_images/1151578519962619905/cw4XODa8_normal.jpg" TargetMode="External" /><Relationship Id="rId139" Type="http://schemas.openxmlformats.org/officeDocument/2006/relationships/hyperlink" Target="http://pbs.twimg.com/profile_images/1151578519962619905/cw4XODa8_normal.jpg" TargetMode="External" /><Relationship Id="rId140" Type="http://schemas.openxmlformats.org/officeDocument/2006/relationships/hyperlink" Target="http://pbs.twimg.com/profile_images/1151578519962619905/cw4XODa8_normal.jpg" TargetMode="External" /><Relationship Id="rId141" Type="http://schemas.openxmlformats.org/officeDocument/2006/relationships/hyperlink" Target="http://pbs.twimg.com/profile_images/1151578519962619905/cw4XODa8_normal.jpg" TargetMode="External" /><Relationship Id="rId142" Type="http://schemas.openxmlformats.org/officeDocument/2006/relationships/hyperlink" Target="http://pbs.twimg.com/profile_images/1151578519962619905/cw4XODa8_normal.jpg" TargetMode="External" /><Relationship Id="rId143" Type="http://schemas.openxmlformats.org/officeDocument/2006/relationships/hyperlink" Target="http://pbs.twimg.com/profile_images/1151578519962619905/cw4XODa8_normal.jpg" TargetMode="External" /><Relationship Id="rId144" Type="http://schemas.openxmlformats.org/officeDocument/2006/relationships/hyperlink" Target="http://pbs.twimg.com/profile_images/1151578519962619905/cw4XODa8_normal.jpg" TargetMode="External" /><Relationship Id="rId145" Type="http://schemas.openxmlformats.org/officeDocument/2006/relationships/hyperlink" Target="http://pbs.twimg.com/profile_images/544637939922112513/pMWQWRNe_normal.jpeg" TargetMode="External" /><Relationship Id="rId146" Type="http://schemas.openxmlformats.org/officeDocument/2006/relationships/hyperlink" Target="http://pbs.twimg.com/profile_images/544637939922112513/pMWQWRNe_normal.jpeg" TargetMode="External" /><Relationship Id="rId147" Type="http://schemas.openxmlformats.org/officeDocument/2006/relationships/hyperlink" Target="http://pbs.twimg.com/profile_images/544637939922112513/pMWQWRNe_normal.jpeg" TargetMode="External" /><Relationship Id="rId148" Type="http://schemas.openxmlformats.org/officeDocument/2006/relationships/hyperlink" Target="http://pbs.twimg.com/profile_images/544637939922112513/pMWQWRNe_normal.jpeg" TargetMode="External" /><Relationship Id="rId149" Type="http://schemas.openxmlformats.org/officeDocument/2006/relationships/hyperlink" Target="http://pbs.twimg.com/profile_images/544637939922112513/pMWQWRNe_normal.jpeg" TargetMode="External" /><Relationship Id="rId150" Type="http://schemas.openxmlformats.org/officeDocument/2006/relationships/hyperlink" Target="http://pbs.twimg.com/profile_images/544637939922112513/pMWQWRNe_normal.jpeg" TargetMode="External" /><Relationship Id="rId151" Type="http://schemas.openxmlformats.org/officeDocument/2006/relationships/hyperlink" Target="http://pbs.twimg.com/profile_images/544637939922112513/pMWQWRNe_normal.jpeg" TargetMode="External" /><Relationship Id="rId152" Type="http://schemas.openxmlformats.org/officeDocument/2006/relationships/hyperlink" Target="http://pbs.twimg.com/profile_images/544637939922112513/pMWQWRNe_normal.jpeg" TargetMode="External" /><Relationship Id="rId153" Type="http://schemas.openxmlformats.org/officeDocument/2006/relationships/hyperlink" Target="http://pbs.twimg.com/profile_images/1042832169431818240/Z-4nMASK_normal.jpg" TargetMode="External" /><Relationship Id="rId154" Type="http://schemas.openxmlformats.org/officeDocument/2006/relationships/hyperlink" Target="http://pbs.twimg.com/profile_images/1042832169431818240/Z-4nMASK_normal.jpg" TargetMode="External" /><Relationship Id="rId155" Type="http://schemas.openxmlformats.org/officeDocument/2006/relationships/hyperlink" Target="http://pbs.twimg.com/profile_images/1042832169431818240/Z-4nMASK_normal.jpg" TargetMode="External" /><Relationship Id="rId156" Type="http://schemas.openxmlformats.org/officeDocument/2006/relationships/hyperlink" Target="http://pbs.twimg.com/profile_images/1042832169431818240/Z-4nMASK_normal.jpg" TargetMode="External" /><Relationship Id="rId157" Type="http://schemas.openxmlformats.org/officeDocument/2006/relationships/hyperlink" Target="http://pbs.twimg.com/profile_images/1042832169431818240/Z-4nMASK_normal.jpg" TargetMode="External" /><Relationship Id="rId158" Type="http://schemas.openxmlformats.org/officeDocument/2006/relationships/hyperlink" Target="http://pbs.twimg.com/profile_images/1042832169431818240/Z-4nMASK_normal.jpg" TargetMode="External" /><Relationship Id="rId159" Type="http://schemas.openxmlformats.org/officeDocument/2006/relationships/hyperlink" Target="http://pbs.twimg.com/profile_images/1042832169431818240/Z-4nMASK_normal.jpg" TargetMode="External" /><Relationship Id="rId160" Type="http://schemas.openxmlformats.org/officeDocument/2006/relationships/hyperlink" Target="http://pbs.twimg.com/profile_images/1042832169431818240/Z-4nMASK_normal.jpg" TargetMode="External" /><Relationship Id="rId161" Type="http://schemas.openxmlformats.org/officeDocument/2006/relationships/hyperlink" Target="http://pbs.twimg.com/profile_images/798103487565496320/51sPSK3w_normal.jpg" TargetMode="External" /><Relationship Id="rId162" Type="http://schemas.openxmlformats.org/officeDocument/2006/relationships/hyperlink" Target="http://pbs.twimg.com/profile_images/798103487565496320/51sPSK3w_normal.jpg" TargetMode="External" /><Relationship Id="rId163" Type="http://schemas.openxmlformats.org/officeDocument/2006/relationships/hyperlink" Target="http://pbs.twimg.com/profile_images/972468776712237056/O_1gtT7w_normal.jpg" TargetMode="External" /><Relationship Id="rId164" Type="http://schemas.openxmlformats.org/officeDocument/2006/relationships/hyperlink" Target="https://pbs.twimg.com/tweet_video_thumb/EDO6BktXYAATAmZ.jpg" TargetMode="External" /><Relationship Id="rId165" Type="http://schemas.openxmlformats.org/officeDocument/2006/relationships/hyperlink" Target="http://pbs.twimg.com/profile_images/1778555235/aejmctwitter_normal.png" TargetMode="External" /><Relationship Id="rId166" Type="http://schemas.openxmlformats.org/officeDocument/2006/relationships/hyperlink" Target="https://pbs.twimg.com/media/EDFnYHxXYAY_9lF.jpg" TargetMode="External" /><Relationship Id="rId167" Type="http://schemas.openxmlformats.org/officeDocument/2006/relationships/hyperlink" Target="http://pbs.twimg.com/profile_images/1778555235/aejmctwitter_normal.png" TargetMode="External" /><Relationship Id="rId168" Type="http://schemas.openxmlformats.org/officeDocument/2006/relationships/hyperlink" Target="https://pbs.twimg.com/media/EDFnYHxXYAY_9lF.jpg" TargetMode="External" /><Relationship Id="rId169" Type="http://schemas.openxmlformats.org/officeDocument/2006/relationships/hyperlink" Target="http://pbs.twimg.com/profile_images/1778555235/aejmctwitter_normal.png" TargetMode="External" /><Relationship Id="rId170" Type="http://schemas.openxmlformats.org/officeDocument/2006/relationships/hyperlink" Target="https://pbs.twimg.com/media/EDFnYHxXYAY_9lF.jpg" TargetMode="External" /><Relationship Id="rId171" Type="http://schemas.openxmlformats.org/officeDocument/2006/relationships/hyperlink" Target="http://pbs.twimg.com/profile_images/1778555235/aejmctwitter_normal.png" TargetMode="External" /><Relationship Id="rId172" Type="http://schemas.openxmlformats.org/officeDocument/2006/relationships/hyperlink" Target="https://pbs.twimg.com/media/EDFnYHxXYAY_9lF.jpg" TargetMode="External" /><Relationship Id="rId173" Type="http://schemas.openxmlformats.org/officeDocument/2006/relationships/hyperlink" Target="http://pbs.twimg.com/profile_images/1778555235/aejmctwitter_normal.png" TargetMode="External" /><Relationship Id="rId174" Type="http://schemas.openxmlformats.org/officeDocument/2006/relationships/hyperlink" Target="https://pbs.twimg.com/media/EDFnYHxXYAY_9lF.jpg" TargetMode="External" /><Relationship Id="rId175" Type="http://schemas.openxmlformats.org/officeDocument/2006/relationships/hyperlink" Target="http://pbs.twimg.com/profile_images/1778555235/aejmctwitter_normal.png" TargetMode="External" /><Relationship Id="rId176" Type="http://schemas.openxmlformats.org/officeDocument/2006/relationships/hyperlink" Target="https://pbs.twimg.com/media/EDFnYHxXYAY_9lF.jpg" TargetMode="External" /><Relationship Id="rId177" Type="http://schemas.openxmlformats.org/officeDocument/2006/relationships/hyperlink" Target="http://pbs.twimg.com/profile_images/1778555235/aejmctwitter_normal.png" TargetMode="External" /><Relationship Id="rId178" Type="http://schemas.openxmlformats.org/officeDocument/2006/relationships/hyperlink" Target="https://pbs.twimg.com/media/EDFnYHxXYAY_9lF.jpg" TargetMode="External" /><Relationship Id="rId179" Type="http://schemas.openxmlformats.org/officeDocument/2006/relationships/hyperlink" Target="https://pbs.twimg.com/media/EDO_YOlXoAYFUdw.jpg" TargetMode="External" /><Relationship Id="rId180" Type="http://schemas.openxmlformats.org/officeDocument/2006/relationships/hyperlink" Target="http://pbs.twimg.com/profile_images/918462542795513857/v2B65_w0_normal.jpg" TargetMode="External" /><Relationship Id="rId181" Type="http://schemas.openxmlformats.org/officeDocument/2006/relationships/hyperlink" Target="http://pbs.twimg.com/profile_images/1135587264883560450/G0wlmVjL_normal.jpg" TargetMode="External" /><Relationship Id="rId182" Type="http://schemas.openxmlformats.org/officeDocument/2006/relationships/hyperlink" Target="http://pbs.twimg.com/profile_images/1047599177977532416/Sv5NS_II_normal.jpg" TargetMode="External" /><Relationship Id="rId183" Type="http://schemas.openxmlformats.org/officeDocument/2006/relationships/hyperlink" Target="http://pbs.twimg.com/profile_images/1047599177977532416/Sv5NS_II_normal.jpg" TargetMode="External" /><Relationship Id="rId184" Type="http://schemas.openxmlformats.org/officeDocument/2006/relationships/hyperlink" Target="http://pbs.twimg.com/profile_images/1047599177977532416/Sv5NS_II_normal.jpg" TargetMode="External" /><Relationship Id="rId185" Type="http://schemas.openxmlformats.org/officeDocument/2006/relationships/hyperlink" Target="http://pbs.twimg.com/profile_images/958075254584221696/AIN5p9K5_normal.jpg" TargetMode="External" /><Relationship Id="rId186" Type="http://schemas.openxmlformats.org/officeDocument/2006/relationships/hyperlink" Target="http://pbs.twimg.com/profile_images/1162317324088684544/PHqEeFcF_normal.jpg" TargetMode="External" /><Relationship Id="rId187" Type="http://schemas.openxmlformats.org/officeDocument/2006/relationships/hyperlink" Target="http://pbs.twimg.com/profile_images/1162317324088684544/PHqEeFcF_normal.jpg" TargetMode="External" /><Relationship Id="rId188" Type="http://schemas.openxmlformats.org/officeDocument/2006/relationships/hyperlink" Target="http://pbs.twimg.com/profile_images/1123678298721091590/hWqaBjpW_normal.jpg" TargetMode="External" /><Relationship Id="rId189" Type="http://schemas.openxmlformats.org/officeDocument/2006/relationships/hyperlink" Target="http://pbs.twimg.com/profile_images/1152230137309646848/4r7CrebJ_normal.jpg" TargetMode="External" /><Relationship Id="rId190" Type="http://schemas.openxmlformats.org/officeDocument/2006/relationships/hyperlink" Target="http://pbs.twimg.com/profile_images/1152230137309646848/4r7CrebJ_normal.jpg" TargetMode="External" /><Relationship Id="rId191" Type="http://schemas.openxmlformats.org/officeDocument/2006/relationships/hyperlink" Target="http://pbs.twimg.com/profile_images/1163646951780433920/AUu5MZcg_normal.jpg" TargetMode="External" /><Relationship Id="rId192" Type="http://schemas.openxmlformats.org/officeDocument/2006/relationships/hyperlink" Target="http://pbs.twimg.com/profile_images/1163646951780433920/AUu5MZcg_normal.jpg" TargetMode="External" /><Relationship Id="rId193" Type="http://schemas.openxmlformats.org/officeDocument/2006/relationships/hyperlink" Target="http://pbs.twimg.com/profile_images/912667889395798022/pMoB2qc8_normal.jpg" TargetMode="External" /><Relationship Id="rId194" Type="http://schemas.openxmlformats.org/officeDocument/2006/relationships/hyperlink" Target="http://pbs.twimg.com/profile_images/912667889395798022/pMoB2qc8_normal.jpg" TargetMode="External" /><Relationship Id="rId195" Type="http://schemas.openxmlformats.org/officeDocument/2006/relationships/hyperlink" Target="http://pbs.twimg.com/profile_images/912667889395798022/pMoB2qc8_normal.jpg" TargetMode="External" /><Relationship Id="rId196" Type="http://schemas.openxmlformats.org/officeDocument/2006/relationships/hyperlink" Target="http://pbs.twimg.com/profile_images/912667889395798022/pMoB2qc8_normal.jpg" TargetMode="External" /><Relationship Id="rId197" Type="http://schemas.openxmlformats.org/officeDocument/2006/relationships/hyperlink" Target="http://pbs.twimg.com/profile_images/912667889395798022/pMoB2qc8_normal.jpg" TargetMode="External" /><Relationship Id="rId198" Type="http://schemas.openxmlformats.org/officeDocument/2006/relationships/hyperlink" Target="http://pbs.twimg.com/profile_images/912667889395798022/pMoB2qc8_normal.jpg" TargetMode="External" /><Relationship Id="rId199" Type="http://schemas.openxmlformats.org/officeDocument/2006/relationships/hyperlink" Target="http://pbs.twimg.com/profile_images/1124057062806368256/0cNCDJNt_normal.jpg" TargetMode="External" /><Relationship Id="rId200" Type="http://schemas.openxmlformats.org/officeDocument/2006/relationships/hyperlink" Target="http://pbs.twimg.com/profile_images/68843181/TWmgpic_normal.jpg" TargetMode="External" /><Relationship Id="rId201" Type="http://schemas.openxmlformats.org/officeDocument/2006/relationships/hyperlink" Target="http://pbs.twimg.com/profile_images/1101514210201296902/SLUvE1DV_normal.png" TargetMode="External" /><Relationship Id="rId202" Type="http://schemas.openxmlformats.org/officeDocument/2006/relationships/hyperlink" Target="http://pbs.twimg.com/profile_images/1101514210201296902/SLUvE1DV_normal.png" TargetMode="External" /><Relationship Id="rId203" Type="http://schemas.openxmlformats.org/officeDocument/2006/relationships/hyperlink" Target="http://pbs.twimg.com/profile_images/1088148711564283906/6cXlIHls_normal.jpg" TargetMode="External" /><Relationship Id="rId204" Type="http://schemas.openxmlformats.org/officeDocument/2006/relationships/hyperlink" Target="http://pbs.twimg.com/profile_images/608614142958641153/BGgpHPD3_normal.jpg" TargetMode="External" /><Relationship Id="rId205" Type="http://schemas.openxmlformats.org/officeDocument/2006/relationships/hyperlink" Target="http://pbs.twimg.com/profile_images/1148875693368852480/RtUv36sI_normal.jpg" TargetMode="External" /><Relationship Id="rId206" Type="http://schemas.openxmlformats.org/officeDocument/2006/relationships/hyperlink" Target="https://pbs.twimg.com/media/EDlSDs3U8AA3oVG.jpg" TargetMode="External" /><Relationship Id="rId207" Type="http://schemas.openxmlformats.org/officeDocument/2006/relationships/hyperlink" Target="http://pbs.twimg.com/profile_images/449619256930353152/wN-B-yEm_normal.jpeg" TargetMode="External" /><Relationship Id="rId208" Type="http://schemas.openxmlformats.org/officeDocument/2006/relationships/hyperlink" Target="http://pbs.twimg.com/profile_images/1058362382169210880/oaXJCe7C_normal.jpg" TargetMode="External" /><Relationship Id="rId209" Type="http://schemas.openxmlformats.org/officeDocument/2006/relationships/hyperlink" Target="http://pbs.twimg.com/profile_images/1058362382169210880/oaXJCe7C_normal.jpg" TargetMode="External" /><Relationship Id="rId210" Type="http://schemas.openxmlformats.org/officeDocument/2006/relationships/hyperlink" Target="http://pbs.twimg.com/profile_images/1058362382169210880/oaXJCe7C_normal.jpg" TargetMode="External" /><Relationship Id="rId211" Type="http://schemas.openxmlformats.org/officeDocument/2006/relationships/hyperlink" Target="http://pbs.twimg.com/profile_images/1058362382169210880/oaXJCe7C_normal.jpg" TargetMode="External" /><Relationship Id="rId212" Type="http://schemas.openxmlformats.org/officeDocument/2006/relationships/hyperlink" Target="http://pbs.twimg.com/profile_images/1058362382169210880/oaXJCe7C_normal.jpg" TargetMode="External" /><Relationship Id="rId213" Type="http://schemas.openxmlformats.org/officeDocument/2006/relationships/hyperlink" Target="http://pbs.twimg.com/profile_images/1058362382169210880/oaXJCe7C_normal.jpg" TargetMode="External" /><Relationship Id="rId214" Type="http://schemas.openxmlformats.org/officeDocument/2006/relationships/hyperlink" Target="http://pbs.twimg.com/profile_images/1058362382169210880/oaXJCe7C_normal.jpg" TargetMode="External" /><Relationship Id="rId215" Type="http://schemas.openxmlformats.org/officeDocument/2006/relationships/hyperlink" Target="http://pbs.twimg.com/profile_images/1058362382169210880/oaXJCe7C_normal.jpg" TargetMode="External" /><Relationship Id="rId216" Type="http://schemas.openxmlformats.org/officeDocument/2006/relationships/hyperlink" Target="http://pbs.twimg.com/profile_images/1058362382169210880/oaXJCe7C_normal.jpg" TargetMode="External" /><Relationship Id="rId217" Type="http://schemas.openxmlformats.org/officeDocument/2006/relationships/hyperlink" Target="http://pbs.twimg.com/profile_images/484425518733742081/IatUd75H_normal.jpeg" TargetMode="External" /><Relationship Id="rId218" Type="http://schemas.openxmlformats.org/officeDocument/2006/relationships/hyperlink" Target="http://pbs.twimg.com/profile_images/484425518733742081/IatUd75H_normal.jpeg" TargetMode="External" /><Relationship Id="rId219" Type="http://schemas.openxmlformats.org/officeDocument/2006/relationships/hyperlink" Target="http://pbs.twimg.com/profile_images/484425518733742081/IatUd75H_normal.jpeg" TargetMode="External" /><Relationship Id="rId220" Type="http://schemas.openxmlformats.org/officeDocument/2006/relationships/hyperlink" Target="http://pbs.twimg.com/profile_images/484425518733742081/IatUd75H_normal.jpeg" TargetMode="External" /><Relationship Id="rId221" Type="http://schemas.openxmlformats.org/officeDocument/2006/relationships/hyperlink" Target="http://pbs.twimg.com/profile_images/800794851868446720/I7rF-yg2_normal.jpg" TargetMode="External" /><Relationship Id="rId222" Type="http://schemas.openxmlformats.org/officeDocument/2006/relationships/hyperlink" Target="http://pbs.twimg.com/profile_images/875395708349587456/Wjg4p36n_normal.jpg" TargetMode="External" /><Relationship Id="rId223" Type="http://schemas.openxmlformats.org/officeDocument/2006/relationships/hyperlink" Target="http://pbs.twimg.com/profile_images/800794851868446720/I7rF-yg2_normal.jpg" TargetMode="External" /><Relationship Id="rId224" Type="http://schemas.openxmlformats.org/officeDocument/2006/relationships/hyperlink" Target="https://pbs.twimg.com/tweet_video_thumb/EDTEPR_WsAArdlF.jpg" TargetMode="External" /><Relationship Id="rId225" Type="http://schemas.openxmlformats.org/officeDocument/2006/relationships/hyperlink" Target="https://pbs.twimg.com/tweet_video_thumb/EDTEPR_WsAArdlF.jpg" TargetMode="External" /><Relationship Id="rId226" Type="http://schemas.openxmlformats.org/officeDocument/2006/relationships/hyperlink" Target="http://pbs.twimg.com/profile_images/1057685527460225024/W4d_KWmY_normal.jpg" TargetMode="External" /><Relationship Id="rId227" Type="http://schemas.openxmlformats.org/officeDocument/2006/relationships/hyperlink" Target="http://pbs.twimg.com/profile_images/800794851868446720/I7rF-yg2_normal.jpg" TargetMode="External" /><Relationship Id="rId228" Type="http://schemas.openxmlformats.org/officeDocument/2006/relationships/hyperlink" Target="http://pbs.twimg.com/profile_images/800794851868446720/I7rF-yg2_normal.jpg" TargetMode="External" /><Relationship Id="rId229" Type="http://schemas.openxmlformats.org/officeDocument/2006/relationships/hyperlink" Target="http://pbs.twimg.com/profile_images/800794851868446720/I7rF-yg2_normal.jpg" TargetMode="External" /><Relationship Id="rId230" Type="http://schemas.openxmlformats.org/officeDocument/2006/relationships/hyperlink" Target="http://pbs.twimg.com/profile_images/800794851868446720/I7rF-yg2_normal.jpg" TargetMode="External" /><Relationship Id="rId231" Type="http://schemas.openxmlformats.org/officeDocument/2006/relationships/hyperlink" Target="http://pbs.twimg.com/profile_images/800794851868446720/I7rF-yg2_normal.jpg" TargetMode="External" /><Relationship Id="rId232" Type="http://schemas.openxmlformats.org/officeDocument/2006/relationships/hyperlink" Target="http://pbs.twimg.com/profile_images/650027617375125505/qsRIPxzC_normal.jpg" TargetMode="External" /><Relationship Id="rId233" Type="http://schemas.openxmlformats.org/officeDocument/2006/relationships/hyperlink" Target="http://pbs.twimg.com/profile_images/650027617375125505/qsRIPxzC_normal.jpg" TargetMode="External" /><Relationship Id="rId234" Type="http://schemas.openxmlformats.org/officeDocument/2006/relationships/hyperlink" Target="https://pbs.twimg.com/ext_tw_video_thumb/1168941380179288066/pu/img/z5uBbfcABtGSfH4Q.jpg" TargetMode="External" /><Relationship Id="rId235" Type="http://schemas.openxmlformats.org/officeDocument/2006/relationships/hyperlink" Target="http://pbs.twimg.com/profile_images/1040292584118091776/iYeHN2fH_normal.jpg" TargetMode="External" /><Relationship Id="rId236" Type="http://schemas.openxmlformats.org/officeDocument/2006/relationships/hyperlink" Target="http://pbs.twimg.com/profile_images/800794851868446720/I7rF-yg2_normal.jpg" TargetMode="External" /><Relationship Id="rId237" Type="http://schemas.openxmlformats.org/officeDocument/2006/relationships/hyperlink" Target="http://pbs.twimg.com/profile_images/800794851868446720/I7rF-yg2_normal.jpg" TargetMode="External" /><Relationship Id="rId238" Type="http://schemas.openxmlformats.org/officeDocument/2006/relationships/hyperlink" Target="http://pbs.twimg.com/profile_images/800794851868446720/I7rF-yg2_normal.jpg" TargetMode="External" /><Relationship Id="rId239" Type="http://schemas.openxmlformats.org/officeDocument/2006/relationships/hyperlink" Target="http://pbs.twimg.com/profile_images/800794851868446720/I7rF-yg2_normal.jpg" TargetMode="External" /><Relationship Id="rId240" Type="http://schemas.openxmlformats.org/officeDocument/2006/relationships/hyperlink" Target="http://pbs.twimg.com/profile_images/800794851868446720/I7rF-yg2_normal.jpg" TargetMode="External" /><Relationship Id="rId241" Type="http://schemas.openxmlformats.org/officeDocument/2006/relationships/hyperlink" Target="http://pbs.twimg.com/profile_images/800794851868446720/I7rF-yg2_normal.jpg" TargetMode="External" /><Relationship Id="rId242" Type="http://schemas.openxmlformats.org/officeDocument/2006/relationships/hyperlink" Target="http://pbs.twimg.com/profile_images/800794851868446720/I7rF-yg2_normal.jpg" TargetMode="External" /><Relationship Id="rId243" Type="http://schemas.openxmlformats.org/officeDocument/2006/relationships/hyperlink" Target="http://pbs.twimg.com/profile_images/800794851868446720/I7rF-yg2_normal.jpg" TargetMode="External" /><Relationship Id="rId244" Type="http://schemas.openxmlformats.org/officeDocument/2006/relationships/hyperlink" Target="http://pbs.twimg.com/profile_images/800794851868446720/I7rF-yg2_normal.jpg" TargetMode="External" /><Relationship Id="rId245" Type="http://schemas.openxmlformats.org/officeDocument/2006/relationships/hyperlink" Target="http://pbs.twimg.com/profile_images/800794851868446720/I7rF-yg2_normal.jpg" TargetMode="External" /><Relationship Id="rId246" Type="http://schemas.openxmlformats.org/officeDocument/2006/relationships/hyperlink" Target="http://pbs.twimg.com/profile_images/800794851868446720/I7rF-yg2_normal.jpg" TargetMode="External" /><Relationship Id="rId247" Type="http://schemas.openxmlformats.org/officeDocument/2006/relationships/hyperlink" Target="http://pbs.twimg.com/profile_images/800794851868446720/I7rF-yg2_normal.jpg" TargetMode="External" /><Relationship Id="rId248" Type="http://schemas.openxmlformats.org/officeDocument/2006/relationships/hyperlink" Target="http://pbs.twimg.com/profile_images/800794851868446720/I7rF-yg2_normal.jpg" TargetMode="External" /><Relationship Id="rId249" Type="http://schemas.openxmlformats.org/officeDocument/2006/relationships/hyperlink" Target="http://pbs.twimg.com/profile_images/800794851868446720/I7rF-yg2_normal.jpg" TargetMode="External" /><Relationship Id="rId250" Type="http://schemas.openxmlformats.org/officeDocument/2006/relationships/hyperlink" Target="http://pbs.twimg.com/profile_images/800794851868446720/I7rF-yg2_normal.jpg" TargetMode="External" /><Relationship Id="rId251" Type="http://schemas.openxmlformats.org/officeDocument/2006/relationships/hyperlink" Target="http://pbs.twimg.com/profile_images/800794851868446720/I7rF-yg2_normal.jpg" TargetMode="External" /><Relationship Id="rId252" Type="http://schemas.openxmlformats.org/officeDocument/2006/relationships/hyperlink" Target="http://pbs.twimg.com/profile_images/800794851868446720/I7rF-yg2_normal.jpg" TargetMode="External" /><Relationship Id="rId253" Type="http://schemas.openxmlformats.org/officeDocument/2006/relationships/hyperlink" Target="https://pbs.twimg.com/media/EDGV-moWwAAqXzC.jpg" TargetMode="External" /><Relationship Id="rId254" Type="http://schemas.openxmlformats.org/officeDocument/2006/relationships/hyperlink" Target="http://pbs.twimg.com/profile_images/800794851868446720/I7rF-yg2_normal.jpg" TargetMode="External" /><Relationship Id="rId255" Type="http://schemas.openxmlformats.org/officeDocument/2006/relationships/hyperlink" Target="http://pbs.twimg.com/profile_images/800794851868446720/I7rF-yg2_normal.jpg" TargetMode="External" /><Relationship Id="rId256" Type="http://schemas.openxmlformats.org/officeDocument/2006/relationships/hyperlink" Target="http://pbs.twimg.com/profile_images/800794851868446720/I7rF-yg2_normal.jpg" TargetMode="External" /><Relationship Id="rId257" Type="http://schemas.openxmlformats.org/officeDocument/2006/relationships/hyperlink" Target="http://pbs.twimg.com/profile_images/800794851868446720/I7rF-yg2_normal.jpg" TargetMode="External" /><Relationship Id="rId258" Type="http://schemas.openxmlformats.org/officeDocument/2006/relationships/hyperlink" Target="http://pbs.twimg.com/profile_images/800794851868446720/I7rF-yg2_normal.jpg" TargetMode="External" /><Relationship Id="rId259" Type="http://schemas.openxmlformats.org/officeDocument/2006/relationships/hyperlink" Target="http://pbs.twimg.com/profile_images/800794851868446720/I7rF-yg2_normal.jpg" TargetMode="External" /><Relationship Id="rId260" Type="http://schemas.openxmlformats.org/officeDocument/2006/relationships/hyperlink" Target="http://pbs.twimg.com/profile_images/800794851868446720/I7rF-yg2_normal.jpg" TargetMode="External" /><Relationship Id="rId261" Type="http://schemas.openxmlformats.org/officeDocument/2006/relationships/hyperlink" Target="http://pbs.twimg.com/profile_images/800794851868446720/I7rF-yg2_normal.jpg" TargetMode="External" /><Relationship Id="rId262" Type="http://schemas.openxmlformats.org/officeDocument/2006/relationships/hyperlink" Target="http://pbs.twimg.com/profile_images/800794851868446720/I7rF-yg2_normal.jpg" TargetMode="External" /><Relationship Id="rId263" Type="http://schemas.openxmlformats.org/officeDocument/2006/relationships/hyperlink" Target="http://pbs.twimg.com/profile_images/800794851868446720/I7rF-yg2_normal.jpg" TargetMode="External" /><Relationship Id="rId264" Type="http://schemas.openxmlformats.org/officeDocument/2006/relationships/hyperlink" Target="http://pbs.twimg.com/profile_images/800794851868446720/I7rF-yg2_normal.jpg" TargetMode="External" /><Relationship Id="rId265" Type="http://schemas.openxmlformats.org/officeDocument/2006/relationships/hyperlink" Target="http://pbs.twimg.com/profile_images/800794851868446720/I7rF-yg2_normal.jpg" TargetMode="External" /><Relationship Id="rId266" Type="http://schemas.openxmlformats.org/officeDocument/2006/relationships/hyperlink" Target="http://pbs.twimg.com/profile_images/800794851868446720/I7rF-yg2_normal.jpg" TargetMode="External" /><Relationship Id="rId267" Type="http://schemas.openxmlformats.org/officeDocument/2006/relationships/hyperlink" Target="http://pbs.twimg.com/profile_images/800794851868446720/I7rF-yg2_normal.jpg" TargetMode="External" /><Relationship Id="rId268" Type="http://schemas.openxmlformats.org/officeDocument/2006/relationships/hyperlink" Target="http://pbs.twimg.com/profile_images/800794851868446720/I7rF-yg2_normal.jpg" TargetMode="External" /><Relationship Id="rId269" Type="http://schemas.openxmlformats.org/officeDocument/2006/relationships/hyperlink" Target="http://pbs.twimg.com/profile_images/800794851868446720/I7rF-yg2_normal.jpg" TargetMode="External" /><Relationship Id="rId270" Type="http://schemas.openxmlformats.org/officeDocument/2006/relationships/hyperlink" Target="http://pbs.twimg.com/profile_images/800794851868446720/I7rF-yg2_normal.jpg" TargetMode="External" /><Relationship Id="rId271" Type="http://schemas.openxmlformats.org/officeDocument/2006/relationships/hyperlink" Target="http://pbs.twimg.com/profile_images/800794851868446720/I7rF-yg2_normal.jpg" TargetMode="External" /><Relationship Id="rId272" Type="http://schemas.openxmlformats.org/officeDocument/2006/relationships/hyperlink" Target="http://pbs.twimg.com/profile_images/800794851868446720/I7rF-yg2_normal.jpg" TargetMode="External" /><Relationship Id="rId273" Type="http://schemas.openxmlformats.org/officeDocument/2006/relationships/hyperlink" Target="http://pbs.twimg.com/profile_images/800794851868446720/I7rF-yg2_normal.jpg" TargetMode="External" /><Relationship Id="rId274" Type="http://schemas.openxmlformats.org/officeDocument/2006/relationships/hyperlink" Target="http://pbs.twimg.com/profile_images/800794851868446720/I7rF-yg2_normal.jpg" TargetMode="External" /><Relationship Id="rId275" Type="http://schemas.openxmlformats.org/officeDocument/2006/relationships/hyperlink" Target="http://pbs.twimg.com/profile_images/800794851868446720/I7rF-yg2_normal.jpg" TargetMode="External" /><Relationship Id="rId276" Type="http://schemas.openxmlformats.org/officeDocument/2006/relationships/hyperlink" Target="http://pbs.twimg.com/profile_images/800794851868446720/I7rF-yg2_normal.jpg" TargetMode="External" /><Relationship Id="rId277" Type="http://schemas.openxmlformats.org/officeDocument/2006/relationships/hyperlink" Target="https://pbs.twimg.com/media/EDYhV71XkAESs0a.jpg" TargetMode="External" /><Relationship Id="rId278" Type="http://schemas.openxmlformats.org/officeDocument/2006/relationships/hyperlink" Target="https://pbs.twimg.com/media/EDYhV71XkAESs0a.jpg" TargetMode="External" /><Relationship Id="rId279" Type="http://schemas.openxmlformats.org/officeDocument/2006/relationships/hyperlink" Target="https://pbs.twimg.com/media/EDYhV71XkAESs0a.jpg" TargetMode="External" /><Relationship Id="rId280" Type="http://schemas.openxmlformats.org/officeDocument/2006/relationships/hyperlink" Target="https://pbs.twimg.com/media/EDYhV71XkAESs0a.jpg" TargetMode="External" /><Relationship Id="rId281" Type="http://schemas.openxmlformats.org/officeDocument/2006/relationships/hyperlink" Target="https://pbs.twimg.com/media/EDoqhY2XkAAFcFO.jpg" TargetMode="External" /><Relationship Id="rId282" Type="http://schemas.openxmlformats.org/officeDocument/2006/relationships/hyperlink" Target="https://pbs.twimg.com/media/EDoqhY2XkAAFcFO.jpg" TargetMode="External" /><Relationship Id="rId283" Type="http://schemas.openxmlformats.org/officeDocument/2006/relationships/hyperlink" Target="http://pbs.twimg.com/profile_images/3368135262/a01dafffd3f21df8031ba83389da035c_normal.jpeg" TargetMode="External" /><Relationship Id="rId284" Type="http://schemas.openxmlformats.org/officeDocument/2006/relationships/hyperlink" Target="http://pbs.twimg.com/profile_images/3368135262/a01dafffd3f21df8031ba83389da035c_normal.jpeg" TargetMode="External" /><Relationship Id="rId285" Type="http://schemas.openxmlformats.org/officeDocument/2006/relationships/hyperlink" Target="https://twitter.com/prconversations/status/1166039419469672449" TargetMode="External" /><Relationship Id="rId286" Type="http://schemas.openxmlformats.org/officeDocument/2006/relationships/hyperlink" Target="https://twitter.com/prconversations/status/1166039419469672449" TargetMode="External" /><Relationship Id="rId287" Type="http://schemas.openxmlformats.org/officeDocument/2006/relationships/hyperlink" Target="https://twitter.com/prconversations/status/1166039419469672449" TargetMode="External" /><Relationship Id="rId288" Type="http://schemas.openxmlformats.org/officeDocument/2006/relationships/hyperlink" Target="https://twitter.com/prconversations/status/1166039419469672449" TargetMode="External" /><Relationship Id="rId289" Type="http://schemas.openxmlformats.org/officeDocument/2006/relationships/hyperlink" Target="https://twitter.com/prconversations/status/1166039419469672449" TargetMode="External" /><Relationship Id="rId290" Type="http://schemas.openxmlformats.org/officeDocument/2006/relationships/hyperlink" Target="https://twitter.com/bdecker14/status/1166353815915900928" TargetMode="External" /><Relationship Id="rId291" Type="http://schemas.openxmlformats.org/officeDocument/2006/relationships/hyperlink" Target="https://twitter.com/bdecker14/status/1166353815915900928" TargetMode="External" /><Relationship Id="rId292" Type="http://schemas.openxmlformats.org/officeDocument/2006/relationships/hyperlink" Target="https://twitter.com/ericastu323/status/1166474935746859009" TargetMode="External" /><Relationship Id="rId293" Type="http://schemas.openxmlformats.org/officeDocument/2006/relationships/hyperlink" Target="https://twitter.com/ericastu323/status/1166474935746859009" TargetMode="External" /><Relationship Id="rId294" Type="http://schemas.openxmlformats.org/officeDocument/2006/relationships/hyperlink" Target="https://twitter.com/ericastu323/status/1166474935746859009" TargetMode="External" /><Relationship Id="rId295" Type="http://schemas.openxmlformats.org/officeDocument/2006/relationships/hyperlink" Target="https://twitter.com/jlboyd_uofl/status/1166574755014750209" TargetMode="External" /><Relationship Id="rId296" Type="http://schemas.openxmlformats.org/officeDocument/2006/relationships/hyperlink" Target="https://twitter.com/gui_shiraishi/status/1166705658626007040" TargetMode="External" /><Relationship Id="rId297" Type="http://schemas.openxmlformats.org/officeDocument/2006/relationships/hyperlink" Target="https://twitter.com/stineeckert/status/1166842253584846850" TargetMode="External" /><Relationship Id="rId298" Type="http://schemas.openxmlformats.org/officeDocument/2006/relationships/hyperlink" Target="https://twitter.com/stineeckert/status/1166842253584846850" TargetMode="External" /><Relationship Id="rId299" Type="http://schemas.openxmlformats.org/officeDocument/2006/relationships/hyperlink" Target="https://twitter.com/stineeckert/status/1166842253584846850" TargetMode="External" /><Relationship Id="rId300" Type="http://schemas.openxmlformats.org/officeDocument/2006/relationships/hyperlink" Target="https://twitter.com/stineeckert/status/1166842253584846850" TargetMode="External" /><Relationship Id="rId301" Type="http://schemas.openxmlformats.org/officeDocument/2006/relationships/hyperlink" Target="https://twitter.com/stineeckert/status/1166842253584846850" TargetMode="External" /><Relationship Id="rId302" Type="http://schemas.openxmlformats.org/officeDocument/2006/relationships/hyperlink" Target="https://twitter.com/stineeckert/status/1166842253584846850" TargetMode="External" /><Relationship Id="rId303" Type="http://schemas.openxmlformats.org/officeDocument/2006/relationships/hyperlink" Target="https://twitter.com/stineeckert/status/1166842253584846850" TargetMode="External" /><Relationship Id="rId304" Type="http://schemas.openxmlformats.org/officeDocument/2006/relationships/hyperlink" Target="https://twitter.com/stineeckert/status/1166842253584846850" TargetMode="External" /><Relationship Id="rId305" Type="http://schemas.openxmlformats.org/officeDocument/2006/relationships/hyperlink" Target="https://twitter.com/dpompper/status/1166878598571184128" TargetMode="External" /><Relationship Id="rId306" Type="http://schemas.openxmlformats.org/officeDocument/2006/relationships/hyperlink" Target="https://twitter.com/dpompper/status/1166878598571184128" TargetMode="External" /><Relationship Id="rId307" Type="http://schemas.openxmlformats.org/officeDocument/2006/relationships/hyperlink" Target="https://twitter.com/dpompper/status/1166878598571184128" TargetMode="External" /><Relationship Id="rId308" Type="http://schemas.openxmlformats.org/officeDocument/2006/relationships/hyperlink" Target="https://twitter.com/dpompper/status/1166878598571184128" TargetMode="External" /><Relationship Id="rId309" Type="http://schemas.openxmlformats.org/officeDocument/2006/relationships/hyperlink" Target="https://twitter.com/dpompper/status/1166878598571184128" TargetMode="External" /><Relationship Id="rId310" Type="http://schemas.openxmlformats.org/officeDocument/2006/relationships/hyperlink" Target="https://twitter.com/dpompper/status/1166878598571184128" TargetMode="External" /><Relationship Id="rId311" Type="http://schemas.openxmlformats.org/officeDocument/2006/relationships/hyperlink" Target="https://twitter.com/dpompper/status/1166878598571184128" TargetMode="External" /><Relationship Id="rId312" Type="http://schemas.openxmlformats.org/officeDocument/2006/relationships/hyperlink" Target="https://twitter.com/dpompper/status/1166878598571184128" TargetMode="External" /><Relationship Id="rId313" Type="http://schemas.openxmlformats.org/officeDocument/2006/relationships/hyperlink" Target="https://twitter.com/aejhistory/status/1166880428843814912" TargetMode="External" /><Relationship Id="rId314" Type="http://schemas.openxmlformats.org/officeDocument/2006/relationships/hyperlink" Target="https://twitter.com/aejhistory/status/1166880428843814912" TargetMode="External" /><Relationship Id="rId315" Type="http://schemas.openxmlformats.org/officeDocument/2006/relationships/hyperlink" Target="https://twitter.com/aejhistory/status/1166880428843814912" TargetMode="External" /><Relationship Id="rId316" Type="http://schemas.openxmlformats.org/officeDocument/2006/relationships/hyperlink" Target="https://twitter.com/aejhistory/status/1166880428843814912" TargetMode="External" /><Relationship Id="rId317" Type="http://schemas.openxmlformats.org/officeDocument/2006/relationships/hyperlink" Target="https://twitter.com/aejhistory/status/1166880428843814912" TargetMode="External" /><Relationship Id="rId318" Type="http://schemas.openxmlformats.org/officeDocument/2006/relationships/hyperlink" Target="https://twitter.com/aejhistory/status/1166880428843814912" TargetMode="External" /><Relationship Id="rId319" Type="http://schemas.openxmlformats.org/officeDocument/2006/relationships/hyperlink" Target="https://twitter.com/aejhistory/status/1166880428843814912" TargetMode="External" /><Relationship Id="rId320" Type="http://schemas.openxmlformats.org/officeDocument/2006/relationships/hyperlink" Target="https://twitter.com/aejhistory/status/1166880428843814912" TargetMode="External" /><Relationship Id="rId321" Type="http://schemas.openxmlformats.org/officeDocument/2006/relationships/hyperlink" Target="https://twitter.com/giuliog/status/1167066726166597633" TargetMode="External" /><Relationship Id="rId322" Type="http://schemas.openxmlformats.org/officeDocument/2006/relationships/hyperlink" Target="https://twitter.com/giuliog/status/1167066726166597633" TargetMode="External" /><Relationship Id="rId323" Type="http://schemas.openxmlformats.org/officeDocument/2006/relationships/hyperlink" Target="https://twitter.com/deirdretm/status/1167438610569879552" TargetMode="External" /><Relationship Id="rId324" Type="http://schemas.openxmlformats.org/officeDocument/2006/relationships/hyperlink" Target="https://twitter.com/adriwall/status/1167481271125270528" TargetMode="External" /><Relationship Id="rId325" Type="http://schemas.openxmlformats.org/officeDocument/2006/relationships/hyperlink" Target="https://twitter.com/aejmc/status/1167057591047995392" TargetMode="External" /><Relationship Id="rId326" Type="http://schemas.openxmlformats.org/officeDocument/2006/relationships/hyperlink" Target="https://twitter.com/csw_aejmc/status/1166827444852207616" TargetMode="External" /><Relationship Id="rId327" Type="http://schemas.openxmlformats.org/officeDocument/2006/relationships/hyperlink" Target="https://twitter.com/aejmc/status/1167057591047995392" TargetMode="External" /><Relationship Id="rId328" Type="http://schemas.openxmlformats.org/officeDocument/2006/relationships/hyperlink" Target="https://twitter.com/csw_aejmc/status/1166827444852207616" TargetMode="External" /><Relationship Id="rId329" Type="http://schemas.openxmlformats.org/officeDocument/2006/relationships/hyperlink" Target="https://twitter.com/aejmc/status/1167057591047995392" TargetMode="External" /><Relationship Id="rId330" Type="http://schemas.openxmlformats.org/officeDocument/2006/relationships/hyperlink" Target="https://twitter.com/csw_aejmc/status/1166827444852207616" TargetMode="External" /><Relationship Id="rId331" Type="http://schemas.openxmlformats.org/officeDocument/2006/relationships/hyperlink" Target="https://twitter.com/aejmc/status/1167057591047995392" TargetMode="External" /><Relationship Id="rId332" Type="http://schemas.openxmlformats.org/officeDocument/2006/relationships/hyperlink" Target="https://twitter.com/csw_aejmc/status/1166827444852207616" TargetMode="External" /><Relationship Id="rId333" Type="http://schemas.openxmlformats.org/officeDocument/2006/relationships/hyperlink" Target="https://twitter.com/aejmc/status/1167057591047995392" TargetMode="External" /><Relationship Id="rId334" Type="http://schemas.openxmlformats.org/officeDocument/2006/relationships/hyperlink" Target="https://twitter.com/csw_aejmc/status/1166827444852207616" TargetMode="External" /><Relationship Id="rId335" Type="http://schemas.openxmlformats.org/officeDocument/2006/relationships/hyperlink" Target="https://twitter.com/aejmc/status/1167057591047995392" TargetMode="External" /><Relationship Id="rId336" Type="http://schemas.openxmlformats.org/officeDocument/2006/relationships/hyperlink" Target="https://twitter.com/csw_aejmc/status/1166827444852207616" TargetMode="External" /><Relationship Id="rId337" Type="http://schemas.openxmlformats.org/officeDocument/2006/relationships/hyperlink" Target="https://twitter.com/aejmc/status/1167057591047995392" TargetMode="External" /><Relationship Id="rId338" Type="http://schemas.openxmlformats.org/officeDocument/2006/relationships/hyperlink" Target="https://twitter.com/csw_aejmc/status/1166827444852207616" TargetMode="External" /><Relationship Id="rId339" Type="http://schemas.openxmlformats.org/officeDocument/2006/relationships/hyperlink" Target="https://twitter.com/csw_aejmc/status/1167487154538385409" TargetMode="External" /><Relationship Id="rId340" Type="http://schemas.openxmlformats.org/officeDocument/2006/relationships/hyperlink" Target="https://twitter.com/maggiejcox/status/1167555410506596352" TargetMode="External" /><Relationship Id="rId341" Type="http://schemas.openxmlformats.org/officeDocument/2006/relationships/hyperlink" Target="https://twitter.com/chadjthiele/status/1167624371646717952" TargetMode="External" /><Relationship Id="rId342" Type="http://schemas.openxmlformats.org/officeDocument/2006/relationships/hyperlink" Target="https://twitter.com/mptaylorprof/status/1166731712329584640" TargetMode="External" /><Relationship Id="rId343" Type="http://schemas.openxmlformats.org/officeDocument/2006/relationships/hyperlink" Target="https://twitter.com/mptaylorprof/status/1166738181410177029" TargetMode="External" /><Relationship Id="rId344" Type="http://schemas.openxmlformats.org/officeDocument/2006/relationships/hyperlink" Target="https://twitter.com/mptaylorprof/status/1167140334733844480" TargetMode="External" /><Relationship Id="rId345" Type="http://schemas.openxmlformats.org/officeDocument/2006/relationships/hyperlink" Target="https://twitter.com/alleycat17/status/1167140420557709314" TargetMode="External" /><Relationship Id="rId346" Type="http://schemas.openxmlformats.org/officeDocument/2006/relationships/hyperlink" Target="https://twitter.com/mariaga91000049/status/1167743263509536768" TargetMode="External" /><Relationship Id="rId347" Type="http://schemas.openxmlformats.org/officeDocument/2006/relationships/hyperlink" Target="https://twitter.com/mariaga91000049/status/1167743263509536768" TargetMode="External" /><Relationship Id="rId348" Type="http://schemas.openxmlformats.org/officeDocument/2006/relationships/hyperlink" Target="https://twitter.com/wenzhao0802/status/1167805390865780738" TargetMode="External" /><Relationship Id="rId349" Type="http://schemas.openxmlformats.org/officeDocument/2006/relationships/hyperlink" Target="https://twitter.com/roanokemaven/status/1168147837907079168" TargetMode="External" /><Relationship Id="rId350" Type="http://schemas.openxmlformats.org/officeDocument/2006/relationships/hyperlink" Target="https://twitter.com/roanokemaven/status/1168147837907079168" TargetMode="External" /><Relationship Id="rId351" Type="http://schemas.openxmlformats.org/officeDocument/2006/relationships/hyperlink" Target="https://twitter.com/njgina/status/1167477810111426561" TargetMode="External" /><Relationship Id="rId352" Type="http://schemas.openxmlformats.org/officeDocument/2006/relationships/hyperlink" Target="https://twitter.com/njgina/status/1168230736308199425" TargetMode="External" /><Relationship Id="rId353" Type="http://schemas.openxmlformats.org/officeDocument/2006/relationships/hyperlink" Target="https://twitter.com/jeremyhl/status/1164288971419062281" TargetMode="External" /><Relationship Id="rId354" Type="http://schemas.openxmlformats.org/officeDocument/2006/relationships/hyperlink" Target="https://twitter.com/jeremyhl/status/1164288971419062281" TargetMode="External" /><Relationship Id="rId355" Type="http://schemas.openxmlformats.org/officeDocument/2006/relationships/hyperlink" Target="https://twitter.com/jeremyhl/status/1164288971419062281" TargetMode="External" /><Relationship Id="rId356" Type="http://schemas.openxmlformats.org/officeDocument/2006/relationships/hyperlink" Target="https://twitter.com/jeremyhl/status/1164288971419062281" TargetMode="External" /><Relationship Id="rId357" Type="http://schemas.openxmlformats.org/officeDocument/2006/relationships/hyperlink" Target="https://twitter.com/jeremyhl/status/1168577052020215808" TargetMode="External" /><Relationship Id="rId358" Type="http://schemas.openxmlformats.org/officeDocument/2006/relationships/hyperlink" Target="https://twitter.com/jeremyhl/status/1168577052020215808" TargetMode="External" /><Relationship Id="rId359" Type="http://schemas.openxmlformats.org/officeDocument/2006/relationships/hyperlink" Target="https://twitter.com/mattnavarra/status/1168589723478253568" TargetMode="External" /><Relationship Id="rId360" Type="http://schemas.openxmlformats.org/officeDocument/2006/relationships/hyperlink" Target="https://twitter.com/drmcar/status/1168687170351226881" TargetMode="External" /><Relationship Id="rId361" Type="http://schemas.openxmlformats.org/officeDocument/2006/relationships/hyperlink" Target="https://twitter.com/gallicano/status/1168957005144481797" TargetMode="External" /><Relationship Id="rId362" Type="http://schemas.openxmlformats.org/officeDocument/2006/relationships/hyperlink" Target="https://twitter.com/gallicano/status/1168957005144481797" TargetMode="External" /><Relationship Id="rId363" Type="http://schemas.openxmlformats.org/officeDocument/2006/relationships/hyperlink" Target="https://twitter.com/nathanallebach/status/1169010588653109248" TargetMode="External" /><Relationship Id="rId364" Type="http://schemas.openxmlformats.org/officeDocument/2006/relationships/hyperlink" Target="https://twitter.com/idjhamm/status/1169031804529065984" TargetMode="External" /><Relationship Id="rId365" Type="http://schemas.openxmlformats.org/officeDocument/2006/relationships/hyperlink" Target="https://twitter.com/earvsc/status/1168848144857096194" TargetMode="External" /><Relationship Id="rId366" Type="http://schemas.openxmlformats.org/officeDocument/2006/relationships/hyperlink" Target="https://twitter.com/earvsc/status/1169055901249986560" TargetMode="External" /><Relationship Id="rId367" Type="http://schemas.openxmlformats.org/officeDocument/2006/relationships/hyperlink" Target="https://twitter.com/averybgreen/status/1169065775635869697" TargetMode="External" /><Relationship Id="rId368" Type="http://schemas.openxmlformats.org/officeDocument/2006/relationships/hyperlink" Target="https://twitter.com/frank_strong/status/1165985492715868160" TargetMode="External" /><Relationship Id="rId369" Type="http://schemas.openxmlformats.org/officeDocument/2006/relationships/hyperlink" Target="https://twitter.com/frank_strong/status/1165985492715868160" TargetMode="External" /><Relationship Id="rId370" Type="http://schemas.openxmlformats.org/officeDocument/2006/relationships/hyperlink" Target="https://twitter.com/frank_strong/status/1165985492715868160" TargetMode="External" /><Relationship Id="rId371" Type="http://schemas.openxmlformats.org/officeDocument/2006/relationships/hyperlink" Target="https://twitter.com/frank_strong/status/1167072648494551040" TargetMode="External" /><Relationship Id="rId372" Type="http://schemas.openxmlformats.org/officeDocument/2006/relationships/hyperlink" Target="https://twitter.com/frank_strong/status/1167072648494551040" TargetMode="External" /><Relationship Id="rId373" Type="http://schemas.openxmlformats.org/officeDocument/2006/relationships/hyperlink" Target="https://twitter.com/frank_strong/status/1169246971061788673" TargetMode="External" /><Relationship Id="rId374" Type="http://schemas.openxmlformats.org/officeDocument/2006/relationships/hyperlink" Target="https://twitter.com/frank_strong/status/1167072648494551040" TargetMode="External" /><Relationship Id="rId375" Type="http://schemas.openxmlformats.org/officeDocument/2006/relationships/hyperlink" Target="https://twitter.com/frank_strong/status/1169246971061788673" TargetMode="External" /><Relationship Id="rId376" Type="http://schemas.openxmlformats.org/officeDocument/2006/relationships/hyperlink" Target="https://twitter.com/frank_strong/status/1169246971061788673" TargetMode="External" /><Relationship Id="rId377" Type="http://schemas.openxmlformats.org/officeDocument/2006/relationships/hyperlink" Target="https://twitter.com/mimspr/status/1166453669811892224" TargetMode="External" /><Relationship Id="rId378" Type="http://schemas.openxmlformats.org/officeDocument/2006/relationships/hyperlink" Target="https://twitter.com/mimspr/status/1166453669811892224" TargetMode="External" /><Relationship Id="rId379" Type="http://schemas.openxmlformats.org/officeDocument/2006/relationships/hyperlink" Target="https://twitter.com/mimspr/status/1166686860460068865" TargetMode="External" /><Relationship Id="rId380" Type="http://schemas.openxmlformats.org/officeDocument/2006/relationships/hyperlink" Target="https://twitter.com/mimspr/status/1169265214598107137" TargetMode="External" /><Relationship Id="rId381" Type="http://schemas.openxmlformats.org/officeDocument/2006/relationships/hyperlink" Target="https://twitter.com/kfreberg/status/1166328226890862593" TargetMode="External" /><Relationship Id="rId382" Type="http://schemas.openxmlformats.org/officeDocument/2006/relationships/hyperlink" Target="https://twitter.com/ekinsky/status/1167474772713844736" TargetMode="External" /><Relationship Id="rId383" Type="http://schemas.openxmlformats.org/officeDocument/2006/relationships/hyperlink" Target="https://twitter.com/kfreberg/status/1167475956304547840" TargetMode="External" /><Relationship Id="rId384" Type="http://schemas.openxmlformats.org/officeDocument/2006/relationships/hyperlink" Target="https://twitter.com/kfreberg/status/1167773976111800320" TargetMode="External" /><Relationship Id="rId385" Type="http://schemas.openxmlformats.org/officeDocument/2006/relationships/hyperlink" Target="https://twitter.com/kfreberg/status/1167773976111800320" TargetMode="External" /><Relationship Id="rId386" Type="http://schemas.openxmlformats.org/officeDocument/2006/relationships/hyperlink" Target="https://twitter.com/candicechamplin/status/1169084882586390529" TargetMode="External" /><Relationship Id="rId387" Type="http://schemas.openxmlformats.org/officeDocument/2006/relationships/hyperlink" Target="https://twitter.com/kfreberg/status/1168125339912065024" TargetMode="External" /><Relationship Id="rId388" Type="http://schemas.openxmlformats.org/officeDocument/2006/relationships/hyperlink" Target="https://twitter.com/kfreberg/status/1165937112711081984" TargetMode="External" /><Relationship Id="rId389" Type="http://schemas.openxmlformats.org/officeDocument/2006/relationships/hyperlink" Target="https://twitter.com/kfreberg/status/1168126351284559873" TargetMode="External" /><Relationship Id="rId390" Type="http://schemas.openxmlformats.org/officeDocument/2006/relationships/hyperlink" Target="https://twitter.com/kfreberg/status/1167060487579807744" TargetMode="External" /><Relationship Id="rId391" Type="http://schemas.openxmlformats.org/officeDocument/2006/relationships/hyperlink" Target="https://twitter.com/kfreberg/status/1168126449288695809" TargetMode="External" /><Relationship Id="rId392" Type="http://schemas.openxmlformats.org/officeDocument/2006/relationships/hyperlink" Target="https://twitter.com/mjkushin/status/1166352816564256769" TargetMode="External" /><Relationship Id="rId393" Type="http://schemas.openxmlformats.org/officeDocument/2006/relationships/hyperlink" Target="https://twitter.com/mjkushin/status/1167526535114436608" TargetMode="External" /><Relationship Id="rId394" Type="http://schemas.openxmlformats.org/officeDocument/2006/relationships/hyperlink" Target="https://twitter.com/kfreberg/status/1168941836460810240" TargetMode="External" /><Relationship Id="rId395" Type="http://schemas.openxmlformats.org/officeDocument/2006/relationships/hyperlink" Target="https://twitter.com/todmeisner/status/1169083091769548800" TargetMode="External" /><Relationship Id="rId396" Type="http://schemas.openxmlformats.org/officeDocument/2006/relationships/hyperlink" Target="https://twitter.com/kfreberg/status/1169248971941994496" TargetMode="External" /><Relationship Id="rId397" Type="http://schemas.openxmlformats.org/officeDocument/2006/relationships/hyperlink" Target="https://twitter.com/kfreberg/status/1165936700906004480" TargetMode="External" /><Relationship Id="rId398" Type="http://schemas.openxmlformats.org/officeDocument/2006/relationships/hyperlink" Target="https://twitter.com/kfreberg/status/1165936860193054720" TargetMode="External" /><Relationship Id="rId399" Type="http://schemas.openxmlformats.org/officeDocument/2006/relationships/hyperlink" Target="https://twitter.com/kfreberg/status/1166004355528572930" TargetMode="External" /><Relationship Id="rId400" Type="http://schemas.openxmlformats.org/officeDocument/2006/relationships/hyperlink" Target="https://twitter.com/kfreberg/status/1166179381011779587" TargetMode="External" /><Relationship Id="rId401" Type="http://schemas.openxmlformats.org/officeDocument/2006/relationships/hyperlink" Target="https://twitter.com/kfreberg/status/1166321708984360960" TargetMode="External" /><Relationship Id="rId402" Type="http://schemas.openxmlformats.org/officeDocument/2006/relationships/hyperlink" Target="https://twitter.com/kfreberg/status/1166321990082473984" TargetMode="External" /><Relationship Id="rId403" Type="http://schemas.openxmlformats.org/officeDocument/2006/relationships/hyperlink" Target="https://twitter.com/kfreberg/status/1166334648412250113" TargetMode="External" /><Relationship Id="rId404" Type="http://schemas.openxmlformats.org/officeDocument/2006/relationships/hyperlink" Target="https://twitter.com/kfreberg/status/1166371022133764096" TargetMode="External" /><Relationship Id="rId405" Type="http://schemas.openxmlformats.org/officeDocument/2006/relationships/hyperlink" Target="https://twitter.com/kfreberg/status/1166380012473323521" TargetMode="External" /><Relationship Id="rId406" Type="http://schemas.openxmlformats.org/officeDocument/2006/relationships/hyperlink" Target="https://twitter.com/kfreberg/status/1166425290807160833" TargetMode="External" /><Relationship Id="rId407" Type="http://schemas.openxmlformats.org/officeDocument/2006/relationships/hyperlink" Target="https://twitter.com/kfreberg/status/1166695727009095681" TargetMode="External" /><Relationship Id="rId408" Type="http://schemas.openxmlformats.org/officeDocument/2006/relationships/hyperlink" Target="https://twitter.com/kfreberg/status/1166741029942366210" TargetMode="External" /><Relationship Id="rId409" Type="http://schemas.openxmlformats.org/officeDocument/2006/relationships/hyperlink" Target="https://twitter.com/kfreberg/status/1166787819928469504" TargetMode="External" /><Relationship Id="rId410" Type="http://schemas.openxmlformats.org/officeDocument/2006/relationships/hyperlink" Target="https://twitter.com/kfreberg/status/1166797795296104448" TargetMode="External" /><Relationship Id="rId411" Type="http://schemas.openxmlformats.org/officeDocument/2006/relationships/hyperlink" Target="https://twitter.com/kfreberg/status/1166808187686682624" TargetMode="External" /><Relationship Id="rId412" Type="http://schemas.openxmlformats.org/officeDocument/2006/relationships/hyperlink" Target="https://twitter.com/kfreberg/status/1166832959472754688" TargetMode="External" /><Relationship Id="rId413" Type="http://schemas.openxmlformats.org/officeDocument/2006/relationships/hyperlink" Target="https://twitter.com/kfreberg/status/1166878702258577409" TargetMode="External" /><Relationship Id="rId414" Type="http://schemas.openxmlformats.org/officeDocument/2006/relationships/hyperlink" Target="https://twitter.com/kfreberg/status/1167060630446231552" TargetMode="External" /><Relationship Id="rId415" Type="http://schemas.openxmlformats.org/officeDocument/2006/relationships/hyperlink" Target="https://twitter.com/kfreberg/status/1167060746489999360" TargetMode="External" /><Relationship Id="rId416" Type="http://schemas.openxmlformats.org/officeDocument/2006/relationships/hyperlink" Target="https://twitter.com/kfreberg/status/1167383400719818757" TargetMode="External" /><Relationship Id="rId417" Type="http://schemas.openxmlformats.org/officeDocument/2006/relationships/hyperlink" Target="https://twitter.com/kfreberg/status/1167383868774715398" TargetMode="External" /><Relationship Id="rId418" Type="http://schemas.openxmlformats.org/officeDocument/2006/relationships/hyperlink" Target="https://twitter.com/kfreberg/status/1167410429045411840" TargetMode="External" /><Relationship Id="rId419" Type="http://schemas.openxmlformats.org/officeDocument/2006/relationships/hyperlink" Target="https://twitter.com/kfreberg/status/1167416899082153984" TargetMode="External" /><Relationship Id="rId420" Type="http://schemas.openxmlformats.org/officeDocument/2006/relationships/hyperlink" Target="https://twitter.com/kfreberg/status/1167420491164016640" TargetMode="External" /><Relationship Id="rId421" Type="http://schemas.openxmlformats.org/officeDocument/2006/relationships/hyperlink" Target="https://twitter.com/kfreberg/status/1167463296947118081" TargetMode="External" /><Relationship Id="rId422" Type="http://schemas.openxmlformats.org/officeDocument/2006/relationships/hyperlink" Target="https://twitter.com/kfreberg/status/1167509823182835712" TargetMode="External" /><Relationship Id="rId423" Type="http://schemas.openxmlformats.org/officeDocument/2006/relationships/hyperlink" Target="https://twitter.com/kfreberg/status/1167756870334996480" TargetMode="External" /><Relationship Id="rId424" Type="http://schemas.openxmlformats.org/officeDocument/2006/relationships/hyperlink" Target="https://twitter.com/kfreberg/status/1168126613315379201" TargetMode="External" /><Relationship Id="rId425" Type="http://schemas.openxmlformats.org/officeDocument/2006/relationships/hyperlink" Target="https://twitter.com/kfreberg/status/1168541405230313478" TargetMode="External" /><Relationship Id="rId426" Type="http://schemas.openxmlformats.org/officeDocument/2006/relationships/hyperlink" Target="https://twitter.com/kfreberg/status/1168548087486406661" TargetMode="External" /><Relationship Id="rId427" Type="http://schemas.openxmlformats.org/officeDocument/2006/relationships/hyperlink" Target="https://twitter.com/kfreberg/status/1168588199955980288" TargetMode="External" /><Relationship Id="rId428" Type="http://schemas.openxmlformats.org/officeDocument/2006/relationships/hyperlink" Target="https://twitter.com/kfreberg/status/1168881330991620096" TargetMode="External" /><Relationship Id="rId429" Type="http://schemas.openxmlformats.org/officeDocument/2006/relationships/hyperlink" Target="https://twitter.com/kfreberg/status/1168881489897017344" TargetMode="External" /><Relationship Id="rId430" Type="http://schemas.openxmlformats.org/officeDocument/2006/relationships/hyperlink" Target="https://twitter.com/kfreberg/status/1168883866314190848" TargetMode="External" /><Relationship Id="rId431" Type="http://schemas.openxmlformats.org/officeDocument/2006/relationships/hyperlink" Target="https://twitter.com/kfreberg/status/1168917879447797761" TargetMode="External" /><Relationship Id="rId432" Type="http://schemas.openxmlformats.org/officeDocument/2006/relationships/hyperlink" Target="https://twitter.com/kfreberg/status/1168945981184008194" TargetMode="External" /><Relationship Id="rId433" Type="http://schemas.openxmlformats.org/officeDocument/2006/relationships/hyperlink" Target="https://twitter.com/kfreberg/status/1168947389534748674" TargetMode="External" /><Relationship Id="rId434" Type="http://schemas.openxmlformats.org/officeDocument/2006/relationships/hyperlink" Target="https://twitter.com/kfreberg/status/1168964423148613632" TargetMode="External" /><Relationship Id="rId435" Type="http://schemas.openxmlformats.org/officeDocument/2006/relationships/hyperlink" Target="https://twitter.com/kfreberg/status/1169004671110975488" TargetMode="External" /><Relationship Id="rId436" Type="http://schemas.openxmlformats.org/officeDocument/2006/relationships/hyperlink" Target="https://twitter.com/kfreberg/status/1169275625162596352" TargetMode="External" /><Relationship Id="rId437" Type="http://schemas.openxmlformats.org/officeDocument/2006/relationships/hyperlink" Target="https://twitter.com/kimfoxwosu/status/1168157815459995648" TargetMode="External" /><Relationship Id="rId438" Type="http://schemas.openxmlformats.org/officeDocument/2006/relationships/hyperlink" Target="https://twitter.com/kimfoxwosu/status/1168157815459995648" TargetMode="External" /><Relationship Id="rId439" Type="http://schemas.openxmlformats.org/officeDocument/2006/relationships/hyperlink" Target="https://twitter.com/kimfoxwosu/status/1168157815459995648" TargetMode="External" /><Relationship Id="rId440" Type="http://schemas.openxmlformats.org/officeDocument/2006/relationships/hyperlink" Target="https://twitter.com/kimfoxwosu/status/1168157815459995648" TargetMode="External" /><Relationship Id="rId441" Type="http://schemas.openxmlformats.org/officeDocument/2006/relationships/hyperlink" Target="https://twitter.com/kimfoxwosu/status/1169293808372199426" TargetMode="External" /><Relationship Id="rId442" Type="http://schemas.openxmlformats.org/officeDocument/2006/relationships/hyperlink" Target="https://twitter.com/kimfoxwosu/status/1169293808372199426" TargetMode="External" /><Relationship Id="rId443" Type="http://schemas.openxmlformats.org/officeDocument/2006/relationships/hyperlink" Target="https://twitter.com/kimfoxwosu/status/1167016547140997120" TargetMode="External" /><Relationship Id="rId444" Type="http://schemas.openxmlformats.org/officeDocument/2006/relationships/hyperlink" Target="https://twitter.com/kimfoxwosu/status/1167155209203834881" TargetMode="External" /><Relationship Id="rId445" Type="http://schemas.openxmlformats.org/officeDocument/2006/relationships/hyperlink" Target="https://api.twitter.com/1.1/geo/id/288de3df481163e8.json" TargetMode="External" /><Relationship Id="rId446" Type="http://schemas.openxmlformats.org/officeDocument/2006/relationships/comments" Target="../comments1.xml" /><Relationship Id="rId447" Type="http://schemas.openxmlformats.org/officeDocument/2006/relationships/vmlDrawing" Target="../drawings/vmlDrawing1.vml" /><Relationship Id="rId448" Type="http://schemas.openxmlformats.org/officeDocument/2006/relationships/table" Target="../tables/table1.xml" /><Relationship Id="rId4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socialmediatoday.com/news/where-should-you-place-your-instagram-hashtags-in-the-caption-or-in-the-f/562009/" TargetMode="External" /><Relationship Id="rId2" Type="http://schemas.openxmlformats.org/officeDocument/2006/relationships/hyperlink" Target="https://www.socialmediatoday.com/news/facebook-publishes-new-report-on-the-benefits-of-combining-facebook-and-out/561700/" TargetMode="External" /><Relationship Id="rId3" Type="http://schemas.openxmlformats.org/officeDocument/2006/relationships/hyperlink" Target="https://edex.adobe.com/pd/course/design-for-social-media" TargetMode="External" /><Relationship Id="rId4" Type="http://schemas.openxmlformats.org/officeDocument/2006/relationships/hyperlink" Target="https://blog.hootsuite.com/instagram-post-ideas/" TargetMode="External" /><Relationship Id="rId5" Type="http://schemas.openxmlformats.org/officeDocument/2006/relationships/hyperlink" Target="https://twitter.com/sagemedia_comm/status/1166365195872215042" TargetMode="External" /><Relationship Id="rId6" Type="http://schemas.openxmlformats.org/officeDocument/2006/relationships/hyperlink" Target="https://edm.com/features/tiktok-influencer-marketing" TargetMode="External" /><Relationship Id="rId7" Type="http://schemas.openxmlformats.org/officeDocument/2006/relationships/hyperlink" Target="https://twitter.com/mattnavarra/status/1168534204759642113" TargetMode="External" /><Relationship Id="rId8" Type="http://schemas.openxmlformats.org/officeDocument/2006/relationships/hyperlink" Target="https://twitter.com/mattnavarra/status/1168564371351584775" TargetMode="External" /><Relationship Id="rId9" Type="http://schemas.openxmlformats.org/officeDocument/2006/relationships/hyperlink" Target="https://www.socialinsider.io/blog/instagram-hashtag-study/" TargetMode="External" /><Relationship Id="rId10" Type="http://schemas.openxmlformats.org/officeDocument/2006/relationships/hyperlink" Target="https://www.buzzfeednews.com/article/pdominguez/jawline-hulu-documentary-social-media-star-influencer" TargetMode="External" /><Relationship Id="rId11" Type="http://schemas.openxmlformats.org/officeDocument/2006/relationships/hyperlink" Target="https://www.socialmediatoday.com/news/where-should-you-place-your-instagram-hashtags-in-the-caption-or-in-the-f/562009/" TargetMode="External" /><Relationship Id="rId12" Type="http://schemas.openxmlformats.org/officeDocument/2006/relationships/hyperlink" Target="https://www.socialmediatoday.com/news/facebook-publishes-new-report-on-the-benefits-of-combining-facebook-and-out/561700/" TargetMode="External" /><Relationship Id="rId13" Type="http://schemas.openxmlformats.org/officeDocument/2006/relationships/hyperlink" Target="https://twitter.com/sagemedia_comm/status/1166365195872215042" TargetMode="External" /><Relationship Id="rId14" Type="http://schemas.openxmlformats.org/officeDocument/2006/relationships/hyperlink" Target="https://blog.hootsuite.com/instagram-post-ideas/" TargetMode="External" /><Relationship Id="rId15" Type="http://schemas.openxmlformats.org/officeDocument/2006/relationships/hyperlink" Target="https://edex.adobe.com/pd/course/design-for-social-media" TargetMode="External" /><Relationship Id="rId16" Type="http://schemas.openxmlformats.org/officeDocument/2006/relationships/hyperlink" Target="https://twitter.com/mattnavarra/status/1168534204759642113" TargetMode="External" /><Relationship Id="rId17" Type="http://schemas.openxmlformats.org/officeDocument/2006/relationships/hyperlink" Target="https://twitter.com/mattnavarra/status/1168564371351584775" TargetMode="External" /><Relationship Id="rId18" Type="http://schemas.openxmlformats.org/officeDocument/2006/relationships/hyperlink" Target="https://edm.com/features/tiktok-influencer-marketing" TargetMode="External" /><Relationship Id="rId19" Type="http://schemas.openxmlformats.org/officeDocument/2006/relationships/hyperlink" Target="https://www.buzzfeednews.com/article/pdominguez/jawline-hulu-documentary-social-media-star-influencer" TargetMode="External" /><Relationship Id="rId20" Type="http://schemas.openxmlformats.org/officeDocument/2006/relationships/hyperlink" Target="https://www.socialmediatoday.com/news/will-instagram-business-profile-reach-follow-the-same-path-as-facebook-page/561617/" TargetMode="External" /><Relationship Id="rId21" Type="http://schemas.openxmlformats.org/officeDocument/2006/relationships/hyperlink" Target="https://wongmjane.com/blog/fb-hiding-likes?utm_content=bufferf0547&amp;utm_medium=social&amp;utm_source=twitter&amp;utm_campaign=buffer" TargetMode="External" /><Relationship Id="rId22" Type="http://schemas.openxmlformats.org/officeDocument/2006/relationships/hyperlink" Target="https://twitter.com/AEJMC_PRD/status/1164236151886163969" TargetMode="External" /><Relationship Id="rId23" Type="http://schemas.openxmlformats.org/officeDocument/2006/relationships/hyperlink" Target="https://aejmc.us/csw/2019/08/28/commission-on-the-status-of-women-csw-call-for-panels-for-aejmc-2020/" TargetMode="External" /><Relationship Id="rId24" Type="http://schemas.openxmlformats.org/officeDocument/2006/relationships/hyperlink" Target="https://www.cnbc.com/2019/08/29/instagram-influencers-are-often-white-leading-to-brand-criticism.html" TargetMode="External" /><Relationship Id="rId25" Type="http://schemas.openxmlformats.org/officeDocument/2006/relationships/hyperlink" Target="https://paper.li/Frank_Strong/1565531344?edition_id=4a91da50-cf1b-11e9-ae52-0cc47a0d1605" TargetMode="External" /><Relationship Id="rId26" Type="http://schemas.openxmlformats.org/officeDocument/2006/relationships/hyperlink" Target="https://paper.li/Frank_Strong/1565531344?edition_id=ce467b90-c808-11e9-ae52-0cc47a0d1605" TargetMode="External" /><Relationship Id="rId27" Type="http://schemas.openxmlformats.org/officeDocument/2006/relationships/hyperlink" Target="https://paper.li/Frank_Strong/1565531344?edition_id=4c56fb60-ca64-11e9-ae52-0cc47a0d1605" TargetMode="External" /><Relationship Id="rId28" Type="http://schemas.openxmlformats.org/officeDocument/2006/relationships/hyperlink" Target="https://techcrunch.com/2019/09/03/pandora-now-lets-you-share-music-and-podcasts-to-your-instagram-stories/?utm_source=podnews.net&amp;utm_medium=email&amp;utm_campaign=podnews.net:2019-09-04" TargetMode="External" /><Relationship Id="rId29" Type="http://schemas.openxmlformats.org/officeDocument/2006/relationships/hyperlink" Target="https://www-tandfonline-com.libproxy.aucegypt.edu/doi/full/10.1080/17512786.2019.1647113" TargetMode="External" /><Relationship Id="rId30" Type="http://schemas.openxmlformats.org/officeDocument/2006/relationships/hyperlink" Target="https://twitter.com/JeremyHL/status/1164608597906604032" TargetMode="External" /><Relationship Id="rId31" Type="http://schemas.openxmlformats.org/officeDocument/2006/relationships/hyperlink" Target="https://www.bitchmedia.org/article/popeyes-chicken-sandwich-brands-appropriate-black-twitter?utm_source=newsletter&amp;utm_medium=email&amp;utm_content=success%20of%20their%20viral%20chicken%20sandwich%20didn%E2%80%99t%20start%20with%20Popeyes&amp;utm_campaign=Weekly-Reader-8.31.2019" TargetMode="External" /><Relationship Id="rId32" Type="http://schemas.openxmlformats.org/officeDocument/2006/relationships/hyperlink" Target="https://twitter.com/sagecomm/status/1169260074595999745" TargetMode="External" /><Relationship Id="rId33" Type="http://schemas.openxmlformats.org/officeDocument/2006/relationships/hyperlink" Target="https://twitter.com/licieleite/status/1166447459620536321" TargetMode="External" /><Relationship Id="rId34" Type="http://schemas.openxmlformats.org/officeDocument/2006/relationships/hyperlink" Target="https://twitter.com/MarinaPR2019/status/1166550264569925632" TargetMode="External" /><Relationship Id="rId35" Type="http://schemas.openxmlformats.org/officeDocument/2006/relationships/hyperlink" Target="https://twitter.com/philgomes/status/1168953199837011968" TargetMode="External" /><Relationship Id="rId36" Type="http://schemas.openxmlformats.org/officeDocument/2006/relationships/hyperlink" Target="https://m.rover.io/carolina-panthers-launch-purr-fect-mobile-training-camp-guide-30cd456eb683" TargetMode="External" /><Relationship Id="rId37" Type="http://schemas.openxmlformats.org/officeDocument/2006/relationships/hyperlink" Target="https://twitter.com/FastCompany/status/1166735501648416768" TargetMode="External" /><Relationship Id="rId38" Type="http://schemas.openxmlformats.org/officeDocument/2006/relationships/hyperlink" Target="https://twitter.com/BlackTruckMedia/status/1167464684309688321" TargetMode="External" /><Relationship Id="rId39" Type="http://schemas.openxmlformats.org/officeDocument/2006/relationships/hyperlink" Target="https://medium.com/swlh/unfriending-facebook-new-research-on-why-people-like-facebook-less-74894b927a0" TargetMode="External" /><Relationship Id="rId40" Type="http://schemas.openxmlformats.org/officeDocument/2006/relationships/hyperlink" Target="https://adage.com/article/twitter/gaming-twitter/2191571" TargetMode="External" /><Relationship Id="rId41" Type="http://schemas.openxmlformats.org/officeDocument/2006/relationships/hyperlink" Target="https://www.socialinsider.io/blog/instagram-hashtag-study/"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5qfTpjlIte" TargetMode="External" /><Relationship Id="rId2" Type="http://schemas.openxmlformats.org/officeDocument/2006/relationships/hyperlink" Target="https://t.co/ol1K3QeP3F" TargetMode="External" /><Relationship Id="rId3" Type="http://schemas.openxmlformats.org/officeDocument/2006/relationships/hyperlink" Target="https://t.co/wmrZA6IpDm" TargetMode="External" /><Relationship Id="rId4" Type="http://schemas.openxmlformats.org/officeDocument/2006/relationships/hyperlink" Target="http://t.co/fpLCFtaqAZ" TargetMode="External" /><Relationship Id="rId5" Type="http://schemas.openxmlformats.org/officeDocument/2006/relationships/hyperlink" Target="https://t.co/UjFh7rUkbC" TargetMode="External" /><Relationship Id="rId6" Type="http://schemas.openxmlformats.org/officeDocument/2006/relationships/hyperlink" Target="https://t.co/JLtqsFlY1y" TargetMode="External" /><Relationship Id="rId7" Type="http://schemas.openxmlformats.org/officeDocument/2006/relationships/hyperlink" Target="https://t.co/3gQ2BevFXC" TargetMode="External" /><Relationship Id="rId8" Type="http://schemas.openxmlformats.org/officeDocument/2006/relationships/hyperlink" Target="https://t.co/CfE14ffkUK" TargetMode="External" /><Relationship Id="rId9" Type="http://schemas.openxmlformats.org/officeDocument/2006/relationships/hyperlink" Target="https://t.co/ovQccUWMoh" TargetMode="External" /><Relationship Id="rId10" Type="http://schemas.openxmlformats.org/officeDocument/2006/relationships/hyperlink" Target="https://t.co/BdO39aufiW" TargetMode="External" /><Relationship Id="rId11" Type="http://schemas.openxmlformats.org/officeDocument/2006/relationships/hyperlink" Target="http://t.co/wBc3YueaCW" TargetMode="External" /><Relationship Id="rId12" Type="http://schemas.openxmlformats.org/officeDocument/2006/relationships/hyperlink" Target="https://t.co/ERegrfrfuQ" TargetMode="External" /><Relationship Id="rId13" Type="http://schemas.openxmlformats.org/officeDocument/2006/relationships/hyperlink" Target="https://t.co/tLbtX2ln9n" TargetMode="External" /><Relationship Id="rId14" Type="http://schemas.openxmlformats.org/officeDocument/2006/relationships/hyperlink" Target="http://t.co/ZQFkvOQVHb" TargetMode="External" /><Relationship Id="rId15" Type="http://schemas.openxmlformats.org/officeDocument/2006/relationships/hyperlink" Target="https://t.co/tDsHjwOD5n" TargetMode="External" /><Relationship Id="rId16" Type="http://schemas.openxmlformats.org/officeDocument/2006/relationships/hyperlink" Target="http://t.co/aPQbNiVCsu" TargetMode="External" /><Relationship Id="rId17" Type="http://schemas.openxmlformats.org/officeDocument/2006/relationships/hyperlink" Target="http://t.co/Z1UwAlYKtN" TargetMode="External" /><Relationship Id="rId18" Type="http://schemas.openxmlformats.org/officeDocument/2006/relationships/hyperlink" Target="http://t.co/s45ZsrVkYd" TargetMode="External" /><Relationship Id="rId19" Type="http://schemas.openxmlformats.org/officeDocument/2006/relationships/hyperlink" Target="http://t.co/6gUwApdumu" TargetMode="External" /><Relationship Id="rId20" Type="http://schemas.openxmlformats.org/officeDocument/2006/relationships/hyperlink" Target="http://t.co/Tsgd0YamS7" TargetMode="External" /><Relationship Id="rId21" Type="http://schemas.openxmlformats.org/officeDocument/2006/relationships/hyperlink" Target="https://t.co/uyW5UyvkE5" TargetMode="External" /><Relationship Id="rId22" Type="http://schemas.openxmlformats.org/officeDocument/2006/relationships/hyperlink" Target="https://t.co/Gz8z26hO6L" TargetMode="External" /><Relationship Id="rId23" Type="http://schemas.openxmlformats.org/officeDocument/2006/relationships/hyperlink" Target="http://t.co/3Xvuxw2JEG" TargetMode="External" /><Relationship Id="rId24" Type="http://schemas.openxmlformats.org/officeDocument/2006/relationships/hyperlink" Target="https://t.co/ftYJ3kAoX8" TargetMode="External" /><Relationship Id="rId25" Type="http://schemas.openxmlformats.org/officeDocument/2006/relationships/hyperlink" Target="https://t.co/LyOP2TIjWQ" TargetMode="External" /><Relationship Id="rId26" Type="http://schemas.openxmlformats.org/officeDocument/2006/relationships/hyperlink" Target="https://t.co/UiXKNUIEA8" TargetMode="External" /><Relationship Id="rId27" Type="http://schemas.openxmlformats.org/officeDocument/2006/relationships/hyperlink" Target="https://t.co/kjahT7HO3N" TargetMode="External" /><Relationship Id="rId28" Type="http://schemas.openxmlformats.org/officeDocument/2006/relationships/hyperlink" Target="https://t.co/FltP2Qynf8" TargetMode="External" /><Relationship Id="rId29" Type="http://schemas.openxmlformats.org/officeDocument/2006/relationships/hyperlink" Target="https://t.co/vLrkr4zUFL" TargetMode="External" /><Relationship Id="rId30" Type="http://schemas.openxmlformats.org/officeDocument/2006/relationships/hyperlink" Target="https://t.co/kW8ydvKrro" TargetMode="External" /><Relationship Id="rId31" Type="http://schemas.openxmlformats.org/officeDocument/2006/relationships/hyperlink" Target="https://t.co/4cHqWtiHPI" TargetMode="External" /><Relationship Id="rId32" Type="http://schemas.openxmlformats.org/officeDocument/2006/relationships/hyperlink" Target="https://t.co/MEZnePoGAu" TargetMode="External" /><Relationship Id="rId33" Type="http://schemas.openxmlformats.org/officeDocument/2006/relationships/hyperlink" Target="https://t.co/EYNlFej5rE" TargetMode="External" /><Relationship Id="rId34" Type="http://schemas.openxmlformats.org/officeDocument/2006/relationships/hyperlink" Target="https://t.co/QD0FtHivhS" TargetMode="External" /><Relationship Id="rId35" Type="http://schemas.openxmlformats.org/officeDocument/2006/relationships/hyperlink" Target="https://t.co/MpZFOnyJM6" TargetMode="External" /><Relationship Id="rId36" Type="http://schemas.openxmlformats.org/officeDocument/2006/relationships/hyperlink" Target="https://t.co/EyzMcrBoGU" TargetMode="External" /><Relationship Id="rId37" Type="http://schemas.openxmlformats.org/officeDocument/2006/relationships/hyperlink" Target="https://t.co/BuiwYlbvvp" TargetMode="External" /><Relationship Id="rId38" Type="http://schemas.openxmlformats.org/officeDocument/2006/relationships/hyperlink" Target="https://t.co/dWlGZgH8uA" TargetMode="External" /><Relationship Id="rId39" Type="http://schemas.openxmlformats.org/officeDocument/2006/relationships/hyperlink" Target="https://t.co/rZ2cSn7ger" TargetMode="External" /><Relationship Id="rId40" Type="http://schemas.openxmlformats.org/officeDocument/2006/relationships/hyperlink" Target="https://t.co/lCFEYbO9NU" TargetMode="External" /><Relationship Id="rId41" Type="http://schemas.openxmlformats.org/officeDocument/2006/relationships/hyperlink" Target="https://t.co/aoSoFis7fW" TargetMode="External" /><Relationship Id="rId42" Type="http://schemas.openxmlformats.org/officeDocument/2006/relationships/hyperlink" Target="https://t.co/5xIBu4jYXx" TargetMode="External" /><Relationship Id="rId43" Type="http://schemas.openxmlformats.org/officeDocument/2006/relationships/hyperlink" Target="https://t.co/xueStPdTHg" TargetMode="External" /><Relationship Id="rId44" Type="http://schemas.openxmlformats.org/officeDocument/2006/relationships/hyperlink" Target="http://t.co/DGxPnk0TXX" TargetMode="External" /><Relationship Id="rId45" Type="http://schemas.openxmlformats.org/officeDocument/2006/relationships/hyperlink" Target="https://t.co/EyzMcrSZys" TargetMode="External" /><Relationship Id="rId46" Type="http://schemas.openxmlformats.org/officeDocument/2006/relationships/hyperlink" Target="https://t.co/2vMSWXLB0j" TargetMode="External" /><Relationship Id="rId47" Type="http://schemas.openxmlformats.org/officeDocument/2006/relationships/hyperlink" Target="https://t.co/xvyDArnFAM" TargetMode="External" /><Relationship Id="rId48" Type="http://schemas.openxmlformats.org/officeDocument/2006/relationships/hyperlink" Target="https://t.co/lcJr1m4nZF" TargetMode="External" /><Relationship Id="rId49" Type="http://schemas.openxmlformats.org/officeDocument/2006/relationships/hyperlink" Target="https://t.co/RvGnuYiYlZ" TargetMode="External" /><Relationship Id="rId50" Type="http://schemas.openxmlformats.org/officeDocument/2006/relationships/hyperlink" Target="https://t.co/VptkIW2JXB" TargetMode="External" /><Relationship Id="rId51" Type="http://schemas.openxmlformats.org/officeDocument/2006/relationships/hyperlink" Target="https://t.co/2oPwE73lgU" TargetMode="External" /><Relationship Id="rId52" Type="http://schemas.openxmlformats.org/officeDocument/2006/relationships/hyperlink" Target="http://t.co/lMHUkrCirm" TargetMode="External" /><Relationship Id="rId53" Type="http://schemas.openxmlformats.org/officeDocument/2006/relationships/hyperlink" Target="https://t.co/BSaGfllS0Q" TargetMode="External" /><Relationship Id="rId54" Type="http://schemas.openxmlformats.org/officeDocument/2006/relationships/hyperlink" Target="https://t.co/ugaKNlePjt" TargetMode="External" /><Relationship Id="rId55" Type="http://schemas.openxmlformats.org/officeDocument/2006/relationships/hyperlink" Target="https://t.co/NH9mtV6I03" TargetMode="External" /><Relationship Id="rId56" Type="http://schemas.openxmlformats.org/officeDocument/2006/relationships/hyperlink" Target="https://t.co/DlE9bGuDuw" TargetMode="External" /><Relationship Id="rId57" Type="http://schemas.openxmlformats.org/officeDocument/2006/relationships/hyperlink" Target="https://t.co/oIuEOUopMq" TargetMode="External" /><Relationship Id="rId58" Type="http://schemas.openxmlformats.org/officeDocument/2006/relationships/hyperlink" Target="https://t.co/n45H0UVu4C" TargetMode="External" /><Relationship Id="rId59" Type="http://schemas.openxmlformats.org/officeDocument/2006/relationships/hyperlink" Target="https://t.co/wgiQHx7adR" TargetMode="External" /><Relationship Id="rId60" Type="http://schemas.openxmlformats.org/officeDocument/2006/relationships/hyperlink" Target="https://t.co/iJ9VjKT5PM" TargetMode="External" /><Relationship Id="rId61" Type="http://schemas.openxmlformats.org/officeDocument/2006/relationships/hyperlink" Target="https://t.co/OQR3Kbbcdw" TargetMode="External" /><Relationship Id="rId62" Type="http://schemas.openxmlformats.org/officeDocument/2006/relationships/hyperlink" Target="https://pbs.twimg.com/profile_banners/14700551/1493288170" TargetMode="External" /><Relationship Id="rId63" Type="http://schemas.openxmlformats.org/officeDocument/2006/relationships/hyperlink" Target="https://pbs.twimg.com/profile_banners/12006842/1559145689" TargetMode="External" /><Relationship Id="rId64" Type="http://schemas.openxmlformats.org/officeDocument/2006/relationships/hyperlink" Target="https://pbs.twimg.com/profile_banners/48711250/1566224908" TargetMode="External" /><Relationship Id="rId65" Type="http://schemas.openxmlformats.org/officeDocument/2006/relationships/hyperlink" Target="https://pbs.twimg.com/profile_banners/8442592/1412772549" TargetMode="External" /><Relationship Id="rId66" Type="http://schemas.openxmlformats.org/officeDocument/2006/relationships/hyperlink" Target="https://pbs.twimg.com/profile_banners/73560013/1563367455" TargetMode="External" /><Relationship Id="rId67" Type="http://schemas.openxmlformats.org/officeDocument/2006/relationships/hyperlink" Target="https://pbs.twimg.com/profile_banners/14804281/1478100514" TargetMode="External" /><Relationship Id="rId68" Type="http://schemas.openxmlformats.org/officeDocument/2006/relationships/hyperlink" Target="https://pbs.twimg.com/profile_banners/1646199937/1396630507" TargetMode="External" /><Relationship Id="rId69" Type="http://schemas.openxmlformats.org/officeDocument/2006/relationships/hyperlink" Target="https://pbs.twimg.com/profile_banners/16255254/1564950132" TargetMode="External" /><Relationship Id="rId70" Type="http://schemas.openxmlformats.org/officeDocument/2006/relationships/hyperlink" Target="https://pbs.twimg.com/profile_banners/300114634/1563293111" TargetMode="External" /><Relationship Id="rId71" Type="http://schemas.openxmlformats.org/officeDocument/2006/relationships/hyperlink" Target="https://pbs.twimg.com/profile_banners/1297257643/1566096182" TargetMode="External" /><Relationship Id="rId72" Type="http://schemas.openxmlformats.org/officeDocument/2006/relationships/hyperlink" Target="https://pbs.twimg.com/profile_banners/401428773/1408483231" TargetMode="External" /><Relationship Id="rId73" Type="http://schemas.openxmlformats.org/officeDocument/2006/relationships/hyperlink" Target="https://pbs.twimg.com/profile_banners/874340300977733632/1544888670" TargetMode="External" /><Relationship Id="rId74" Type="http://schemas.openxmlformats.org/officeDocument/2006/relationships/hyperlink" Target="https://pbs.twimg.com/profile_banners/78335776/1550872059" TargetMode="External" /><Relationship Id="rId75" Type="http://schemas.openxmlformats.org/officeDocument/2006/relationships/hyperlink" Target="https://pbs.twimg.com/profile_banners/2352051464/1565701596" TargetMode="External" /><Relationship Id="rId76" Type="http://schemas.openxmlformats.org/officeDocument/2006/relationships/hyperlink" Target="https://pbs.twimg.com/profile_banners/353963097/1403107652" TargetMode="External" /><Relationship Id="rId77" Type="http://schemas.openxmlformats.org/officeDocument/2006/relationships/hyperlink" Target="https://pbs.twimg.com/profile_banners/3051007999/1435162441" TargetMode="External" /><Relationship Id="rId78" Type="http://schemas.openxmlformats.org/officeDocument/2006/relationships/hyperlink" Target="https://pbs.twimg.com/profile_banners/382407937/1565802775" TargetMode="External" /><Relationship Id="rId79" Type="http://schemas.openxmlformats.org/officeDocument/2006/relationships/hyperlink" Target="https://pbs.twimg.com/profile_banners/1663878439/1376334373" TargetMode="External" /><Relationship Id="rId80" Type="http://schemas.openxmlformats.org/officeDocument/2006/relationships/hyperlink" Target="https://pbs.twimg.com/profile_banners/2811802825/1439503002" TargetMode="External" /><Relationship Id="rId81" Type="http://schemas.openxmlformats.org/officeDocument/2006/relationships/hyperlink" Target="https://pbs.twimg.com/profile_banners/1636606320/1501778381" TargetMode="External" /><Relationship Id="rId82" Type="http://schemas.openxmlformats.org/officeDocument/2006/relationships/hyperlink" Target="https://pbs.twimg.com/profile_banners/453403801/1478857537" TargetMode="External" /><Relationship Id="rId83" Type="http://schemas.openxmlformats.org/officeDocument/2006/relationships/hyperlink" Target="https://pbs.twimg.com/profile_banners/1042793132889460738/1537464824" TargetMode="External" /><Relationship Id="rId84" Type="http://schemas.openxmlformats.org/officeDocument/2006/relationships/hyperlink" Target="https://pbs.twimg.com/profile_banners/10282412/1405160676" TargetMode="External" /><Relationship Id="rId85" Type="http://schemas.openxmlformats.org/officeDocument/2006/relationships/hyperlink" Target="https://pbs.twimg.com/profile_banners/17093617/1565206316" TargetMode="External" /><Relationship Id="rId86" Type="http://schemas.openxmlformats.org/officeDocument/2006/relationships/hyperlink" Target="https://pbs.twimg.com/profile_banners/25096219/1484678473" TargetMode="External" /><Relationship Id="rId87" Type="http://schemas.openxmlformats.org/officeDocument/2006/relationships/hyperlink" Target="https://pbs.twimg.com/profile_banners/6527972/1398234270" TargetMode="External" /><Relationship Id="rId88" Type="http://schemas.openxmlformats.org/officeDocument/2006/relationships/hyperlink" Target="https://pbs.twimg.com/profile_banners/4836105482/1525228188" TargetMode="External" /><Relationship Id="rId89" Type="http://schemas.openxmlformats.org/officeDocument/2006/relationships/hyperlink" Target="https://pbs.twimg.com/profile_banners/32991463/1559580077" TargetMode="External" /><Relationship Id="rId90" Type="http://schemas.openxmlformats.org/officeDocument/2006/relationships/hyperlink" Target="https://pbs.twimg.com/profile_banners/17497773/1497545424" TargetMode="External" /><Relationship Id="rId91" Type="http://schemas.openxmlformats.org/officeDocument/2006/relationships/hyperlink" Target="https://pbs.twimg.com/profile_banners/984524868971565056/1546966654" TargetMode="External" /><Relationship Id="rId92" Type="http://schemas.openxmlformats.org/officeDocument/2006/relationships/hyperlink" Target="https://pbs.twimg.com/profile_banners/26664327/1517258192" TargetMode="External" /><Relationship Id="rId93" Type="http://schemas.openxmlformats.org/officeDocument/2006/relationships/hyperlink" Target="https://pbs.twimg.com/profile_banners/867685602325651457/1565796299" TargetMode="External" /><Relationship Id="rId94" Type="http://schemas.openxmlformats.org/officeDocument/2006/relationships/hyperlink" Target="https://pbs.twimg.com/profile_banners/2868022587/1565287776" TargetMode="External" /><Relationship Id="rId95" Type="http://schemas.openxmlformats.org/officeDocument/2006/relationships/hyperlink" Target="https://pbs.twimg.com/profile_banners/725350782497906688/1553548955" TargetMode="External" /><Relationship Id="rId96" Type="http://schemas.openxmlformats.org/officeDocument/2006/relationships/hyperlink" Target="https://pbs.twimg.com/profile_banners/950801774377566208/1557458312" TargetMode="External" /><Relationship Id="rId97" Type="http://schemas.openxmlformats.org/officeDocument/2006/relationships/hyperlink" Target="https://pbs.twimg.com/profile_banners/151480627/1567108318" TargetMode="External" /><Relationship Id="rId98" Type="http://schemas.openxmlformats.org/officeDocument/2006/relationships/hyperlink" Target="https://pbs.twimg.com/profile_banners/337119125/1564939405" TargetMode="External" /><Relationship Id="rId99" Type="http://schemas.openxmlformats.org/officeDocument/2006/relationships/hyperlink" Target="https://pbs.twimg.com/profile_banners/16211566/1556831090" TargetMode="External" /><Relationship Id="rId100" Type="http://schemas.openxmlformats.org/officeDocument/2006/relationships/hyperlink" Target="https://pbs.twimg.com/profile_banners/18209387/1359643625" TargetMode="External" /><Relationship Id="rId101" Type="http://schemas.openxmlformats.org/officeDocument/2006/relationships/hyperlink" Target="https://pbs.twimg.com/profile_banners/11976452/1502807552" TargetMode="External" /><Relationship Id="rId102" Type="http://schemas.openxmlformats.org/officeDocument/2006/relationships/hyperlink" Target="https://pbs.twimg.com/profile_banners/257498449/1525890973" TargetMode="External" /><Relationship Id="rId103" Type="http://schemas.openxmlformats.org/officeDocument/2006/relationships/hyperlink" Target="https://pbs.twimg.com/profile_banners/771278/1554765216" TargetMode="External" /><Relationship Id="rId104" Type="http://schemas.openxmlformats.org/officeDocument/2006/relationships/hyperlink" Target="https://pbs.twimg.com/profile_banners/61189406/1550881909" TargetMode="External" /><Relationship Id="rId105" Type="http://schemas.openxmlformats.org/officeDocument/2006/relationships/hyperlink" Target="https://pbs.twimg.com/profile_banners/16746009/1514580641" TargetMode="External" /><Relationship Id="rId106" Type="http://schemas.openxmlformats.org/officeDocument/2006/relationships/hyperlink" Target="https://pbs.twimg.com/profile_banners/51903595/1513661626" TargetMode="External" /><Relationship Id="rId107" Type="http://schemas.openxmlformats.org/officeDocument/2006/relationships/hyperlink" Target="https://pbs.twimg.com/profile_banners/541155557/1498674917" TargetMode="External" /><Relationship Id="rId108" Type="http://schemas.openxmlformats.org/officeDocument/2006/relationships/hyperlink" Target="https://pbs.twimg.com/profile_banners/15481972/1504240365" TargetMode="External" /><Relationship Id="rId109" Type="http://schemas.openxmlformats.org/officeDocument/2006/relationships/hyperlink" Target="https://pbs.twimg.com/profile_banners/7644442/1548448608" TargetMode="External" /><Relationship Id="rId110" Type="http://schemas.openxmlformats.org/officeDocument/2006/relationships/hyperlink" Target="https://pbs.twimg.com/profile_banners/60119740/1458857250" TargetMode="External" /><Relationship Id="rId111" Type="http://schemas.openxmlformats.org/officeDocument/2006/relationships/hyperlink" Target="https://pbs.twimg.com/profile_banners/58513178/1469225072" TargetMode="External" /><Relationship Id="rId112" Type="http://schemas.openxmlformats.org/officeDocument/2006/relationships/hyperlink" Target="https://pbs.twimg.com/profile_banners/25065717/1360194469" TargetMode="External" /><Relationship Id="rId113" Type="http://schemas.openxmlformats.org/officeDocument/2006/relationships/hyperlink" Target="https://pbs.twimg.com/profile_banners/15921597/1433290312" TargetMode="External" /><Relationship Id="rId114" Type="http://schemas.openxmlformats.org/officeDocument/2006/relationships/hyperlink" Target="https://pbs.twimg.com/profile_banners/24303372/1551271862" TargetMode="External" /><Relationship Id="rId115" Type="http://schemas.openxmlformats.org/officeDocument/2006/relationships/hyperlink" Target="https://pbs.twimg.com/profile_banners/235188617/1398197730" TargetMode="External" /><Relationship Id="rId116" Type="http://schemas.openxmlformats.org/officeDocument/2006/relationships/hyperlink" Target="https://pbs.twimg.com/profile_banners/5479282/1501536534" TargetMode="External" /><Relationship Id="rId117" Type="http://schemas.openxmlformats.org/officeDocument/2006/relationships/hyperlink" Target="https://pbs.twimg.com/profile_banners/22936118/1495718758" TargetMode="External" /><Relationship Id="rId118" Type="http://schemas.openxmlformats.org/officeDocument/2006/relationships/hyperlink" Target="https://pbs.twimg.com/profile_banners/1685949043/1565821929" TargetMode="External" /><Relationship Id="rId119" Type="http://schemas.openxmlformats.org/officeDocument/2006/relationships/hyperlink" Target="https://pbs.twimg.com/profile_banners/23272807/1503631331" TargetMode="External" /><Relationship Id="rId120" Type="http://schemas.openxmlformats.org/officeDocument/2006/relationships/hyperlink" Target="https://pbs.twimg.com/profile_banners/20640328/1560884764" TargetMode="External" /><Relationship Id="rId121" Type="http://schemas.openxmlformats.org/officeDocument/2006/relationships/hyperlink" Target="https://pbs.twimg.com/profile_banners/17030611/1565716765" TargetMode="External" /><Relationship Id="rId122" Type="http://schemas.openxmlformats.org/officeDocument/2006/relationships/hyperlink" Target="https://pbs.twimg.com/profile_banners/81634016/1534797386" TargetMode="External" /><Relationship Id="rId123" Type="http://schemas.openxmlformats.org/officeDocument/2006/relationships/hyperlink" Target="https://pbs.twimg.com/profile_banners/19994279/1438086329" TargetMode="External" /><Relationship Id="rId124" Type="http://schemas.openxmlformats.org/officeDocument/2006/relationships/hyperlink" Target="https://pbs.twimg.com/profile_banners/72942893/1557863102" TargetMode="External" /><Relationship Id="rId125" Type="http://schemas.openxmlformats.org/officeDocument/2006/relationships/hyperlink" Target="https://pbs.twimg.com/profile_banners/34029756/1498100696" TargetMode="External" /><Relationship Id="rId126" Type="http://schemas.openxmlformats.org/officeDocument/2006/relationships/hyperlink" Target="https://pbs.twimg.com/profile_banners/236421358/1412468845" TargetMode="External" /><Relationship Id="rId127" Type="http://schemas.openxmlformats.org/officeDocument/2006/relationships/hyperlink" Target="https://pbs.twimg.com/profile_banners/431029922/1418096859" TargetMode="External" /><Relationship Id="rId128" Type="http://schemas.openxmlformats.org/officeDocument/2006/relationships/hyperlink" Target="https://pbs.twimg.com/profile_banners/868789075418914816/1538997502" TargetMode="External" /><Relationship Id="rId129" Type="http://schemas.openxmlformats.org/officeDocument/2006/relationships/hyperlink" Target="https://pbs.twimg.com/profile_banners/180505807/1462974771"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3/bg.gif"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0/bg.gif" TargetMode="External" /><Relationship Id="rId140" Type="http://schemas.openxmlformats.org/officeDocument/2006/relationships/hyperlink" Target="http://abs.twimg.com/images/themes/theme3/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7/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3/bg.gif" TargetMode="External" /><Relationship Id="rId169" Type="http://schemas.openxmlformats.org/officeDocument/2006/relationships/hyperlink" Target="http://abs.twimg.com/images/themes/theme7/bg.gif"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7/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5/bg.gif" TargetMode="External" /><Relationship Id="rId176" Type="http://schemas.openxmlformats.org/officeDocument/2006/relationships/hyperlink" Target="http://abs.twimg.com/images/themes/theme5/bg.gif" TargetMode="External" /><Relationship Id="rId177" Type="http://schemas.openxmlformats.org/officeDocument/2006/relationships/hyperlink" Target="http://abs.twimg.com/images/themes/theme5/bg.gif"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2/bg.gif"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6/bg.gif"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9/bg.gif"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7/bg.gif" TargetMode="External" /><Relationship Id="rId194" Type="http://schemas.openxmlformats.org/officeDocument/2006/relationships/hyperlink" Target="http://abs.twimg.com/images/themes/theme5/bg.gif"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5/bg.gif"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pbs.twimg.com/profile_images/857538293541548033/pbB3PMUn_normal.jpg" TargetMode="External" /><Relationship Id="rId200" Type="http://schemas.openxmlformats.org/officeDocument/2006/relationships/hyperlink" Target="http://pbs.twimg.com/profile_images/912667889395798022/pMoB2qc8_normal.jpg" TargetMode="External" /><Relationship Id="rId201" Type="http://schemas.openxmlformats.org/officeDocument/2006/relationships/hyperlink" Target="http://pbs.twimg.com/profile_images/621042585432264704/4y_Sk4nM_normal.png" TargetMode="External" /><Relationship Id="rId202" Type="http://schemas.openxmlformats.org/officeDocument/2006/relationships/hyperlink" Target="http://pbs.twimg.com/profile_images/1778555235/aejmctwitter_normal.png" TargetMode="External" /><Relationship Id="rId203" Type="http://schemas.openxmlformats.org/officeDocument/2006/relationships/hyperlink" Target="http://pbs.twimg.com/profile_images/672198420770066433/G8n7esME_normal.jpg" TargetMode="External" /><Relationship Id="rId204" Type="http://schemas.openxmlformats.org/officeDocument/2006/relationships/hyperlink" Target="http://pbs.twimg.com/profile_images/1098646525440339969/-WiHS3ZO_normal.png" TargetMode="External" /><Relationship Id="rId205" Type="http://schemas.openxmlformats.org/officeDocument/2006/relationships/hyperlink" Target="http://pbs.twimg.com/profile_images/538765800924934144/x9nVGOvY_normal.jpeg" TargetMode="External" /><Relationship Id="rId206" Type="http://schemas.openxmlformats.org/officeDocument/2006/relationships/hyperlink" Target="http://pbs.twimg.com/profile_images/800794851868446720/I7rF-yg2_normal.jpg" TargetMode="External" /><Relationship Id="rId207" Type="http://schemas.openxmlformats.org/officeDocument/2006/relationships/hyperlink" Target="http://pbs.twimg.com/profile_images/1151160857793093632/rOtgwNwf_normal.jpg" TargetMode="External" /><Relationship Id="rId208" Type="http://schemas.openxmlformats.org/officeDocument/2006/relationships/hyperlink" Target="http://pbs.twimg.com/profile_images/1162917613468622848/kfOuGfyV_normal.jpg" TargetMode="External" /><Relationship Id="rId209" Type="http://schemas.openxmlformats.org/officeDocument/2006/relationships/hyperlink" Target="http://pbs.twimg.com/profile_images/484425518733742081/IatUd75H_normal.jpeg" TargetMode="External" /><Relationship Id="rId210" Type="http://schemas.openxmlformats.org/officeDocument/2006/relationships/hyperlink" Target="http://pbs.twimg.com/profile_images/874343865238646788/35AtlBy-_normal.jpg" TargetMode="External" /><Relationship Id="rId211" Type="http://schemas.openxmlformats.org/officeDocument/2006/relationships/hyperlink" Target="http://pbs.twimg.com/profile_images/1099061438281330688/F_AvnqZX_normal.png" TargetMode="External" /><Relationship Id="rId212" Type="http://schemas.openxmlformats.org/officeDocument/2006/relationships/hyperlink" Target="http://pbs.twimg.com/profile_images/1161262773625663488/dZXGAbnk_normal.jpg" TargetMode="External" /><Relationship Id="rId213" Type="http://schemas.openxmlformats.org/officeDocument/2006/relationships/hyperlink" Target="http://pbs.twimg.com/profile_images/749372811349725184/P132TSES_normal.jpg" TargetMode="External" /><Relationship Id="rId214" Type="http://schemas.openxmlformats.org/officeDocument/2006/relationships/hyperlink" Target="http://pbs.twimg.com/profile_images/1151578519962619905/cw4XODa8_normal.jpg" TargetMode="External" /><Relationship Id="rId215" Type="http://schemas.openxmlformats.org/officeDocument/2006/relationships/hyperlink" Target="http://pbs.twimg.com/profile_images/479303922742358016/LR0g9JX-_normal.png" TargetMode="External" /><Relationship Id="rId216" Type="http://schemas.openxmlformats.org/officeDocument/2006/relationships/hyperlink" Target="http://pbs.twimg.com/profile_images/613741776357031937/SLGcKOsb_normal.png" TargetMode="External" /><Relationship Id="rId217" Type="http://schemas.openxmlformats.org/officeDocument/2006/relationships/hyperlink" Target="http://pbs.twimg.com/profile_images/1161687454635700227/2U3mrkeY_normal.png" TargetMode="External" /><Relationship Id="rId218" Type="http://schemas.openxmlformats.org/officeDocument/2006/relationships/hyperlink" Target="http://pbs.twimg.com/profile_images/1617322794/AEJMC_AdDivision_normal" TargetMode="External" /><Relationship Id="rId219" Type="http://schemas.openxmlformats.org/officeDocument/2006/relationships/hyperlink" Target="http://pbs.twimg.com/profile_images/378800000281230339/6ad02fea0dccd5f899ccdd79092deb23_normal.jpeg" TargetMode="External" /><Relationship Id="rId220" Type="http://schemas.openxmlformats.org/officeDocument/2006/relationships/hyperlink" Target="http://pbs.twimg.com/profile_images/511586852713680897/RzexnXT5_normal.jpeg" TargetMode="External" /><Relationship Id="rId221" Type="http://schemas.openxmlformats.org/officeDocument/2006/relationships/hyperlink" Target="http://pbs.twimg.com/profile_images/378800000222228855/439bc6b6eb66f1f47554f50be28108f0_normal.png" TargetMode="External" /><Relationship Id="rId222" Type="http://schemas.openxmlformats.org/officeDocument/2006/relationships/hyperlink" Target="http://pbs.twimg.com/profile_images/544637939922112513/pMWQWRNe_normal.jpeg" TargetMode="External" /><Relationship Id="rId223" Type="http://schemas.openxmlformats.org/officeDocument/2006/relationships/hyperlink" Target="http://pbs.twimg.com/profile_images/1042832169431818240/Z-4nMASK_normal.jpg" TargetMode="External" /><Relationship Id="rId224" Type="http://schemas.openxmlformats.org/officeDocument/2006/relationships/hyperlink" Target="http://pbs.twimg.com/profile_images/798103487565496320/51sPSK3w_normal.jpg" TargetMode="External" /><Relationship Id="rId225" Type="http://schemas.openxmlformats.org/officeDocument/2006/relationships/hyperlink" Target="http://pbs.twimg.com/profile_images/1159186066840018944/aBa4S75Z_normal.jpg" TargetMode="External" /><Relationship Id="rId226" Type="http://schemas.openxmlformats.org/officeDocument/2006/relationships/hyperlink" Target="http://pbs.twimg.com/profile_images/972468776712237056/O_1gtT7w_normal.jpg" TargetMode="External" /><Relationship Id="rId227" Type="http://schemas.openxmlformats.org/officeDocument/2006/relationships/hyperlink" Target="http://pbs.twimg.com/profile_images/1021836707258351616/susKUm5E_normal.jpg" TargetMode="External" /><Relationship Id="rId228" Type="http://schemas.openxmlformats.org/officeDocument/2006/relationships/hyperlink" Target="http://pbs.twimg.com/profile_images/858074513438683136/9Ad9myFy_normal.jpg" TargetMode="External" /><Relationship Id="rId229" Type="http://schemas.openxmlformats.org/officeDocument/2006/relationships/hyperlink" Target="http://pbs.twimg.com/profile_images/918462542795513857/v2B65_w0_normal.jpg" TargetMode="External" /><Relationship Id="rId230" Type="http://schemas.openxmlformats.org/officeDocument/2006/relationships/hyperlink" Target="http://pbs.twimg.com/profile_images/1135587264883560450/G0wlmVjL_normal.jpg" TargetMode="External" /><Relationship Id="rId231" Type="http://schemas.openxmlformats.org/officeDocument/2006/relationships/hyperlink" Target="http://pbs.twimg.com/profile_images/875395708349587456/Wjg4p36n_normal.jpg" TargetMode="External" /><Relationship Id="rId232" Type="http://schemas.openxmlformats.org/officeDocument/2006/relationships/hyperlink" Target="http://pbs.twimg.com/profile_images/1047599177977532416/Sv5NS_II_normal.jpg" TargetMode="External" /><Relationship Id="rId233" Type="http://schemas.openxmlformats.org/officeDocument/2006/relationships/hyperlink" Target="http://pbs.twimg.com/profile_images/958075254584221696/AIN5p9K5_normal.jpg" TargetMode="External" /><Relationship Id="rId234" Type="http://schemas.openxmlformats.org/officeDocument/2006/relationships/hyperlink" Target="http://pbs.twimg.com/profile_images/1162317324088684544/PHqEeFcF_normal.jpg" TargetMode="External" /><Relationship Id="rId235" Type="http://schemas.openxmlformats.org/officeDocument/2006/relationships/hyperlink" Target="http://pbs.twimg.com/profile_images/1123678298721091590/hWqaBjpW_normal.jpg" TargetMode="External" /><Relationship Id="rId236" Type="http://schemas.openxmlformats.org/officeDocument/2006/relationships/hyperlink" Target="http://pbs.twimg.com/profile_images/1152230137309646848/4r7CrebJ_normal.jpg" TargetMode="External" /><Relationship Id="rId237" Type="http://schemas.openxmlformats.org/officeDocument/2006/relationships/hyperlink" Target="http://pbs.twimg.com/profile_images/1057685527460225024/W4d_KWmY_normal.jpg" TargetMode="External" /><Relationship Id="rId238" Type="http://schemas.openxmlformats.org/officeDocument/2006/relationships/hyperlink" Target="http://pbs.twimg.com/profile_images/1163646951780433920/AUu5MZcg_normal.jpg" TargetMode="External" /><Relationship Id="rId239" Type="http://schemas.openxmlformats.org/officeDocument/2006/relationships/hyperlink" Target="http://pbs.twimg.com/profile_images/1158065917751779328/QrefI6Sl_normal.jpg" TargetMode="External" /><Relationship Id="rId240" Type="http://schemas.openxmlformats.org/officeDocument/2006/relationships/hyperlink" Target="http://pbs.twimg.com/profile_images/1124057062806368256/0cNCDJNt_normal.jpg" TargetMode="External" /><Relationship Id="rId241" Type="http://schemas.openxmlformats.org/officeDocument/2006/relationships/hyperlink" Target="http://pbs.twimg.com/profile_images/68843181/TWmgpic_normal.jpg" TargetMode="External" /><Relationship Id="rId242" Type="http://schemas.openxmlformats.org/officeDocument/2006/relationships/hyperlink" Target="http://pbs.twimg.com/profile_images/1101514210201296902/SLUvE1DV_normal.png" TargetMode="External" /><Relationship Id="rId243" Type="http://schemas.openxmlformats.org/officeDocument/2006/relationships/hyperlink" Target="http://pbs.twimg.com/profile_images/1145732198244290563/dUcMfcsN_normal.png" TargetMode="External" /><Relationship Id="rId244" Type="http://schemas.openxmlformats.org/officeDocument/2006/relationships/hyperlink" Target="http://pbs.twimg.com/profile_images/1088215276204773376/5SVhUr7g_normal.jpg" TargetMode="External" /><Relationship Id="rId245" Type="http://schemas.openxmlformats.org/officeDocument/2006/relationships/hyperlink" Target="http://pbs.twimg.com/profile_images/1088148711564283906/6cXlIHls_normal.jpg" TargetMode="External" /><Relationship Id="rId246" Type="http://schemas.openxmlformats.org/officeDocument/2006/relationships/hyperlink" Target="http://pbs.twimg.com/profile_images/608614142958641153/BGgpHPD3_normal.jpg" TargetMode="External" /><Relationship Id="rId247" Type="http://schemas.openxmlformats.org/officeDocument/2006/relationships/hyperlink" Target="http://pbs.twimg.com/profile_images/1148875693368852480/RtUv36sI_normal.jpg" TargetMode="External" /><Relationship Id="rId248" Type="http://schemas.openxmlformats.org/officeDocument/2006/relationships/hyperlink" Target="http://pbs.twimg.com/profile_images/449619256930353152/wN-B-yEm_normal.jpeg" TargetMode="External" /><Relationship Id="rId249" Type="http://schemas.openxmlformats.org/officeDocument/2006/relationships/hyperlink" Target="http://pbs.twimg.com/profile_images/1058362382169210880/oaXJCe7C_normal.jpg" TargetMode="External" /><Relationship Id="rId250" Type="http://schemas.openxmlformats.org/officeDocument/2006/relationships/hyperlink" Target="http://pbs.twimg.com/profile_images/577831505033973760/ula9ZNsd_normal.jpeg" TargetMode="External" /><Relationship Id="rId251" Type="http://schemas.openxmlformats.org/officeDocument/2006/relationships/hyperlink" Target="http://pbs.twimg.com/profile_images/713125243083051008/R6hqDaZW_normal.jpg" TargetMode="External" /><Relationship Id="rId252" Type="http://schemas.openxmlformats.org/officeDocument/2006/relationships/hyperlink" Target="http://pbs.twimg.com/profile_images/436671860227317760/Q9XJO_79_normal.jpeg" TargetMode="External" /><Relationship Id="rId253" Type="http://schemas.openxmlformats.org/officeDocument/2006/relationships/hyperlink" Target="http://pbs.twimg.com/profile_images/794907543042748416/eWw9Hgq2_normal.jpg" TargetMode="External" /><Relationship Id="rId254" Type="http://schemas.openxmlformats.org/officeDocument/2006/relationships/hyperlink" Target="http://pbs.twimg.com/profile_images/991322002349809666/hfGTBEeu_normal.jpg" TargetMode="External" /><Relationship Id="rId255" Type="http://schemas.openxmlformats.org/officeDocument/2006/relationships/hyperlink" Target="http://pbs.twimg.com/profile_images/1032265779310284800/CoEtAOXp_normal.jpg" TargetMode="External" /><Relationship Id="rId256" Type="http://schemas.openxmlformats.org/officeDocument/2006/relationships/hyperlink" Target="http://pbs.twimg.com/profile_images/474274441938358272/QblYwV-j_normal.jpeg" TargetMode="External" /><Relationship Id="rId257" Type="http://schemas.openxmlformats.org/officeDocument/2006/relationships/hyperlink" Target="http://pbs.twimg.com/profile_images/1108532939476750336/mHXCu2T8_normal.jpg" TargetMode="External" /><Relationship Id="rId258" Type="http://schemas.openxmlformats.org/officeDocument/2006/relationships/hyperlink" Target="http://pbs.twimg.com/profile_images/1101582795544121345/Vc5wvHvM_normal.jpg" TargetMode="External" /><Relationship Id="rId259" Type="http://schemas.openxmlformats.org/officeDocument/2006/relationships/hyperlink" Target="http://pbs.twimg.com/profile_images/866744218546569216/i4BUaMGj_normal.jpg" TargetMode="External" /><Relationship Id="rId260" Type="http://schemas.openxmlformats.org/officeDocument/2006/relationships/hyperlink" Target="http://pbs.twimg.com/profile_images/1040630783227002880/TaMYr54a_normal.jpg" TargetMode="External" /><Relationship Id="rId261" Type="http://schemas.openxmlformats.org/officeDocument/2006/relationships/hyperlink" Target="http://pbs.twimg.com/profile_images/834440021776199680/Xy8LVU5d_normal.jpg" TargetMode="External" /><Relationship Id="rId262" Type="http://schemas.openxmlformats.org/officeDocument/2006/relationships/hyperlink" Target="http://pbs.twimg.com/profile_images/650027617375125505/qsRIPxzC_normal.jpg" TargetMode="External" /><Relationship Id="rId263" Type="http://schemas.openxmlformats.org/officeDocument/2006/relationships/hyperlink" Target="http://pbs.twimg.com/profile_images/1040292584118091776/iYeHN2fH_normal.jpg" TargetMode="External" /><Relationship Id="rId264" Type="http://schemas.openxmlformats.org/officeDocument/2006/relationships/hyperlink" Target="http://pbs.twimg.com/profile_images/3368135262/a01dafffd3f21df8031ba83389da035c_normal.jpeg" TargetMode="External" /><Relationship Id="rId265" Type="http://schemas.openxmlformats.org/officeDocument/2006/relationships/hyperlink" Target="http://pbs.twimg.com/profile_images/1112548009651392513/yrc7SQ4x_normal.jpg" TargetMode="External" /><Relationship Id="rId266" Type="http://schemas.openxmlformats.org/officeDocument/2006/relationships/hyperlink" Target="http://pbs.twimg.com/profile_images/982335941627994113/YnBpPd4D_normal.jpg" TargetMode="External" /><Relationship Id="rId267" Type="http://schemas.openxmlformats.org/officeDocument/2006/relationships/hyperlink" Target="http://pbs.twimg.com/profile_images/539422626918047745/wX6nftVb_normal.jpeg" TargetMode="External" /><Relationship Id="rId268" Type="http://schemas.openxmlformats.org/officeDocument/2006/relationships/hyperlink" Target="http://pbs.twimg.com/profile_images/1085446337888317440/pQMne7p__normal.jpg" TargetMode="External" /><Relationship Id="rId269" Type="http://schemas.openxmlformats.org/officeDocument/2006/relationships/hyperlink" Target="http://pbs.twimg.com/profile_images/1048525405907345408/Ss7WraSg_normal.jpg" TargetMode="External" /><Relationship Id="rId270" Type="http://schemas.openxmlformats.org/officeDocument/2006/relationships/hyperlink" Target="http://pbs.twimg.com/profile_images/1126625068564402176/VV114FWs_normal.png" TargetMode="External" /><Relationship Id="rId271" Type="http://schemas.openxmlformats.org/officeDocument/2006/relationships/hyperlink" Target="https://twitter.com/prconversations" TargetMode="External" /><Relationship Id="rId272" Type="http://schemas.openxmlformats.org/officeDocument/2006/relationships/hyperlink" Target="https://twitter.com/jeremyhl" TargetMode="External" /><Relationship Id="rId273" Type="http://schemas.openxmlformats.org/officeDocument/2006/relationships/hyperlink" Target="https://twitter.com/aejmc_prd" TargetMode="External" /><Relationship Id="rId274" Type="http://schemas.openxmlformats.org/officeDocument/2006/relationships/hyperlink" Target="https://twitter.com/aejmc" TargetMode="External" /><Relationship Id="rId275" Type="http://schemas.openxmlformats.org/officeDocument/2006/relationships/hyperlink" Target="https://twitter.com/uno_prssa" TargetMode="External" /><Relationship Id="rId276" Type="http://schemas.openxmlformats.org/officeDocument/2006/relationships/hyperlink" Target="https://twitter.com/prsa" TargetMode="External" /><Relationship Id="rId277" Type="http://schemas.openxmlformats.org/officeDocument/2006/relationships/hyperlink" Target="https://twitter.com/bdecker14" TargetMode="External" /><Relationship Id="rId278" Type="http://schemas.openxmlformats.org/officeDocument/2006/relationships/hyperlink" Target="https://twitter.com/kfreberg" TargetMode="External" /><Relationship Id="rId279" Type="http://schemas.openxmlformats.org/officeDocument/2006/relationships/hyperlink" Target="https://twitter.com/adidas" TargetMode="External" /><Relationship Id="rId280" Type="http://schemas.openxmlformats.org/officeDocument/2006/relationships/hyperlink" Target="https://twitter.com/ericastu323" TargetMode="External" /><Relationship Id="rId281" Type="http://schemas.openxmlformats.org/officeDocument/2006/relationships/hyperlink" Target="https://twitter.com/mimspr" TargetMode="External" /><Relationship Id="rId282" Type="http://schemas.openxmlformats.org/officeDocument/2006/relationships/hyperlink" Target="https://twitter.com/smprofessors" TargetMode="External" /><Relationship Id="rId283" Type="http://schemas.openxmlformats.org/officeDocument/2006/relationships/hyperlink" Target="https://twitter.com/masoncommdept" TargetMode="External" /><Relationship Id="rId284" Type="http://schemas.openxmlformats.org/officeDocument/2006/relationships/hyperlink" Target="https://twitter.com/jlboyd_uofl" TargetMode="External" /><Relationship Id="rId285" Type="http://schemas.openxmlformats.org/officeDocument/2006/relationships/hyperlink" Target="https://twitter.com/gui_shiraishi" TargetMode="External" /><Relationship Id="rId286" Type="http://schemas.openxmlformats.org/officeDocument/2006/relationships/hyperlink" Target="https://twitter.com/stineeckert" TargetMode="External" /><Relationship Id="rId287" Type="http://schemas.openxmlformats.org/officeDocument/2006/relationships/hyperlink" Target="https://twitter.com/csw_aejmc" TargetMode="External" /><Relationship Id="rId288" Type="http://schemas.openxmlformats.org/officeDocument/2006/relationships/hyperlink" Target="https://twitter.com/ica_fsd" TargetMode="External" /><Relationship Id="rId289" Type="http://schemas.openxmlformats.org/officeDocument/2006/relationships/hyperlink" Target="https://twitter.com/aejmc_pcig" TargetMode="External" /><Relationship Id="rId290" Type="http://schemas.openxmlformats.org/officeDocument/2006/relationships/hyperlink" Target="https://twitter.com/addivision" TargetMode="External" /><Relationship Id="rId291" Type="http://schemas.openxmlformats.org/officeDocument/2006/relationships/hyperlink" Target="https://twitter.com/aejmcviscom" TargetMode="External" /><Relationship Id="rId292" Type="http://schemas.openxmlformats.org/officeDocument/2006/relationships/hyperlink" Target="https://twitter.com/aejmc_gsig" TargetMode="External" /><Relationship Id="rId293" Type="http://schemas.openxmlformats.org/officeDocument/2006/relationships/hyperlink" Target="https://twitter.com/icd_aejmc" TargetMode="External" /><Relationship Id="rId294" Type="http://schemas.openxmlformats.org/officeDocument/2006/relationships/hyperlink" Target="https://twitter.com/dpompper" TargetMode="External" /><Relationship Id="rId295" Type="http://schemas.openxmlformats.org/officeDocument/2006/relationships/hyperlink" Target="https://twitter.com/aejhistory" TargetMode="External" /><Relationship Id="rId296" Type="http://schemas.openxmlformats.org/officeDocument/2006/relationships/hyperlink" Target="https://twitter.com/giuliog" TargetMode="External" /><Relationship Id="rId297" Type="http://schemas.openxmlformats.org/officeDocument/2006/relationships/hyperlink" Target="https://twitter.com/hootsuite" TargetMode="External" /><Relationship Id="rId298" Type="http://schemas.openxmlformats.org/officeDocument/2006/relationships/hyperlink" Target="https://twitter.com/deirdretm" TargetMode="External" /><Relationship Id="rId299" Type="http://schemas.openxmlformats.org/officeDocument/2006/relationships/hyperlink" Target="https://twitter.com/adriwall" TargetMode="External" /><Relationship Id="rId300" Type="http://schemas.openxmlformats.org/officeDocument/2006/relationships/hyperlink" Target="https://twitter.com/randfish" TargetMode="External" /><Relationship Id="rId301" Type="http://schemas.openxmlformats.org/officeDocument/2006/relationships/hyperlink" Target="https://twitter.com/maggiejcox" TargetMode="External" /><Relationship Id="rId302" Type="http://schemas.openxmlformats.org/officeDocument/2006/relationships/hyperlink" Target="https://twitter.com/chadjthiele" TargetMode="External" /><Relationship Id="rId303" Type="http://schemas.openxmlformats.org/officeDocument/2006/relationships/hyperlink" Target="https://twitter.com/ekinsky" TargetMode="External" /><Relationship Id="rId304" Type="http://schemas.openxmlformats.org/officeDocument/2006/relationships/hyperlink" Target="https://twitter.com/mptaylorprof" TargetMode="External" /><Relationship Id="rId305" Type="http://schemas.openxmlformats.org/officeDocument/2006/relationships/hyperlink" Target="https://twitter.com/alleycat17" TargetMode="External" /><Relationship Id="rId306" Type="http://schemas.openxmlformats.org/officeDocument/2006/relationships/hyperlink" Target="https://twitter.com/mariaga91000049" TargetMode="External" /><Relationship Id="rId307" Type="http://schemas.openxmlformats.org/officeDocument/2006/relationships/hyperlink" Target="https://twitter.com/wenzhao0802" TargetMode="External" /><Relationship Id="rId308" Type="http://schemas.openxmlformats.org/officeDocument/2006/relationships/hyperlink" Target="https://twitter.com/roanokemaven" TargetMode="External" /><Relationship Id="rId309" Type="http://schemas.openxmlformats.org/officeDocument/2006/relationships/hyperlink" Target="https://twitter.com/candicechamplin" TargetMode="External" /><Relationship Id="rId310" Type="http://schemas.openxmlformats.org/officeDocument/2006/relationships/hyperlink" Target="https://twitter.com/njgina" TargetMode="External" /><Relationship Id="rId311" Type="http://schemas.openxmlformats.org/officeDocument/2006/relationships/hyperlink" Target="https://twitter.com/wongmjane" TargetMode="External" /><Relationship Id="rId312" Type="http://schemas.openxmlformats.org/officeDocument/2006/relationships/hyperlink" Target="https://twitter.com/mattnavarra" TargetMode="External" /><Relationship Id="rId313" Type="http://schemas.openxmlformats.org/officeDocument/2006/relationships/hyperlink" Target="https://twitter.com/drmcar" TargetMode="External" /><Relationship Id="rId314" Type="http://schemas.openxmlformats.org/officeDocument/2006/relationships/hyperlink" Target="https://twitter.com/gallicano" TargetMode="External" /><Relationship Id="rId315" Type="http://schemas.openxmlformats.org/officeDocument/2006/relationships/hyperlink" Target="https://twitter.com/instituteforpr" TargetMode="External" /><Relationship Id="rId316" Type="http://schemas.openxmlformats.org/officeDocument/2006/relationships/hyperlink" Target="https://twitter.com/philgomes" TargetMode="External" /><Relationship Id="rId317" Type="http://schemas.openxmlformats.org/officeDocument/2006/relationships/hyperlink" Target="https://twitter.com/nathanallebach" TargetMode="External" /><Relationship Id="rId318" Type="http://schemas.openxmlformats.org/officeDocument/2006/relationships/hyperlink" Target="https://twitter.com/idjhamm" TargetMode="External" /><Relationship Id="rId319" Type="http://schemas.openxmlformats.org/officeDocument/2006/relationships/hyperlink" Target="https://twitter.com/earvsc" TargetMode="External" /><Relationship Id="rId320" Type="http://schemas.openxmlformats.org/officeDocument/2006/relationships/hyperlink" Target="https://twitter.com/averybgreen" TargetMode="External" /><Relationship Id="rId321" Type="http://schemas.openxmlformats.org/officeDocument/2006/relationships/hyperlink" Target="https://twitter.com/frank_strong" TargetMode="External" /><Relationship Id="rId322" Type="http://schemas.openxmlformats.org/officeDocument/2006/relationships/hyperlink" Target="https://twitter.com/richbecker" TargetMode="External" /><Relationship Id="rId323" Type="http://schemas.openxmlformats.org/officeDocument/2006/relationships/hyperlink" Target="https://twitter.com/atomictango" TargetMode="External" /><Relationship Id="rId324" Type="http://schemas.openxmlformats.org/officeDocument/2006/relationships/hyperlink" Target="https://twitter.com/magicalpr" TargetMode="External" /><Relationship Id="rId325" Type="http://schemas.openxmlformats.org/officeDocument/2006/relationships/hyperlink" Target="https://twitter.com/professorgary" TargetMode="External" /><Relationship Id="rId326" Type="http://schemas.openxmlformats.org/officeDocument/2006/relationships/hyperlink" Target="https://twitter.com/tmccorkindale" TargetMode="External" /><Relationship Id="rId327" Type="http://schemas.openxmlformats.org/officeDocument/2006/relationships/hyperlink" Target="https://twitter.com/marcwhitt" TargetMode="External" /><Relationship Id="rId328" Type="http://schemas.openxmlformats.org/officeDocument/2006/relationships/hyperlink" Target="https://twitter.com/peggybinette" TargetMode="External" /><Relationship Id="rId329" Type="http://schemas.openxmlformats.org/officeDocument/2006/relationships/hyperlink" Target="https://twitter.com/kmatthews" TargetMode="External" /><Relationship Id="rId330" Type="http://schemas.openxmlformats.org/officeDocument/2006/relationships/hyperlink" Target="https://twitter.com/sagecomm" TargetMode="External" /><Relationship Id="rId331" Type="http://schemas.openxmlformats.org/officeDocument/2006/relationships/hyperlink" Target="https://twitter.com/stukentapp" TargetMode="External" /><Relationship Id="rId332" Type="http://schemas.openxmlformats.org/officeDocument/2006/relationships/hyperlink" Target="https://twitter.com/moreleo" TargetMode="External" /><Relationship Id="rId333" Type="http://schemas.openxmlformats.org/officeDocument/2006/relationships/hyperlink" Target="https://twitter.com/digiday" TargetMode="External" /><Relationship Id="rId334" Type="http://schemas.openxmlformats.org/officeDocument/2006/relationships/hyperlink" Target="https://twitter.com/mjkushin" TargetMode="External" /><Relationship Id="rId335" Type="http://schemas.openxmlformats.org/officeDocument/2006/relationships/hyperlink" Target="https://twitter.com/todmeisner" TargetMode="External" /><Relationship Id="rId336" Type="http://schemas.openxmlformats.org/officeDocument/2006/relationships/hyperlink" Target="https://twitter.com/kimfoxwosu" TargetMode="External" /><Relationship Id="rId337" Type="http://schemas.openxmlformats.org/officeDocument/2006/relationships/hyperlink" Target="https://twitter.com/miamoodyramirez" TargetMode="External" /><Relationship Id="rId338" Type="http://schemas.openxmlformats.org/officeDocument/2006/relationships/hyperlink" Target="https://twitter.com/meredithdclark" TargetMode="External" /><Relationship Id="rId339" Type="http://schemas.openxmlformats.org/officeDocument/2006/relationships/hyperlink" Target="https://twitter.com/dr_tindall" TargetMode="External" /><Relationship Id="rId340" Type="http://schemas.openxmlformats.org/officeDocument/2006/relationships/hyperlink" Target="https://twitter.com/dradambanks" TargetMode="External" /><Relationship Id="rId341" Type="http://schemas.openxmlformats.org/officeDocument/2006/relationships/hyperlink" Target="https://twitter.com/podnews" TargetMode="External" /><Relationship Id="rId342" Type="http://schemas.openxmlformats.org/officeDocument/2006/relationships/hyperlink" Target="https://twitter.com/instagram" TargetMode="External" /><Relationship Id="rId343" Type="http://schemas.openxmlformats.org/officeDocument/2006/relationships/comments" Target="../comments2.xml" /><Relationship Id="rId344" Type="http://schemas.openxmlformats.org/officeDocument/2006/relationships/vmlDrawing" Target="../drawings/vmlDrawing2.vml" /><Relationship Id="rId345" Type="http://schemas.openxmlformats.org/officeDocument/2006/relationships/table" Target="../tables/table2.xml" /><Relationship Id="rId346" Type="http://schemas.openxmlformats.org/officeDocument/2006/relationships/drawing" Target="../drawings/drawing1.xml" /><Relationship Id="rId3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701</v>
      </c>
      <c r="B3" s="62" t="s">
        <v>370</v>
      </c>
      <c r="C3" s="81" t="s">
        <v>272</v>
      </c>
      <c r="D3" s="88">
        <v>5</v>
      </c>
      <c r="E3" s="89" t="s">
        <v>132</v>
      </c>
      <c r="F3" s="90">
        <v>16</v>
      </c>
      <c r="G3" s="81"/>
      <c r="H3" s="73"/>
      <c r="I3" s="91"/>
      <c r="J3" s="91"/>
      <c r="K3" s="34" t="s">
        <v>65</v>
      </c>
      <c r="L3" s="92">
        <v>3</v>
      </c>
      <c r="M3" s="92"/>
      <c r="N3" s="93"/>
      <c r="O3" s="63" t="s">
        <v>337</v>
      </c>
      <c r="P3" s="65">
        <v>43703.727268518516</v>
      </c>
      <c r="Q3" s="63" t="s">
        <v>773</v>
      </c>
      <c r="R3" s="68"/>
      <c r="S3" s="63"/>
      <c r="T3" s="63" t="s">
        <v>932</v>
      </c>
      <c r="U3" s="65">
        <v>43703.727268518516</v>
      </c>
      <c r="V3" s="68" t="s">
        <v>1099</v>
      </c>
      <c r="W3" s="63"/>
      <c r="X3" s="63"/>
      <c r="Y3" s="69" t="s">
        <v>1199</v>
      </c>
      <c r="Z3" s="69"/>
      <c r="AA3" s="63">
        <v>1</v>
      </c>
      <c r="AB3" s="48"/>
      <c r="AC3" s="49"/>
      <c r="AD3" s="48"/>
      <c r="AE3" s="49"/>
      <c r="AF3" s="48"/>
      <c r="AG3" s="49"/>
      <c r="AH3" s="48"/>
      <c r="AI3" s="49"/>
      <c r="AJ3" s="48"/>
      <c r="AK3" s="68"/>
      <c r="AL3" s="68" t="s">
        <v>965</v>
      </c>
      <c r="AM3" s="63" t="b">
        <v>0</v>
      </c>
      <c r="AN3" s="63">
        <v>0</v>
      </c>
      <c r="AO3" s="69" t="s">
        <v>275</v>
      </c>
      <c r="AP3" s="63" t="b">
        <v>1</v>
      </c>
      <c r="AQ3" s="63" t="s">
        <v>1301</v>
      </c>
      <c r="AR3" s="63"/>
      <c r="AS3" s="69" t="s">
        <v>1302</v>
      </c>
      <c r="AT3" s="63" t="b">
        <v>0</v>
      </c>
      <c r="AU3" s="63">
        <v>2</v>
      </c>
      <c r="AV3" s="69" t="s">
        <v>1224</v>
      </c>
      <c r="AW3" s="63" t="s">
        <v>1327</v>
      </c>
      <c r="AX3" s="63" t="b">
        <v>0</v>
      </c>
      <c r="AY3" s="69" t="s">
        <v>1224</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26">
        <v>43703</v>
      </c>
      <c r="BN3" s="128" t="s">
        <v>999</v>
      </c>
    </row>
    <row r="4" spans="1:66" ht="15" customHeight="1">
      <c r="A4" s="62" t="s">
        <v>701</v>
      </c>
      <c r="B4" s="62" t="s">
        <v>737</v>
      </c>
      <c r="C4" s="81" t="s">
        <v>272</v>
      </c>
      <c r="D4" s="88">
        <v>5</v>
      </c>
      <c r="E4" s="89" t="s">
        <v>132</v>
      </c>
      <c r="F4" s="90">
        <v>16</v>
      </c>
      <c r="G4" s="81"/>
      <c r="H4" s="73"/>
      <c r="I4" s="91"/>
      <c r="J4" s="91"/>
      <c r="K4" s="34" t="s">
        <v>65</v>
      </c>
      <c r="L4" s="94">
        <v>4</v>
      </c>
      <c r="M4" s="94"/>
      <c r="N4" s="93"/>
      <c r="O4" s="64" t="s">
        <v>195</v>
      </c>
      <c r="P4" s="66">
        <v>43703.727268518516</v>
      </c>
      <c r="Q4" s="64" t="s">
        <v>773</v>
      </c>
      <c r="R4" s="64"/>
      <c r="S4" s="64"/>
      <c r="T4" s="64" t="s">
        <v>932</v>
      </c>
      <c r="U4" s="66">
        <v>43703.727268518516</v>
      </c>
      <c r="V4" s="67" t="s">
        <v>1099</v>
      </c>
      <c r="W4" s="64"/>
      <c r="X4" s="64"/>
      <c r="Y4" s="70" t="s">
        <v>1199</v>
      </c>
      <c r="Z4" s="64"/>
      <c r="AA4" s="104">
        <v>1</v>
      </c>
      <c r="AB4" s="48"/>
      <c r="AC4" s="49"/>
      <c r="AD4" s="48"/>
      <c r="AE4" s="49"/>
      <c r="AF4" s="48"/>
      <c r="AG4" s="49"/>
      <c r="AH4" s="48"/>
      <c r="AI4" s="49"/>
      <c r="AJ4" s="48"/>
      <c r="AK4" s="109"/>
      <c r="AL4" s="67" t="s">
        <v>965</v>
      </c>
      <c r="AM4" s="64" t="b">
        <v>0</v>
      </c>
      <c r="AN4" s="64">
        <v>0</v>
      </c>
      <c r="AO4" s="70" t="s">
        <v>275</v>
      </c>
      <c r="AP4" s="64" t="b">
        <v>1</v>
      </c>
      <c r="AQ4" s="64" t="s">
        <v>1301</v>
      </c>
      <c r="AR4" s="64"/>
      <c r="AS4" s="70" t="s">
        <v>1302</v>
      </c>
      <c r="AT4" s="64" t="b">
        <v>0</v>
      </c>
      <c r="AU4" s="64">
        <v>2</v>
      </c>
      <c r="AV4" s="70" t="s">
        <v>1224</v>
      </c>
      <c r="AW4" s="64" t="s">
        <v>1327</v>
      </c>
      <c r="AX4" s="64" t="b">
        <v>0</v>
      </c>
      <c r="AY4" s="70" t="s">
        <v>1224</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27">
        <v>43703</v>
      </c>
      <c r="BN4" s="70" t="s">
        <v>999</v>
      </c>
    </row>
    <row r="5" spans="1:66" ht="15">
      <c r="A5" s="62" t="s">
        <v>701</v>
      </c>
      <c r="B5" s="62" t="s">
        <v>712</v>
      </c>
      <c r="C5" s="81" t="s">
        <v>272</v>
      </c>
      <c r="D5" s="88">
        <v>5</v>
      </c>
      <c r="E5" s="89" t="s">
        <v>132</v>
      </c>
      <c r="F5" s="90">
        <v>16</v>
      </c>
      <c r="G5" s="81"/>
      <c r="H5" s="73"/>
      <c r="I5" s="91"/>
      <c r="J5" s="91"/>
      <c r="K5" s="34" t="s">
        <v>65</v>
      </c>
      <c r="L5" s="94">
        <v>5</v>
      </c>
      <c r="M5" s="94"/>
      <c r="N5" s="93"/>
      <c r="O5" s="64" t="s">
        <v>195</v>
      </c>
      <c r="P5" s="66">
        <v>43703.727268518516</v>
      </c>
      <c r="Q5" s="64" t="s">
        <v>773</v>
      </c>
      <c r="R5" s="64"/>
      <c r="S5" s="64"/>
      <c r="T5" s="64" t="s">
        <v>932</v>
      </c>
      <c r="U5" s="66">
        <v>43703.727268518516</v>
      </c>
      <c r="V5" s="67" t="s">
        <v>1099</v>
      </c>
      <c r="W5" s="64"/>
      <c r="X5" s="64"/>
      <c r="Y5" s="70" t="s">
        <v>1199</v>
      </c>
      <c r="Z5" s="64"/>
      <c r="AA5" s="104">
        <v>1</v>
      </c>
      <c r="AB5" s="48"/>
      <c r="AC5" s="49"/>
      <c r="AD5" s="48"/>
      <c r="AE5" s="49"/>
      <c r="AF5" s="48"/>
      <c r="AG5" s="49"/>
      <c r="AH5" s="48"/>
      <c r="AI5" s="49"/>
      <c r="AJ5" s="48"/>
      <c r="AK5" s="109"/>
      <c r="AL5" s="67" t="s">
        <v>965</v>
      </c>
      <c r="AM5" s="64" t="b">
        <v>0</v>
      </c>
      <c r="AN5" s="64">
        <v>0</v>
      </c>
      <c r="AO5" s="70" t="s">
        <v>275</v>
      </c>
      <c r="AP5" s="64" t="b">
        <v>1</v>
      </c>
      <c r="AQ5" s="64" t="s">
        <v>1301</v>
      </c>
      <c r="AR5" s="64"/>
      <c r="AS5" s="70" t="s">
        <v>1302</v>
      </c>
      <c r="AT5" s="64" t="b">
        <v>0</v>
      </c>
      <c r="AU5" s="64">
        <v>2</v>
      </c>
      <c r="AV5" s="70" t="s">
        <v>1224</v>
      </c>
      <c r="AW5" s="64" t="s">
        <v>1327</v>
      </c>
      <c r="AX5" s="64" t="b">
        <v>0</v>
      </c>
      <c r="AY5" s="70" t="s">
        <v>1224</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27">
        <v>43703</v>
      </c>
      <c r="BN5" s="70" t="s">
        <v>999</v>
      </c>
    </row>
    <row r="6" spans="1:66" ht="15">
      <c r="A6" s="62" t="s">
        <v>701</v>
      </c>
      <c r="B6" s="62" t="s">
        <v>738</v>
      </c>
      <c r="C6" s="81" t="s">
        <v>272</v>
      </c>
      <c r="D6" s="88">
        <v>5</v>
      </c>
      <c r="E6" s="89" t="s">
        <v>132</v>
      </c>
      <c r="F6" s="90">
        <v>16</v>
      </c>
      <c r="G6" s="81"/>
      <c r="H6" s="73"/>
      <c r="I6" s="91"/>
      <c r="J6" s="91"/>
      <c r="K6" s="34" t="s">
        <v>65</v>
      </c>
      <c r="L6" s="94">
        <v>6</v>
      </c>
      <c r="M6" s="94"/>
      <c r="N6" s="93"/>
      <c r="O6" s="64" t="s">
        <v>195</v>
      </c>
      <c r="P6" s="66">
        <v>43703.727268518516</v>
      </c>
      <c r="Q6" s="64" t="s">
        <v>773</v>
      </c>
      <c r="R6" s="64"/>
      <c r="S6" s="64"/>
      <c r="T6" s="64" t="s">
        <v>932</v>
      </c>
      <c r="U6" s="66">
        <v>43703.727268518516</v>
      </c>
      <c r="V6" s="67" t="s">
        <v>1099</v>
      </c>
      <c r="W6" s="64"/>
      <c r="X6" s="64"/>
      <c r="Y6" s="70" t="s">
        <v>1199</v>
      </c>
      <c r="Z6" s="64"/>
      <c r="AA6" s="104">
        <v>1</v>
      </c>
      <c r="AB6" s="48"/>
      <c r="AC6" s="49"/>
      <c r="AD6" s="48"/>
      <c r="AE6" s="49"/>
      <c r="AF6" s="48"/>
      <c r="AG6" s="49"/>
      <c r="AH6" s="48"/>
      <c r="AI6" s="49"/>
      <c r="AJ6" s="48"/>
      <c r="AK6" s="109"/>
      <c r="AL6" s="67" t="s">
        <v>965</v>
      </c>
      <c r="AM6" s="64" t="b">
        <v>0</v>
      </c>
      <c r="AN6" s="64">
        <v>0</v>
      </c>
      <c r="AO6" s="70" t="s">
        <v>275</v>
      </c>
      <c r="AP6" s="64" t="b">
        <v>1</v>
      </c>
      <c r="AQ6" s="64" t="s">
        <v>1301</v>
      </c>
      <c r="AR6" s="64"/>
      <c r="AS6" s="70" t="s">
        <v>1302</v>
      </c>
      <c r="AT6" s="64" t="b">
        <v>0</v>
      </c>
      <c r="AU6" s="64">
        <v>2</v>
      </c>
      <c r="AV6" s="70" t="s">
        <v>1224</v>
      </c>
      <c r="AW6" s="64" t="s">
        <v>1327</v>
      </c>
      <c r="AX6" s="64" t="b">
        <v>0</v>
      </c>
      <c r="AY6" s="70" t="s">
        <v>1224</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2</v>
      </c>
      <c r="BM6" s="127">
        <v>43703</v>
      </c>
      <c r="BN6" s="70" t="s">
        <v>999</v>
      </c>
    </row>
    <row r="7" spans="1:66" ht="15">
      <c r="A7" s="62" t="s">
        <v>701</v>
      </c>
      <c r="B7" s="62" t="s">
        <v>739</v>
      </c>
      <c r="C7" s="81" t="s">
        <v>272</v>
      </c>
      <c r="D7" s="88">
        <v>5</v>
      </c>
      <c r="E7" s="89" t="s">
        <v>132</v>
      </c>
      <c r="F7" s="90">
        <v>16</v>
      </c>
      <c r="G7" s="81"/>
      <c r="H7" s="73"/>
      <c r="I7" s="91"/>
      <c r="J7" s="91"/>
      <c r="K7" s="34" t="s">
        <v>65</v>
      </c>
      <c r="L7" s="94">
        <v>7</v>
      </c>
      <c r="M7" s="94"/>
      <c r="N7" s="93"/>
      <c r="O7" s="64" t="s">
        <v>195</v>
      </c>
      <c r="P7" s="66">
        <v>43703.727268518516</v>
      </c>
      <c r="Q7" s="64" t="s">
        <v>773</v>
      </c>
      <c r="R7" s="64"/>
      <c r="S7" s="64"/>
      <c r="T7" s="64" t="s">
        <v>932</v>
      </c>
      <c r="U7" s="66">
        <v>43703.727268518516</v>
      </c>
      <c r="V7" s="67" t="s">
        <v>1099</v>
      </c>
      <c r="W7" s="64"/>
      <c r="X7" s="64"/>
      <c r="Y7" s="70" t="s">
        <v>1199</v>
      </c>
      <c r="Z7" s="64"/>
      <c r="AA7" s="104">
        <v>1</v>
      </c>
      <c r="AB7" s="48">
        <v>0</v>
      </c>
      <c r="AC7" s="49">
        <v>0</v>
      </c>
      <c r="AD7" s="48">
        <v>0</v>
      </c>
      <c r="AE7" s="49">
        <v>0</v>
      </c>
      <c r="AF7" s="48">
        <v>0</v>
      </c>
      <c r="AG7" s="49">
        <v>0</v>
      </c>
      <c r="AH7" s="48">
        <v>14</v>
      </c>
      <c r="AI7" s="49">
        <v>100</v>
      </c>
      <c r="AJ7" s="48">
        <v>14</v>
      </c>
      <c r="AK7" s="109"/>
      <c r="AL7" s="67" t="s">
        <v>965</v>
      </c>
      <c r="AM7" s="64" t="b">
        <v>0</v>
      </c>
      <c r="AN7" s="64">
        <v>0</v>
      </c>
      <c r="AO7" s="70" t="s">
        <v>275</v>
      </c>
      <c r="AP7" s="64" t="b">
        <v>1</v>
      </c>
      <c r="AQ7" s="64" t="s">
        <v>1301</v>
      </c>
      <c r="AR7" s="64"/>
      <c r="AS7" s="70" t="s">
        <v>1302</v>
      </c>
      <c r="AT7" s="64" t="b">
        <v>0</v>
      </c>
      <c r="AU7" s="64">
        <v>2</v>
      </c>
      <c r="AV7" s="70" t="s">
        <v>1224</v>
      </c>
      <c r="AW7" s="64" t="s">
        <v>1327</v>
      </c>
      <c r="AX7" s="64" t="b">
        <v>0</v>
      </c>
      <c r="AY7" s="70" t="s">
        <v>1224</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27">
        <v>43703</v>
      </c>
      <c r="BN7" s="70" t="s">
        <v>999</v>
      </c>
    </row>
    <row r="8" spans="1:66" ht="15">
      <c r="A8" s="62" t="s">
        <v>702</v>
      </c>
      <c r="B8" s="62" t="s">
        <v>731</v>
      </c>
      <c r="C8" s="81" t="s">
        <v>272</v>
      </c>
      <c r="D8" s="88">
        <v>5</v>
      </c>
      <c r="E8" s="89" t="s">
        <v>132</v>
      </c>
      <c r="F8" s="90">
        <v>16</v>
      </c>
      <c r="G8" s="81"/>
      <c r="H8" s="73"/>
      <c r="I8" s="91"/>
      <c r="J8" s="91"/>
      <c r="K8" s="34" t="s">
        <v>65</v>
      </c>
      <c r="L8" s="94">
        <v>8</v>
      </c>
      <c r="M8" s="94"/>
      <c r="N8" s="93"/>
      <c r="O8" s="64" t="s">
        <v>337</v>
      </c>
      <c r="P8" s="66">
        <v>43704.59483796296</v>
      </c>
      <c r="Q8" s="64" t="s">
        <v>774</v>
      </c>
      <c r="R8" s="64"/>
      <c r="S8" s="64"/>
      <c r="T8" s="64" t="s">
        <v>933</v>
      </c>
      <c r="U8" s="66">
        <v>43704.59483796296</v>
      </c>
      <c r="V8" s="67" t="s">
        <v>1100</v>
      </c>
      <c r="W8" s="64"/>
      <c r="X8" s="64"/>
      <c r="Y8" s="70" t="s">
        <v>1200</v>
      </c>
      <c r="Z8" s="64"/>
      <c r="AA8" s="104">
        <v>1</v>
      </c>
      <c r="AB8" s="48"/>
      <c r="AC8" s="49"/>
      <c r="AD8" s="48"/>
      <c r="AE8" s="49"/>
      <c r="AF8" s="48"/>
      <c r="AG8" s="49"/>
      <c r="AH8" s="48"/>
      <c r="AI8" s="49"/>
      <c r="AJ8" s="48"/>
      <c r="AK8" s="109"/>
      <c r="AL8" s="67" t="s">
        <v>966</v>
      </c>
      <c r="AM8" s="64" t="b">
        <v>0</v>
      </c>
      <c r="AN8" s="64">
        <v>0</v>
      </c>
      <c r="AO8" s="70" t="s">
        <v>275</v>
      </c>
      <c r="AP8" s="64" t="b">
        <v>1</v>
      </c>
      <c r="AQ8" s="64" t="s">
        <v>1301</v>
      </c>
      <c r="AR8" s="64"/>
      <c r="AS8" s="70" t="s">
        <v>1303</v>
      </c>
      <c r="AT8" s="64" t="b">
        <v>0</v>
      </c>
      <c r="AU8" s="64">
        <v>1</v>
      </c>
      <c r="AV8" s="70" t="s">
        <v>1240</v>
      </c>
      <c r="AW8" s="64" t="s">
        <v>1328</v>
      </c>
      <c r="AX8" s="64" t="b">
        <v>0</v>
      </c>
      <c r="AY8" s="70" t="s">
        <v>1240</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43704</v>
      </c>
      <c r="BN8" s="70" t="s">
        <v>1000</v>
      </c>
    </row>
    <row r="9" spans="1:66" ht="15">
      <c r="A9" s="62" t="s">
        <v>702</v>
      </c>
      <c r="B9" s="62" t="s">
        <v>740</v>
      </c>
      <c r="C9" s="81" t="s">
        <v>272</v>
      </c>
      <c r="D9" s="88">
        <v>5</v>
      </c>
      <c r="E9" s="89" t="s">
        <v>132</v>
      </c>
      <c r="F9" s="90">
        <v>16</v>
      </c>
      <c r="G9" s="81"/>
      <c r="H9" s="73"/>
      <c r="I9" s="91"/>
      <c r="J9" s="91"/>
      <c r="K9" s="34" t="s">
        <v>65</v>
      </c>
      <c r="L9" s="94">
        <v>9</v>
      </c>
      <c r="M9" s="94"/>
      <c r="N9" s="93"/>
      <c r="O9" s="64" t="s">
        <v>772</v>
      </c>
      <c r="P9" s="66">
        <v>43704.59483796296</v>
      </c>
      <c r="Q9" s="64" t="s">
        <v>774</v>
      </c>
      <c r="R9" s="64"/>
      <c r="S9" s="64"/>
      <c r="T9" s="64" t="s">
        <v>933</v>
      </c>
      <c r="U9" s="66">
        <v>43704.59483796296</v>
      </c>
      <c r="V9" s="67" t="s">
        <v>1100</v>
      </c>
      <c r="W9" s="64"/>
      <c r="X9" s="64"/>
      <c r="Y9" s="70" t="s">
        <v>1200</v>
      </c>
      <c r="Z9" s="64"/>
      <c r="AA9" s="104">
        <v>1</v>
      </c>
      <c r="AB9" s="48">
        <v>0</v>
      </c>
      <c r="AC9" s="49">
        <v>0</v>
      </c>
      <c r="AD9" s="48">
        <v>0</v>
      </c>
      <c r="AE9" s="49">
        <v>0</v>
      </c>
      <c r="AF9" s="48">
        <v>0</v>
      </c>
      <c r="AG9" s="49">
        <v>0</v>
      </c>
      <c r="AH9" s="48">
        <v>15</v>
      </c>
      <c r="AI9" s="49">
        <v>100</v>
      </c>
      <c r="AJ9" s="48">
        <v>15</v>
      </c>
      <c r="AK9" s="109"/>
      <c r="AL9" s="67" t="s">
        <v>966</v>
      </c>
      <c r="AM9" s="64" t="b">
        <v>0</v>
      </c>
      <c r="AN9" s="64">
        <v>0</v>
      </c>
      <c r="AO9" s="70" t="s">
        <v>275</v>
      </c>
      <c r="AP9" s="64" t="b">
        <v>1</v>
      </c>
      <c r="AQ9" s="64" t="s">
        <v>1301</v>
      </c>
      <c r="AR9" s="64"/>
      <c r="AS9" s="70" t="s">
        <v>1303</v>
      </c>
      <c r="AT9" s="64" t="b">
        <v>0</v>
      </c>
      <c r="AU9" s="64">
        <v>1</v>
      </c>
      <c r="AV9" s="70" t="s">
        <v>1240</v>
      </c>
      <c r="AW9" s="64" t="s">
        <v>1328</v>
      </c>
      <c r="AX9" s="64" t="b">
        <v>0</v>
      </c>
      <c r="AY9" s="70" t="s">
        <v>1240</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43704</v>
      </c>
      <c r="BN9" s="70" t="s">
        <v>1000</v>
      </c>
    </row>
    <row r="10" spans="1:66" ht="15">
      <c r="A10" s="62" t="s">
        <v>703</v>
      </c>
      <c r="B10" s="62" t="s">
        <v>730</v>
      </c>
      <c r="C10" s="81" t="s">
        <v>272</v>
      </c>
      <c r="D10" s="88">
        <v>5</v>
      </c>
      <c r="E10" s="89" t="s">
        <v>132</v>
      </c>
      <c r="F10" s="90">
        <v>16</v>
      </c>
      <c r="G10" s="81"/>
      <c r="H10" s="73"/>
      <c r="I10" s="91"/>
      <c r="J10" s="91"/>
      <c r="K10" s="34" t="s">
        <v>65</v>
      </c>
      <c r="L10" s="94">
        <v>10</v>
      </c>
      <c r="M10" s="94"/>
      <c r="N10" s="93"/>
      <c r="O10" s="64" t="s">
        <v>337</v>
      </c>
      <c r="P10" s="66">
        <v>43704.9290625</v>
      </c>
      <c r="Q10" s="64" t="s">
        <v>775</v>
      </c>
      <c r="R10" s="64"/>
      <c r="S10" s="64"/>
      <c r="T10" s="64" t="s">
        <v>934</v>
      </c>
      <c r="U10" s="66">
        <v>43704.9290625</v>
      </c>
      <c r="V10" s="67" t="s">
        <v>1101</v>
      </c>
      <c r="W10" s="64"/>
      <c r="X10" s="64"/>
      <c r="Y10" s="70" t="s">
        <v>1201</v>
      </c>
      <c r="Z10" s="64"/>
      <c r="AA10" s="104">
        <v>1</v>
      </c>
      <c r="AB10" s="48"/>
      <c r="AC10" s="49"/>
      <c r="AD10" s="48"/>
      <c r="AE10" s="49"/>
      <c r="AF10" s="48"/>
      <c r="AG10" s="49"/>
      <c r="AH10" s="48"/>
      <c r="AI10" s="49"/>
      <c r="AJ10" s="48"/>
      <c r="AK10" s="109"/>
      <c r="AL10" s="67" t="s">
        <v>967</v>
      </c>
      <c r="AM10" s="64" t="b">
        <v>0</v>
      </c>
      <c r="AN10" s="64">
        <v>0</v>
      </c>
      <c r="AO10" s="70" t="s">
        <v>275</v>
      </c>
      <c r="AP10" s="64" t="b">
        <v>1</v>
      </c>
      <c r="AQ10" s="64" t="s">
        <v>1301</v>
      </c>
      <c r="AR10" s="64"/>
      <c r="AS10" s="70" t="s">
        <v>1304</v>
      </c>
      <c r="AT10" s="64" t="b">
        <v>0</v>
      </c>
      <c r="AU10" s="64">
        <v>1</v>
      </c>
      <c r="AV10" s="70" t="s">
        <v>1237</v>
      </c>
      <c r="AW10" s="64" t="s">
        <v>1328</v>
      </c>
      <c r="AX10" s="64" t="b">
        <v>0</v>
      </c>
      <c r="AY10" s="70" t="s">
        <v>1237</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5</v>
      </c>
      <c r="BM10" s="127">
        <v>43704</v>
      </c>
      <c r="BN10" s="70" t="s">
        <v>1001</v>
      </c>
    </row>
    <row r="11" spans="1:66" ht="15">
      <c r="A11" s="62" t="s">
        <v>703</v>
      </c>
      <c r="B11" s="62" t="s">
        <v>741</v>
      </c>
      <c r="C11" s="81" t="s">
        <v>272</v>
      </c>
      <c r="D11" s="88">
        <v>5</v>
      </c>
      <c r="E11" s="89" t="s">
        <v>132</v>
      </c>
      <c r="F11" s="90">
        <v>16</v>
      </c>
      <c r="G11" s="81"/>
      <c r="H11" s="73"/>
      <c r="I11" s="91"/>
      <c r="J11" s="91"/>
      <c r="K11" s="34" t="s">
        <v>65</v>
      </c>
      <c r="L11" s="94">
        <v>11</v>
      </c>
      <c r="M11" s="94"/>
      <c r="N11" s="93"/>
      <c r="O11" s="64" t="s">
        <v>195</v>
      </c>
      <c r="P11" s="66">
        <v>43704.9290625</v>
      </c>
      <c r="Q11" s="64" t="s">
        <v>775</v>
      </c>
      <c r="R11" s="64"/>
      <c r="S11" s="64"/>
      <c r="T11" s="64" t="s">
        <v>934</v>
      </c>
      <c r="U11" s="66">
        <v>43704.9290625</v>
      </c>
      <c r="V11" s="67" t="s">
        <v>1101</v>
      </c>
      <c r="W11" s="64"/>
      <c r="X11" s="64"/>
      <c r="Y11" s="70" t="s">
        <v>1201</v>
      </c>
      <c r="Z11" s="64"/>
      <c r="AA11" s="104">
        <v>1</v>
      </c>
      <c r="AB11" s="48"/>
      <c r="AC11" s="49"/>
      <c r="AD11" s="48"/>
      <c r="AE11" s="49"/>
      <c r="AF11" s="48"/>
      <c r="AG11" s="49"/>
      <c r="AH11" s="48"/>
      <c r="AI11" s="49"/>
      <c r="AJ11" s="48"/>
      <c r="AK11" s="109"/>
      <c r="AL11" s="67" t="s">
        <v>967</v>
      </c>
      <c r="AM11" s="64" t="b">
        <v>0</v>
      </c>
      <c r="AN11" s="64">
        <v>0</v>
      </c>
      <c r="AO11" s="70" t="s">
        <v>275</v>
      </c>
      <c r="AP11" s="64" t="b">
        <v>1</v>
      </c>
      <c r="AQ11" s="64" t="s">
        <v>1301</v>
      </c>
      <c r="AR11" s="64"/>
      <c r="AS11" s="70" t="s">
        <v>1304</v>
      </c>
      <c r="AT11" s="64" t="b">
        <v>0</v>
      </c>
      <c r="AU11" s="64">
        <v>1</v>
      </c>
      <c r="AV11" s="70" t="s">
        <v>1237</v>
      </c>
      <c r="AW11" s="64" t="s">
        <v>1328</v>
      </c>
      <c r="AX11" s="64" t="b">
        <v>0</v>
      </c>
      <c r="AY11" s="70" t="s">
        <v>1237</v>
      </c>
      <c r="AZ11" s="64" t="s">
        <v>185</v>
      </c>
      <c r="BA11" s="64">
        <v>0</v>
      </c>
      <c r="BB11" s="64">
        <v>0</v>
      </c>
      <c r="BC11" s="64"/>
      <c r="BD11" s="64"/>
      <c r="BE11" s="64"/>
      <c r="BF11" s="64"/>
      <c r="BG11" s="64"/>
      <c r="BH11" s="64"/>
      <c r="BI11" s="64"/>
      <c r="BJ11" s="64"/>
      <c r="BK11" s="63" t="str">
        <f>REPLACE(INDEX(GroupVertices[Group],MATCH(Edges[[#This Row],[Vertex 1]],GroupVertices[Vertex],0)),1,1,"")</f>
        <v>5</v>
      </c>
      <c r="BL11" s="63" t="str">
        <f>REPLACE(INDEX(GroupVertices[Group],MATCH(Edges[[#This Row],[Vertex 2]],GroupVertices[Vertex],0)),1,1,"")</f>
        <v>5</v>
      </c>
      <c r="BM11" s="127">
        <v>43704</v>
      </c>
      <c r="BN11" s="70" t="s">
        <v>1001</v>
      </c>
    </row>
    <row r="12" spans="1:66" ht="15">
      <c r="A12" s="62" t="s">
        <v>703</v>
      </c>
      <c r="B12" s="62" t="s">
        <v>742</v>
      </c>
      <c r="C12" s="81" t="s">
        <v>272</v>
      </c>
      <c r="D12" s="88">
        <v>5</v>
      </c>
      <c r="E12" s="89" t="s">
        <v>132</v>
      </c>
      <c r="F12" s="90">
        <v>16</v>
      </c>
      <c r="G12" s="81"/>
      <c r="H12" s="73"/>
      <c r="I12" s="91"/>
      <c r="J12" s="91"/>
      <c r="K12" s="34" t="s">
        <v>65</v>
      </c>
      <c r="L12" s="94">
        <v>12</v>
      </c>
      <c r="M12" s="94"/>
      <c r="N12" s="93"/>
      <c r="O12" s="64" t="s">
        <v>195</v>
      </c>
      <c r="P12" s="66">
        <v>43704.9290625</v>
      </c>
      <c r="Q12" s="64" t="s">
        <v>775</v>
      </c>
      <c r="R12" s="64"/>
      <c r="S12" s="64"/>
      <c r="T12" s="64" t="s">
        <v>934</v>
      </c>
      <c r="U12" s="66">
        <v>43704.9290625</v>
      </c>
      <c r="V12" s="67" t="s">
        <v>1101</v>
      </c>
      <c r="W12" s="64"/>
      <c r="X12" s="64"/>
      <c r="Y12" s="70" t="s">
        <v>1201</v>
      </c>
      <c r="Z12" s="64"/>
      <c r="AA12" s="104">
        <v>1</v>
      </c>
      <c r="AB12" s="48">
        <v>0</v>
      </c>
      <c r="AC12" s="49">
        <v>0</v>
      </c>
      <c r="AD12" s="48">
        <v>0</v>
      </c>
      <c r="AE12" s="49">
        <v>0</v>
      </c>
      <c r="AF12" s="48">
        <v>0</v>
      </c>
      <c r="AG12" s="49">
        <v>0</v>
      </c>
      <c r="AH12" s="48">
        <v>24</v>
      </c>
      <c r="AI12" s="49">
        <v>100</v>
      </c>
      <c r="AJ12" s="48">
        <v>24</v>
      </c>
      <c r="AK12" s="109"/>
      <c r="AL12" s="67" t="s">
        <v>967</v>
      </c>
      <c r="AM12" s="64" t="b">
        <v>0</v>
      </c>
      <c r="AN12" s="64">
        <v>0</v>
      </c>
      <c r="AO12" s="70" t="s">
        <v>275</v>
      </c>
      <c r="AP12" s="64" t="b">
        <v>1</v>
      </c>
      <c r="AQ12" s="64" t="s">
        <v>1301</v>
      </c>
      <c r="AR12" s="64"/>
      <c r="AS12" s="70" t="s">
        <v>1304</v>
      </c>
      <c r="AT12" s="64" t="b">
        <v>0</v>
      </c>
      <c r="AU12" s="64">
        <v>1</v>
      </c>
      <c r="AV12" s="70" t="s">
        <v>1237</v>
      </c>
      <c r="AW12" s="64" t="s">
        <v>1328</v>
      </c>
      <c r="AX12" s="64" t="b">
        <v>0</v>
      </c>
      <c r="AY12" s="70" t="s">
        <v>1237</v>
      </c>
      <c r="AZ12" s="64" t="s">
        <v>185</v>
      </c>
      <c r="BA12" s="64">
        <v>0</v>
      </c>
      <c r="BB12" s="64">
        <v>0</v>
      </c>
      <c r="BC12" s="64"/>
      <c r="BD12" s="64"/>
      <c r="BE12" s="64"/>
      <c r="BF12" s="64"/>
      <c r="BG12" s="64"/>
      <c r="BH12" s="64"/>
      <c r="BI12" s="64"/>
      <c r="BJ12" s="64"/>
      <c r="BK12" s="63" t="str">
        <f>REPLACE(INDEX(GroupVertices[Group],MATCH(Edges[[#This Row],[Vertex 1]],GroupVertices[Vertex],0)),1,1,"")</f>
        <v>5</v>
      </c>
      <c r="BL12" s="63" t="str">
        <f>REPLACE(INDEX(GroupVertices[Group],MATCH(Edges[[#This Row],[Vertex 2]],GroupVertices[Vertex],0)),1,1,"")</f>
        <v>5</v>
      </c>
      <c r="BM12" s="127">
        <v>43704</v>
      </c>
      <c r="BN12" s="70" t="s">
        <v>1001</v>
      </c>
    </row>
    <row r="13" spans="1:66" ht="15">
      <c r="A13" s="62" t="s">
        <v>704</v>
      </c>
      <c r="B13" s="62" t="s">
        <v>731</v>
      </c>
      <c r="C13" s="81" t="s">
        <v>272</v>
      </c>
      <c r="D13" s="88">
        <v>5</v>
      </c>
      <c r="E13" s="89" t="s">
        <v>132</v>
      </c>
      <c r="F13" s="90">
        <v>16</v>
      </c>
      <c r="G13" s="81"/>
      <c r="H13" s="73"/>
      <c r="I13" s="91"/>
      <c r="J13" s="91"/>
      <c r="K13" s="34" t="s">
        <v>65</v>
      </c>
      <c r="L13" s="94">
        <v>13</v>
      </c>
      <c r="M13" s="94"/>
      <c r="N13" s="93"/>
      <c r="O13" s="64" t="s">
        <v>337</v>
      </c>
      <c r="P13" s="66">
        <v>43705.204513888886</v>
      </c>
      <c r="Q13" s="64" t="s">
        <v>776</v>
      </c>
      <c r="R13" s="67" t="s">
        <v>846</v>
      </c>
      <c r="S13" s="64" t="s">
        <v>910</v>
      </c>
      <c r="T13" s="64" t="s">
        <v>935</v>
      </c>
      <c r="U13" s="66">
        <v>43705.204513888886</v>
      </c>
      <c r="V13" s="67" t="s">
        <v>1102</v>
      </c>
      <c r="W13" s="64"/>
      <c r="X13" s="64"/>
      <c r="Y13" s="70" t="s">
        <v>1202</v>
      </c>
      <c r="Z13" s="64"/>
      <c r="AA13" s="104">
        <v>1</v>
      </c>
      <c r="AB13" s="48">
        <v>0</v>
      </c>
      <c r="AC13" s="49">
        <v>0</v>
      </c>
      <c r="AD13" s="48">
        <v>0</v>
      </c>
      <c r="AE13" s="49">
        <v>0</v>
      </c>
      <c r="AF13" s="48">
        <v>0</v>
      </c>
      <c r="AG13" s="49">
        <v>0</v>
      </c>
      <c r="AH13" s="48">
        <v>4</v>
      </c>
      <c r="AI13" s="49">
        <v>100</v>
      </c>
      <c r="AJ13" s="48">
        <v>4</v>
      </c>
      <c r="AK13" s="109"/>
      <c r="AL13" s="67" t="s">
        <v>968</v>
      </c>
      <c r="AM13" s="64" t="b">
        <v>0</v>
      </c>
      <c r="AN13" s="64">
        <v>0</v>
      </c>
      <c r="AO13" s="70" t="s">
        <v>275</v>
      </c>
      <c r="AP13" s="64" t="b">
        <v>1</v>
      </c>
      <c r="AQ13" s="64" t="s">
        <v>1301</v>
      </c>
      <c r="AR13" s="64"/>
      <c r="AS13" s="70" t="s">
        <v>1305</v>
      </c>
      <c r="AT13" s="64" t="b">
        <v>0</v>
      </c>
      <c r="AU13" s="64">
        <v>2</v>
      </c>
      <c r="AV13" s="70" t="s">
        <v>1262</v>
      </c>
      <c r="AW13" s="64" t="s">
        <v>1328</v>
      </c>
      <c r="AX13" s="64" t="b">
        <v>0</v>
      </c>
      <c r="AY13" s="70" t="s">
        <v>1262</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43705</v>
      </c>
      <c r="BN13" s="70" t="s">
        <v>1002</v>
      </c>
    </row>
    <row r="14" spans="1:66" ht="15">
      <c r="A14" s="62" t="s">
        <v>705</v>
      </c>
      <c r="B14" s="62" t="s">
        <v>731</v>
      </c>
      <c r="C14" s="81" t="s">
        <v>272</v>
      </c>
      <c r="D14" s="88">
        <v>5</v>
      </c>
      <c r="E14" s="89" t="s">
        <v>132</v>
      </c>
      <c r="F14" s="90">
        <v>16</v>
      </c>
      <c r="G14" s="81"/>
      <c r="H14" s="73"/>
      <c r="I14" s="91"/>
      <c r="J14" s="91"/>
      <c r="K14" s="34" t="s">
        <v>65</v>
      </c>
      <c r="L14" s="94">
        <v>14</v>
      </c>
      <c r="M14" s="94"/>
      <c r="N14" s="93"/>
      <c r="O14" s="64" t="s">
        <v>337</v>
      </c>
      <c r="P14" s="66">
        <v>43705.56574074074</v>
      </c>
      <c r="Q14" s="64" t="s">
        <v>776</v>
      </c>
      <c r="R14" s="67" t="s">
        <v>846</v>
      </c>
      <c r="S14" s="64" t="s">
        <v>910</v>
      </c>
      <c r="T14" s="64" t="s">
        <v>935</v>
      </c>
      <c r="U14" s="66">
        <v>43705.56574074074</v>
      </c>
      <c r="V14" s="67" t="s">
        <v>1103</v>
      </c>
      <c r="W14" s="64"/>
      <c r="X14" s="64"/>
      <c r="Y14" s="70" t="s">
        <v>1203</v>
      </c>
      <c r="Z14" s="64"/>
      <c r="AA14" s="104">
        <v>1</v>
      </c>
      <c r="AB14" s="48">
        <v>0</v>
      </c>
      <c r="AC14" s="49">
        <v>0</v>
      </c>
      <c r="AD14" s="48">
        <v>0</v>
      </c>
      <c r="AE14" s="49">
        <v>0</v>
      </c>
      <c r="AF14" s="48">
        <v>0</v>
      </c>
      <c r="AG14" s="49">
        <v>0</v>
      </c>
      <c r="AH14" s="48">
        <v>4</v>
      </c>
      <c r="AI14" s="49">
        <v>100</v>
      </c>
      <c r="AJ14" s="48">
        <v>4</v>
      </c>
      <c r="AK14" s="109"/>
      <c r="AL14" s="67" t="s">
        <v>969</v>
      </c>
      <c r="AM14" s="64" t="b">
        <v>0</v>
      </c>
      <c r="AN14" s="64">
        <v>0</v>
      </c>
      <c r="AO14" s="70" t="s">
        <v>275</v>
      </c>
      <c r="AP14" s="64" t="b">
        <v>1</v>
      </c>
      <c r="AQ14" s="64" t="s">
        <v>1301</v>
      </c>
      <c r="AR14" s="64"/>
      <c r="AS14" s="70" t="s">
        <v>1305</v>
      </c>
      <c r="AT14" s="64" t="b">
        <v>0</v>
      </c>
      <c r="AU14" s="64">
        <v>2</v>
      </c>
      <c r="AV14" s="70" t="s">
        <v>1262</v>
      </c>
      <c r="AW14" s="64" t="s">
        <v>1329</v>
      </c>
      <c r="AX14" s="64" t="b">
        <v>0</v>
      </c>
      <c r="AY14" s="70" t="s">
        <v>1262</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43705</v>
      </c>
      <c r="BN14" s="70" t="s">
        <v>1003</v>
      </c>
    </row>
    <row r="15" spans="1:66" ht="15">
      <c r="A15" s="62" t="s">
        <v>706</v>
      </c>
      <c r="B15" s="62" t="s">
        <v>713</v>
      </c>
      <c r="C15" s="81" t="s">
        <v>272</v>
      </c>
      <c r="D15" s="88">
        <v>5</v>
      </c>
      <c r="E15" s="89" t="s">
        <v>132</v>
      </c>
      <c r="F15" s="90">
        <v>16</v>
      </c>
      <c r="G15" s="81"/>
      <c r="H15" s="73"/>
      <c r="I15" s="91"/>
      <c r="J15" s="91"/>
      <c r="K15" s="34" t="s">
        <v>65</v>
      </c>
      <c r="L15" s="94">
        <v>15</v>
      </c>
      <c r="M15" s="94"/>
      <c r="N15" s="93"/>
      <c r="O15" s="64" t="s">
        <v>337</v>
      </c>
      <c r="P15" s="66">
        <v>43705.942662037036</v>
      </c>
      <c r="Q15" s="64" t="s">
        <v>777</v>
      </c>
      <c r="R15" s="64"/>
      <c r="S15" s="64"/>
      <c r="T15" s="64" t="s">
        <v>936</v>
      </c>
      <c r="U15" s="66">
        <v>43705.942662037036</v>
      </c>
      <c r="V15" s="67" t="s">
        <v>1104</v>
      </c>
      <c r="W15" s="64"/>
      <c r="X15" s="64"/>
      <c r="Y15" s="70" t="s">
        <v>1204</v>
      </c>
      <c r="Z15" s="64"/>
      <c r="AA15" s="104">
        <v>1</v>
      </c>
      <c r="AB15" s="48"/>
      <c r="AC15" s="49"/>
      <c r="AD15" s="48"/>
      <c r="AE15" s="49"/>
      <c r="AF15" s="48"/>
      <c r="AG15" s="49"/>
      <c r="AH15" s="48"/>
      <c r="AI15" s="49"/>
      <c r="AJ15" s="48"/>
      <c r="AK15" s="109"/>
      <c r="AL15" s="67" t="s">
        <v>970</v>
      </c>
      <c r="AM15" s="64" t="b">
        <v>0</v>
      </c>
      <c r="AN15" s="64">
        <v>0</v>
      </c>
      <c r="AO15" s="70" t="s">
        <v>275</v>
      </c>
      <c r="AP15" s="64" t="b">
        <v>0</v>
      </c>
      <c r="AQ15" s="64" t="s">
        <v>1301</v>
      </c>
      <c r="AR15" s="64"/>
      <c r="AS15" s="70" t="s">
        <v>275</v>
      </c>
      <c r="AT15" s="64" t="b">
        <v>0</v>
      </c>
      <c r="AU15" s="64">
        <v>4</v>
      </c>
      <c r="AV15" s="70" t="s">
        <v>1211</v>
      </c>
      <c r="AW15" s="64" t="s">
        <v>1329</v>
      </c>
      <c r="AX15" s="64" t="b">
        <v>0</v>
      </c>
      <c r="AY15" s="70" t="s">
        <v>1211</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27">
        <v>43705</v>
      </c>
      <c r="BN15" s="70" t="s">
        <v>1004</v>
      </c>
    </row>
    <row r="16" spans="1:66" ht="15">
      <c r="A16" s="62" t="s">
        <v>706</v>
      </c>
      <c r="B16" s="62" t="s">
        <v>743</v>
      </c>
      <c r="C16" s="81" t="s">
        <v>272</v>
      </c>
      <c r="D16" s="88">
        <v>5</v>
      </c>
      <c r="E16" s="89" t="s">
        <v>132</v>
      </c>
      <c r="F16" s="90">
        <v>16</v>
      </c>
      <c r="G16" s="81"/>
      <c r="H16" s="73"/>
      <c r="I16" s="91"/>
      <c r="J16" s="91"/>
      <c r="K16" s="34" t="s">
        <v>65</v>
      </c>
      <c r="L16" s="94">
        <v>16</v>
      </c>
      <c r="M16" s="94"/>
      <c r="N16" s="93"/>
      <c r="O16" s="64" t="s">
        <v>195</v>
      </c>
      <c r="P16" s="66">
        <v>43705.942662037036</v>
      </c>
      <c r="Q16" s="64" t="s">
        <v>777</v>
      </c>
      <c r="R16" s="64"/>
      <c r="S16" s="64"/>
      <c r="T16" s="64" t="s">
        <v>936</v>
      </c>
      <c r="U16" s="66">
        <v>43705.942662037036</v>
      </c>
      <c r="V16" s="67" t="s">
        <v>1104</v>
      </c>
      <c r="W16" s="64"/>
      <c r="X16" s="64"/>
      <c r="Y16" s="70" t="s">
        <v>1204</v>
      </c>
      <c r="Z16" s="64"/>
      <c r="AA16" s="104">
        <v>1</v>
      </c>
      <c r="AB16" s="48"/>
      <c r="AC16" s="49"/>
      <c r="AD16" s="48"/>
      <c r="AE16" s="49"/>
      <c r="AF16" s="48"/>
      <c r="AG16" s="49"/>
      <c r="AH16" s="48"/>
      <c r="AI16" s="49"/>
      <c r="AJ16" s="48"/>
      <c r="AK16" s="109"/>
      <c r="AL16" s="67" t="s">
        <v>970</v>
      </c>
      <c r="AM16" s="64" t="b">
        <v>0</v>
      </c>
      <c r="AN16" s="64">
        <v>0</v>
      </c>
      <c r="AO16" s="70" t="s">
        <v>275</v>
      </c>
      <c r="AP16" s="64" t="b">
        <v>0</v>
      </c>
      <c r="AQ16" s="64" t="s">
        <v>1301</v>
      </c>
      <c r="AR16" s="64"/>
      <c r="AS16" s="70" t="s">
        <v>275</v>
      </c>
      <c r="AT16" s="64" t="b">
        <v>0</v>
      </c>
      <c r="AU16" s="64">
        <v>4</v>
      </c>
      <c r="AV16" s="70" t="s">
        <v>1211</v>
      </c>
      <c r="AW16" s="64" t="s">
        <v>1329</v>
      </c>
      <c r="AX16" s="64" t="b">
        <v>0</v>
      </c>
      <c r="AY16" s="70" t="s">
        <v>1211</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27">
        <v>43705</v>
      </c>
      <c r="BN16" s="70" t="s">
        <v>1004</v>
      </c>
    </row>
    <row r="17" spans="1:66" ht="15">
      <c r="A17" s="62" t="s">
        <v>706</v>
      </c>
      <c r="B17" s="62" t="s">
        <v>744</v>
      </c>
      <c r="C17" s="81" t="s">
        <v>272</v>
      </c>
      <c r="D17" s="88">
        <v>5</v>
      </c>
      <c r="E17" s="89" t="s">
        <v>132</v>
      </c>
      <c r="F17" s="90">
        <v>16</v>
      </c>
      <c r="G17" s="81"/>
      <c r="H17" s="73"/>
      <c r="I17" s="91"/>
      <c r="J17" s="91"/>
      <c r="K17" s="34" t="s">
        <v>65</v>
      </c>
      <c r="L17" s="94">
        <v>17</v>
      </c>
      <c r="M17" s="94"/>
      <c r="N17" s="93"/>
      <c r="O17" s="64" t="s">
        <v>195</v>
      </c>
      <c r="P17" s="66">
        <v>43705.942662037036</v>
      </c>
      <c r="Q17" s="64" t="s">
        <v>777</v>
      </c>
      <c r="R17" s="64"/>
      <c r="S17" s="64"/>
      <c r="T17" s="64" t="s">
        <v>936</v>
      </c>
      <c r="U17" s="66">
        <v>43705.942662037036</v>
      </c>
      <c r="V17" s="67" t="s">
        <v>1104</v>
      </c>
      <c r="W17" s="64"/>
      <c r="X17" s="64"/>
      <c r="Y17" s="70" t="s">
        <v>1204</v>
      </c>
      <c r="Z17" s="64"/>
      <c r="AA17" s="104">
        <v>1</v>
      </c>
      <c r="AB17" s="48"/>
      <c r="AC17" s="49"/>
      <c r="AD17" s="48"/>
      <c r="AE17" s="49"/>
      <c r="AF17" s="48"/>
      <c r="AG17" s="49"/>
      <c r="AH17" s="48"/>
      <c r="AI17" s="49"/>
      <c r="AJ17" s="48"/>
      <c r="AK17" s="109"/>
      <c r="AL17" s="67" t="s">
        <v>970</v>
      </c>
      <c r="AM17" s="64" t="b">
        <v>0</v>
      </c>
      <c r="AN17" s="64">
        <v>0</v>
      </c>
      <c r="AO17" s="70" t="s">
        <v>275</v>
      </c>
      <c r="AP17" s="64" t="b">
        <v>0</v>
      </c>
      <c r="AQ17" s="64" t="s">
        <v>1301</v>
      </c>
      <c r="AR17" s="64"/>
      <c r="AS17" s="70" t="s">
        <v>275</v>
      </c>
      <c r="AT17" s="64" t="b">
        <v>0</v>
      </c>
      <c r="AU17" s="64">
        <v>4</v>
      </c>
      <c r="AV17" s="70" t="s">
        <v>1211</v>
      </c>
      <c r="AW17" s="64" t="s">
        <v>1329</v>
      </c>
      <c r="AX17" s="64" t="b">
        <v>0</v>
      </c>
      <c r="AY17" s="70" t="s">
        <v>1211</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27">
        <v>43705</v>
      </c>
      <c r="BN17" s="70" t="s">
        <v>1004</v>
      </c>
    </row>
    <row r="18" spans="1:66" ht="15">
      <c r="A18" s="62" t="s">
        <v>706</v>
      </c>
      <c r="B18" s="62" t="s">
        <v>745</v>
      </c>
      <c r="C18" s="81" t="s">
        <v>272</v>
      </c>
      <c r="D18" s="88">
        <v>5</v>
      </c>
      <c r="E18" s="89" t="s">
        <v>132</v>
      </c>
      <c r="F18" s="90">
        <v>16</v>
      </c>
      <c r="G18" s="81"/>
      <c r="H18" s="73"/>
      <c r="I18" s="91"/>
      <c r="J18" s="91"/>
      <c r="K18" s="34" t="s">
        <v>65</v>
      </c>
      <c r="L18" s="94">
        <v>18</v>
      </c>
      <c r="M18" s="94"/>
      <c r="N18" s="93"/>
      <c r="O18" s="64" t="s">
        <v>195</v>
      </c>
      <c r="P18" s="66">
        <v>43705.942662037036</v>
      </c>
      <c r="Q18" s="64" t="s">
        <v>777</v>
      </c>
      <c r="R18" s="64"/>
      <c r="S18" s="64"/>
      <c r="T18" s="64" t="s">
        <v>936</v>
      </c>
      <c r="U18" s="66">
        <v>43705.942662037036</v>
      </c>
      <c r="V18" s="67" t="s">
        <v>1104</v>
      </c>
      <c r="W18" s="64"/>
      <c r="X18" s="64"/>
      <c r="Y18" s="70" t="s">
        <v>1204</v>
      </c>
      <c r="Z18" s="64"/>
      <c r="AA18" s="104">
        <v>1</v>
      </c>
      <c r="AB18" s="48"/>
      <c r="AC18" s="49"/>
      <c r="AD18" s="48"/>
      <c r="AE18" s="49"/>
      <c r="AF18" s="48"/>
      <c r="AG18" s="49"/>
      <c r="AH18" s="48"/>
      <c r="AI18" s="49"/>
      <c r="AJ18" s="48"/>
      <c r="AK18" s="109"/>
      <c r="AL18" s="67" t="s">
        <v>970</v>
      </c>
      <c r="AM18" s="64" t="b">
        <v>0</v>
      </c>
      <c r="AN18" s="64">
        <v>0</v>
      </c>
      <c r="AO18" s="70" t="s">
        <v>275</v>
      </c>
      <c r="AP18" s="64" t="b">
        <v>0</v>
      </c>
      <c r="AQ18" s="64" t="s">
        <v>1301</v>
      </c>
      <c r="AR18" s="64"/>
      <c r="AS18" s="70" t="s">
        <v>275</v>
      </c>
      <c r="AT18" s="64" t="b">
        <v>0</v>
      </c>
      <c r="AU18" s="64">
        <v>4</v>
      </c>
      <c r="AV18" s="70" t="s">
        <v>1211</v>
      </c>
      <c r="AW18" s="64" t="s">
        <v>1329</v>
      </c>
      <c r="AX18" s="64" t="b">
        <v>0</v>
      </c>
      <c r="AY18" s="70" t="s">
        <v>1211</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27">
        <v>43705</v>
      </c>
      <c r="BN18" s="70" t="s">
        <v>1004</v>
      </c>
    </row>
    <row r="19" spans="1:66" ht="15">
      <c r="A19" s="62" t="s">
        <v>706</v>
      </c>
      <c r="B19" s="62" t="s">
        <v>746</v>
      </c>
      <c r="C19" s="81" t="s">
        <v>272</v>
      </c>
      <c r="D19" s="88">
        <v>5</v>
      </c>
      <c r="E19" s="89" t="s">
        <v>132</v>
      </c>
      <c r="F19" s="90">
        <v>16</v>
      </c>
      <c r="G19" s="81"/>
      <c r="H19" s="73"/>
      <c r="I19" s="91"/>
      <c r="J19" s="91"/>
      <c r="K19" s="34" t="s">
        <v>65</v>
      </c>
      <c r="L19" s="94">
        <v>19</v>
      </c>
      <c r="M19" s="94"/>
      <c r="N19" s="93"/>
      <c r="O19" s="64" t="s">
        <v>195</v>
      </c>
      <c r="P19" s="66">
        <v>43705.942662037036</v>
      </c>
      <c r="Q19" s="64" t="s">
        <v>777</v>
      </c>
      <c r="R19" s="64"/>
      <c r="S19" s="64"/>
      <c r="T19" s="64" t="s">
        <v>936</v>
      </c>
      <c r="U19" s="66">
        <v>43705.942662037036</v>
      </c>
      <c r="V19" s="67" t="s">
        <v>1104</v>
      </c>
      <c r="W19" s="64"/>
      <c r="X19" s="64"/>
      <c r="Y19" s="70" t="s">
        <v>1204</v>
      </c>
      <c r="Z19" s="64"/>
      <c r="AA19" s="104">
        <v>1</v>
      </c>
      <c r="AB19" s="48"/>
      <c r="AC19" s="49"/>
      <c r="AD19" s="48"/>
      <c r="AE19" s="49"/>
      <c r="AF19" s="48"/>
      <c r="AG19" s="49"/>
      <c r="AH19" s="48"/>
      <c r="AI19" s="49"/>
      <c r="AJ19" s="48"/>
      <c r="AK19" s="109"/>
      <c r="AL19" s="67" t="s">
        <v>970</v>
      </c>
      <c r="AM19" s="64" t="b">
        <v>0</v>
      </c>
      <c r="AN19" s="64">
        <v>0</v>
      </c>
      <c r="AO19" s="70" t="s">
        <v>275</v>
      </c>
      <c r="AP19" s="64" t="b">
        <v>0</v>
      </c>
      <c r="AQ19" s="64" t="s">
        <v>1301</v>
      </c>
      <c r="AR19" s="64"/>
      <c r="AS19" s="70" t="s">
        <v>275</v>
      </c>
      <c r="AT19" s="64" t="b">
        <v>0</v>
      </c>
      <c r="AU19" s="64">
        <v>4</v>
      </c>
      <c r="AV19" s="70" t="s">
        <v>1211</v>
      </c>
      <c r="AW19" s="64" t="s">
        <v>1329</v>
      </c>
      <c r="AX19" s="64" t="b">
        <v>0</v>
      </c>
      <c r="AY19" s="70" t="s">
        <v>1211</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27">
        <v>43705</v>
      </c>
      <c r="BN19" s="70" t="s">
        <v>1004</v>
      </c>
    </row>
    <row r="20" spans="1:66" ht="15">
      <c r="A20" s="62" t="s">
        <v>706</v>
      </c>
      <c r="B20" s="62" t="s">
        <v>747</v>
      </c>
      <c r="C20" s="81" t="s">
        <v>272</v>
      </c>
      <c r="D20" s="88">
        <v>5</v>
      </c>
      <c r="E20" s="89" t="s">
        <v>132</v>
      </c>
      <c r="F20" s="90">
        <v>16</v>
      </c>
      <c r="G20" s="81"/>
      <c r="H20" s="73"/>
      <c r="I20" s="91"/>
      <c r="J20" s="91"/>
      <c r="K20" s="34" t="s">
        <v>65</v>
      </c>
      <c r="L20" s="94">
        <v>20</v>
      </c>
      <c r="M20" s="94"/>
      <c r="N20" s="93"/>
      <c r="O20" s="64" t="s">
        <v>195</v>
      </c>
      <c r="P20" s="66">
        <v>43705.942662037036</v>
      </c>
      <c r="Q20" s="64" t="s">
        <v>777</v>
      </c>
      <c r="R20" s="64"/>
      <c r="S20" s="64"/>
      <c r="T20" s="64" t="s">
        <v>936</v>
      </c>
      <c r="U20" s="66">
        <v>43705.942662037036</v>
      </c>
      <c r="V20" s="67" t="s">
        <v>1104</v>
      </c>
      <c r="W20" s="64"/>
      <c r="X20" s="64"/>
      <c r="Y20" s="70" t="s">
        <v>1204</v>
      </c>
      <c r="Z20" s="64"/>
      <c r="AA20" s="104">
        <v>1</v>
      </c>
      <c r="AB20" s="48"/>
      <c r="AC20" s="49"/>
      <c r="AD20" s="48"/>
      <c r="AE20" s="49"/>
      <c r="AF20" s="48"/>
      <c r="AG20" s="49"/>
      <c r="AH20" s="48"/>
      <c r="AI20" s="49"/>
      <c r="AJ20" s="48"/>
      <c r="AK20" s="109"/>
      <c r="AL20" s="67" t="s">
        <v>970</v>
      </c>
      <c r="AM20" s="64" t="b">
        <v>0</v>
      </c>
      <c r="AN20" s="64">
        <v>0</v>
      </c>
      <c r="AO20" s="70" t="s">
        <v>275</v>
      </c>
      <c r="AP20" s="64" t="b">
        <v>0</v>
      </c>
      <c r="AQ20" s="64" t="s">
        <v>1301</v>
      </c>
      <c r="AR20" s="64"/>
      <c r="AS20" s="70" t="s">
        <v>275</v>
      </c>
      <c r="AT20" s="64" t="b">
        <v>0</v>
      </c>
      <c r="AU20" s="64">
        <v>4</v>
      </c>
      <c r="AV20" s="70" t="s">
        <v>1211</v>
      </c>
      <c r="AW20" s="64" t="s">
        <v>1329</v>
      </c>
      <c r="AX20" s="64" t="b">
        <v>0</v>
      </c>
      <c r="AY20" s="70" t="s">
        <v>1211</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27">
        <v>43705</v>
      </c>
      <c r="BN20" s="70" t="s">
        <v>1004</v>
      </c>
    </row>
    <row r="21" spans="1:66" ht="15">
      <c r="A21" s="62" t="s">
        <v>706</v>
      </c>
      <c r="B21" s="62" t="s">
        <v>712</v>
      </c>
      <c r="C21" s="81" t="s">
        <v>272</v>
      </c>
      <c r="D21" s="88">
        <v>5</v>
      </c>
      <c r="E21" s="89" t="s">
        <v>132</v>
      </c>
      <c r="F21" s="90">
        <v>16</v>
      </c>
      <c r="G21" s="81"/>
      <c r="H21" s="73"/>
      <c r="I21" s="91"/>
      <c r="J21" s="91"/>
      <c r="K21" s="34" t="s">
        <v>65</v>
      </c>
      <c r="L21" s="94">
        <v>21</v>
      </c>
      <c r="M21" s="94"/>
      <c r="N21" s="93"/>
      <c r="O21" s="64" t="s">
        <v>195</v>
      </c>
      <c r="P21" s="66">
        <v>43705.942662037036</v>
      </c>
      <c r="Q21" s="64" t="s">
        <v>777</v>
      </c>
      <c r="R21" s="64"/>
      <c r="S21" s="64"/>
      <c r="T21" s="64" t="s">
        <v>936</v>
      </c>
      <c r="U21" s="66">
        <v>43705.942662037036</v>
      </c>
      <c r="V21" s="67" t="s">
        <v>1104</v>
      </c>
      <c r="W21" s="64"/>
      <c r="X21" s="64"/>
      <c r="Y21" s="70" t="s">
        <v>1204</v>
      </c>
      <c r="Z21" s="64"/>
      <c r="AA21" s="104">
        <v>1</v>
      </c>
      <c r="AB21" s="48"/>
      <c r="AC21" s="49"/>
      <c r="AD21" s="48"/>
      <c r="AE21" s="49"/>
      <c r="AF21" s="48"/>
      <c r="AG21" s="49"/>
      <c r="AH21" s="48"/>
      <c r="AI21" s="49"/>
      <c r="AJ21" s="48"/>
      <c r="AK21" s="109"/>
      <c r="AL21" s="67" t="s">
        <v>970</v>
      </c>
      <c r="AM21" s="64" t="b">
        <v>0</v>
      </c>
      <c r="AN21" s="64">
        <v>0</v>
      </c>
      <c r="AO21" s="70" t="s">
        <v>275</v>
      </c>
      <c r="AP21" s="64" t="b">
        <v>0</v>
      </c>
      <c r="AQ21" s="64" t="s">
        <v>1301</v>
      </c>
      <c r="AR21" s="64"/>
      <c r="AS21" s="70" t="s">
        <v>275</v>
      </c>
      <c r="AT21" s="64" t="b">
        <v>0</v>
      </c>
      <c r="AU21" s="64">
        <v>4</v>
      </c>
      <c r="AV21" s="70" t="s">
        <v>1211</v>
      </c>
      <c r="AW21" s="64" t="s">
        <v>1329</v>
      </c>
      <c r="AX21" s="64" t="b">
        <v>0</v>
      </c>
      <c r="AY21" s="70" t="s">
        <v>1211</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27">
        <v>43705</v>
      </c>
      <c r="BN21" s="70" t="s">
        <v>1004</v>
      </c>
    </row>
    <row r="22" spans="1:66" ht="15">
      <c r="A22" s="62" t="s">
        <v>706</v>
      </c>
      <c r="B22" s="62" t="s">
        <v>748</v>
      </c>
      <c r="C22" s="81" t="s">
        <v>272</v>
      </c>
      <c r="D22" s="88">
        <v>5</v>
      </c>
      <c r="E22" s="89" t="s">
        <v>132</v>
      </c>
      <c r="F22" s="90">
        <v>16</v>
      </c>
      <c r="G22" s="81"/>
      <c r="H22" s="73"/>
      <c r="I22" s="91"/>
      <c r="J22" s="91"/>
      <c r="K22" s="34" t="s">
        <v>65</v>
      </c>
      <c r="L22" s="94">
        <v>22</v>
      </c>
      <c r="M22" s="94"/>
      <c r="N22" s="93"/>
      <c r="O22" s="64" t="s">
        <v>195</v>
      </c>
      <c r="P22" s="66">
        <v>43705.942662037036</v>
      </c>
      <c r="Q22" s="64" t="s">
        <v>777</v>
      </c>
      <c r="R22" s="64"/>
      <c r="S22" s="64"/>
      <c r="T22" s="64" t="s">
        <v>936</v>
      </c>
      <c r="U22" s="66">
        <v>43705.942662037036</v>
      </c>
      <c r="V22" s="67" t="s">
        <v>1104</v>
      </c>
      <c r="W22" s="64"/>
      <c r="X22" s="64"/>
      <c r="Y22" s="70" t="s">
        <v>1204</v>
      </c>
      <c r="Z22" s="64"/>
      <c r="AA22" s="104">
        <v>1</v>
      </c>
      <c r="AB22" s="48">
        <v>0</v>
      </c>
      <c r="AC22" s="49">
        <v>0</v>
      </c>
      <c r="AD22" s="48">
        <v>0</v>
      </c>
      <c r="AE22" s="49">
        <v>0</v>
      </c>
      <c r="AF22" s="48">
        <v>0</v>
      </c>
      <c r="AG22" s="49">
        <v>0</v>
      </c>
      <c r="AH22" s="48">
        <v>36</v>
      </c>
      <c r="AI22" s="49">
        <v>100</v>
      </c>
      <c r="AJ22" s="48">
        <v>36</v>
      </c>
      <c r="AK22" s="109"/>
      <c r="AL22" s="67" t="s">
        <v>970</v>
      </c>
      <c r="AM22" s="64" t="b">
        <v>0</v>
      </c>
      <c r="AN22" s="64">
        <v>0</v>
      </c>
      <c r="AO22" s="70" t="s">
        <v>275</v>
      </c>
      <c r="AP22" s="64" t="b">
        <v>0</v>
      </c>
      <c r="AQ22" s="64" t="s">
        <v>1301</v>
      </c>
      <c r="AR22" s="64"/>
      <c r="AS22" s="70" t="s">
        <v>275</v>
      </c>
      <c r="AT22" s="64" t="b">
        <v>0</v>
      </c>
      <c r="AU22" s="64">
        <v>4</v>
      </c>
      <c r="AV22" s="70" t="s">
        <v>1211</v>
      </c>
      <c r="AW22" s="64" t="s">
        <v>1329</v>
      </c>
      <c r="AX22" s="64" t="b">
        <v>0</v>
      </c>
      <c r="AY22" s="70" t="s">
        <v>1211</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27">
        <v>43705</v>
      </c>
      <c r="BN22" s="70" t="s">
        <v>1004</v>
      </c>
    </row>
    <row r="23" spans="1:66" ht="15">
      <c r="A23" s="62" t="s">
        <v>707</v>
      </c>
      <c r="B23" s="62" t="s">
        <v>713</v>
      </c>
      <c r="C23" s="81" t="s">
        <v>272</v>
      </c>
      <c r="D23" s="88">
        <v>5</v>
      </c>
      <c r="E23" s="89" t="s">
        <v>132</v>
      </c>
      <c r="F23" s="90">
        <v>16</v>
      </c>
      <c r="G23" s="81"/>
      <c r="H23" s="73"/>
      <c r="I23" s="91"/>
      <c r="J23" s="91"/>
      <c r="K23" s="34" t="s">
        <v>65</v>
      </c>
      <c r="L23" s="94">
        <v>23</v>
      </c>
      <c r="M23" s="94"/>
      <c r="N23" s="93"/>
      <c r="O23" s="64" t="s">
        <v>337</v>
      </c>
      <c r="P23" s="66">
        <v>43706.042962962965</v>
      </c>
      <c r="Q23" s="64" t="s">
        <v>777</v>
      </c>
      <c r="R23" s="64"/>
      <c r="S23" s="64"/>
      <c r="T23" s="64" t="s">
        <v>936</v>
      </c>
      <c r="U23" s="66">
        <v>43706.042962962965</v>
      </c>
      <c r="V23" s="67" t="s">
        <v>1105</v>
      </c>
      <c r="W23" s="64"/>
      <c r="X23" s="64"/>
      <c r="Y23" s="70" t="s">
        <v>1205</v>
      </c>
      <c r="Z23" s="64"/>
      <c r="AA23" s="104">
        <v>1</v>
      </c>
      <c r="AB23" s="48"/>
      <c r="AC23" s="49"/>
      <c r="AD23" s="48"/>
      <c r="AE23" s="49"/>
      <c r="AF23" s="48"/>
      <c r="AG23" s="49"/>
      <c r="AH23" s="48"/>
      <c r="AI23" s="49"/>
      <c r="AJ23" s="48"/>
      <c r="AK23" s="109"/>
      <c r="AL23" s="67" t="s">
        <v>971</v>
      </c>
      <c r="AM23" s="64" t="b">
        <v>0</v>
      </c>
      <c r="AN23" s="64">
        <v>0</v>
      </c>
      <c r="AO23" s="70" t="s">
        <v>275</v>
      </c>
      <c r="AP23" s="64" t="b">
        <v>0</v>
      </c>
      <c r="AQ23" s="64" t="s">
        <v>1301</v>
      </c>
      <c r="AR23" s="64"/>
      <c r="AS23" s="70" t="s">
        <v>275</v>
      </c>
      <c r="AT23" s="64" t="b">
        <v>0</v>
      </c>
      <c r="AU23" s="64">
        <v>4</v>
      </c>
      <c r="AV23" s="70" t="s">
        <v>1211</v>
      </c>
      <c r="AW23" s="64" t="s">
        <v>1328</v>
      </c>
      <c r="AX23" s="64" t="b">
        <v>0</v>
      </c>
      <c r="AY23" s="70" t="s">
        <v>1211</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27">
        <v>43706</v>
      </c>
      <c r="BN23" s="70" t="s">
        <v>1005</v>
      </c>
    </row>
    <row r="24" spans="1:66" ht="15">
      <c r="A24" s="62" t="s">
        <v>707</v>
      </c>
      <c r="B24" s="62" t="s">
        <v>743</v>
      </c>
      <c r="C24" s="81" t="s">
        <v>272</v>
      </c>
      <c r="D24" s="88">
        <v>5</v>
      </c>
      <c r="E24" s="89" t="s">
        <v>132</v>
      </c>
      <c r="F24" s="90">
        <v>16</v>
      </c>
      <c r="G24" s="81"/>
      <c r="H24" s="73"/>
      <c r="I24" s="91"/>
      <c r="J24" s="91"/>
      <c r="K24" s="34" t="s">
        <v>65</v>
      </c>
      <c r="L24" s="94">
        <v>24</v>
      </c>
      <c r="M24" s="94"/>
      <c r="N24" s="93"/>
      <c r="O24" s="64" t="s">
        <v>195</v>
      </c>
      <c r="P24" s="66">
        <v>43706.042962962965</v>
      </c>
      <c r="Q24" s="64" t="s">
        <v>777</v>
      </c>
      <c r="R24" s="64"/>
      <c r="S24" s="64"/>
      <c r="T24" s="64" t="s">
        <v>936</v>
      </c>
      <c r="U24" s="66">
        <v>43706.042962962965</v>
      </c>
      <c r="V24" s="67" t="s">
        <v>1105</v>
      </c>
      <c r="W24" s="64"/>
      <c r="X24" s="64"/>
      <c r="Y24" s="70" t="s">
        <v>1205</v>
      </c>
      <c r="Z24" s="64"/>
      <c r="AA24" s="104">
        <v>1</v>
      </c>
      <c r="AB24" s="48"/>
      <c r="AC24" s="49"/>
      <c r="AD24" s="48"/>
      <c r="AE24" s="49"/>
      <c r="AF24" s="48"/>
      <c r="AG24" s="49"/>
      <c r="AH24" s="48"/>
      <c r="AI24" s="49"/>
      <c r="AJ24" s="48"/>
      <c r="AK24" s="109"/>
      <c r="AL24" s="67" t="s">
        <v>971</v>
      </c>
      <c r="AM24" s="64" t="b">
        <v>0</v>
      </c>
      <c r="AN24" s="64">
        <v>0</v>
      </c>
      <c r="AO24" s="70" t="s">
        <v>275</v>
      </c>
      <c r="AP24" s="64" t="b">
        <v>0</v>
      </c>
      <c r="AQ24" s="64" t="s">
        <v>1301</v>
      </c>
      <c r="AR24" s="64"/>
      <c r="AS24" s="70" t="s">
        <v>275</v>
      </c>
      <c r="AT24" s="64" t="b">
        <v>0</v>
      </c>
      <c r="AU24" s="64">
        <v>4</v>
      </c>
      <c r="AV24" s="70" t="s">
        <v>1211</v>
      </c>
      <c r="AW24" s="64" t="s">
        <v>1328</v>
      </c>
      <c r="AX24" s="64" t="b">
        <v>0</v>
      </c>
      <c r="AY24" s="70" t="s">
        <v>1211</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27">
        <v>43706</v>
      </c>
      <c r="BN24" s="70" t="s">
        <v>1005</v>
      </c>
    </row>
    <row r="25" spans="1:66" ht="15">
      <c r="A25" s="62" t="s">
        <v>707</v>
      </c>
      <c r="B25" s="62" t="s">
        <v>744</v>
      </c>
      <c r="C25" s="81" t="s">
        <v>272</v>
      </c>
      <c r="D25" s="88">
        <v>5</v>
      </c>
      <c r="E25" s="89" t="s">
        <v>132</v>
      </c>
      <c r="F25" s="90">
        <v>16</v>
      </c>
      <c r="G25" s="81"/>
      <c r="H25" s="73"/>
      <c r="I25" s="91"/>
      <c r="J25" s="91"/>
      <c r="K25" s="34" t="s">
        <v>65</v>
      </c>
      <c r="L25" s="94">
        <v>25</v>
      </c>
      <c r="M25" s="94"/>
      <c r="N25" s="93"/>
      <c r="O25" s="64" t="s">
        <v>195</v>
      </c>
      <c r="P25" s="66">
        <v>43706.042962962965</v>
      </c>
      <c r="Q25" s="64" t="s">
        <v>777</v>
      </c>
      <c r="R25" s="64"/>
      <c r="S25" s="64"/>
      <c r="T25" s="64" t="s">
        <v>936</v>
      </c>
      <c r="U25" s="66">
        <v>43706.042962962965</v>
      </c>
      <c r="V25" s="67" t="s">
        <v>1105</v>
      </c>
      <c r="W25" s="64"/>
      <c r="X25" s="64"/>
      <c r="Y25" s="70" t="s">
        <v>1205</v>
      </c>
      <c r="Z25" s="64"/>
      <c r="AA25" s="104">
        <v>1</v>
      </c>
      <c r="AB25" s="48"/>
      <c r="AC25" s="49"/>
      <c r="AD25" s="48"/>
      <c r="AE25" s="49"/>
      <c r="AF25" s="48"/>
      <c r="AG25" s="49"/>
      <c r="AH25" s="48"/>
      <c r="AI25" s="49"/>
      <c r="AJ25" s="48"/>
      <c r="AK25" s="109"/>
      <c r="AL25" s="67" t="s">
        <v>971</v>
      </c>
      <c r="AM25" s="64" t="b">
        <v>0</v>
      </c>
      <c r="AN25" s="64">
        <v>0</v>
      </c>
      <c r="AO25" s="70" t="s">
        <v>275</v>
      </c>
      <c r="AP25" s="64" t="b">
        <v>0</v>
      </c>
      <c r="AQ25" s="64" t="s">
        <v>1301</v>
      </c>
      <c r="AR25" s="64"/>
      <c r="AS25" s="70" t="s">
        <v>275</v>
      </c>
      <c r="AT25" s="64" t="b">
        <v>0</v>
      </c>
      <c r="AU25" s="64">
        <v>4</v>
      </c>
      <c r="AV25" s="70" t="s">
        <v>1211</v>
      </c>
      <c r="AW25" s="64" t="s">
        <v>1328</v>
      </c>
      <c r="AX25" s="64" t="b">
        <v>0</v>
      </c>
      <c r="AY25" s="70" t="s">
        <v>1211</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27">
        <v>43706</v>
      </c>
      <c r="BN25" s="70" t="s">
        <v>1005</v>
      </c>
    </row>
    <row r="26" spans="1:66" ht="15">
      <c r="A26" s="62" t="s">
        <v>707</v>
      </c>
      <c r="B26" s="62" t="s">
        <v>745</v>
      </c>
      <c r="C26" s="81" t="s">
        <v>272</v>
      </c>
      <c r="D26" s="88">
        <v>5</v>
      </c>
      <c r="E26" s="89" t="s">
        <v>132</v>
      </c>
      <c r="F26" s="90">
        <v>16</v>
      </c>
      <c r="G26" s="81"/>
      <c r="H26" s="73"/>
      <c r="I26" s="91"/>
      <c r="J26" s="91"/>
      <c r="K26" s="34" t="s">
        <v>65</v>
      </c>
      <c r="L26" s="94">
        <v>26</v>
      </c>
      <c r="M26" s="94"/>
      <c r="N26" s="93"/>
      <c r="O26" s="64" t="s">
        <v>195</v>
      </c>
      <c r="P26" s="66">
        <v>43706.042962962965</v>
      </c>
      <c r="Q26" s="64" t="s">
        <v>777</v>
      </c>
      <c r="R26" s="64"/>
      <c r="S26" s="64"/>
      <c r="T26" s="64" t="s">
        <v>936</v>
      </c>
      <c r="U26" s="66">
        <v>43706.042962962965</v>
      </c>
      <c r="V26" s="67" t="s">
        <v>1105</v>
      </c>
      <c r="W26" s="64"/>
      <c r="X26" s="64"/>
      <c r="Y26" s="70" t="s">
        <v>1205</v>
      </c>
      <c r="Z26" s="64"/>
      <c r="AA26" s="104">
        <v>1</v>
      </c>
      <c r="AB26" s="48"/>
      <c r="AC26" s="49"/>
      <c r="AD26" s="48"/>
      <c r="AE26" s="49"/>
      <c r="AF26" s="48"/>
      <c r="AG26" s="49"/>
      <c r="AH26" s="48"/>
      <c r="AI26" s="49"/>
      <c r="AJ26" s="48"/>
      <c r="AK26" s="109"/>
      <c r="AL26" s="67" t="s">
        <v>971</v>
      </c>
      <c r="AM26" s="64" t="b">
        <v>0</v>
      </c>
      <c r="AN26" s="64">
        <v>0</v>
      </c>
      <c r="AO26" s="70" t="s">
        <v>275</v>
      </c>
      <c r="AP26" s="64" t="b">
        <v>0</v>
      </c>
      <c r="AQ26" s="64" t="s">
        <v>1301</v>
      </c>
      <c r="AR26" s="64"/>
      <c r="AS26" s="70" t="s">
        <v>275</v>
      </c>
      <c r="AT26" s="64" t="b">
        <v>0</v>
      </c>
      <c r="AU26" s="64">
        <v>4</v>
      </c>
      <c r="AV26" s="70" t="s">
        <v>1211</v>
      </c>
      <c r="AW26" s="64" t="s">
        <v>1328</v>
      </c>
      <c r="AX26" s="64" t="b">
        <v>0</v>
      </c>
      <c r="AY26" s="70" t="s">
        <v>1211</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27">
        <v>43706</v>
      </c>
      <c r="BN26" s="70" t="s">
        <v>1005</v>
      </c>
    </row>
    <row r="27" spans="1:66" ht="15">
      <c r="A27" s="62" t="s">
        <v>707</v>
      </c>
      <c r="B27" s="62" t="s">
        <v>746</v>
      </c>
      <c r="C27" s="81" t="s">
        <v>272</v>
      </c>
      <c r="D27" s="88">
        <v>5</v>
      </c>
      <c r="E27" s="89" t="s">
        <v>132</v>
      </c>
      <c r="F27" s="90">
        <v>16</v>
      </c>
      <c r="G27" s="81"/>
      <c r="H27" s="73"/>
      <c r="I27" s="91"/>
      <c r="J27" s="91"/>
      <c r="K27" s="34" t="s">
        <v>65</v>
      </c>
      <c r="L27" s="94">
        <v>27</v>
      </c>
      <c r="M27" s="94"/>
      <c r="N27" s="93"/>
      <c r="O27" s="64" t="s">
        <v>195</v>
      </c>
      <c r="P27" s="66">
        <v>43706.042962962965</v>
      </c>
      <c r="Q27" s="64" t="s">
        <v>777</v>
      </c>
      <c r="R27" s="64"/>
      <c r="S27" s="64"/>
      <c r="T27" s="64" t="s">
        <v>936</v>
      </c>
      <c r="U27" s="66">
        <v>43706.042962962965</v>
      </c>
      <c r="V27" s="67" t="s">
        <v>1105</v>
      </c>
      <c r="W27" s="64"/>
      <c r="X27" s="64"/>
      <c r="Y27" s="70" t="s">
        <v>1205</v>
      </c>
      <c r="Z27" s="64"/>
      <c r="AA27" s="104">
        <v>1</v>
      </c>
      <c r="AB27" s="48"/>
      <c r="AC27" s="49"/>
      <c r="AD27" s="48"/>
      <c r="AE27" s="49"/>
      <c r="AF27" s="48"/>
      <c r="AG27" s="49"/>
      <c r="AH27" s="48"/>
      <c r="AI27" s="49"/>
      <c r="AJ27" s="48"/>
      <c r="AK27" s="109"/>
      <c r="AL27" s="67" t="s">
        <v>971</v>
      </c>
      <c r="AM27" s="64" t="b">
        <v>0</v>
      </c>
      <c r="AN27" s="64">
        <v>0</v>
      </c>
      <c r="AO27" s="70" t="s">
        <v>275</v>
      </c>
      <c r="AP27" s="64" t="b">
        <v>0</v>
      </c>
      <c r="AQ27" s="64" t="s">
        <v>1301</v>
      </c>
      <c r="AR27" s="64"/>
      <c r="AS27" s="70" t="s">
        <v>275</v>
      </c>
      <c r="AT27" s="64" t="b">
        <v>0</v>
      </c>
      <c r="AU27" s="64">
        <v>4</v>
      </c>
      <c r="AV27" s="70" t="s">
        <v>1211</v>
      </c>
      <c r="AW27" s="64" t="s">
        <v>1328</v>
      </c>
      <c r="AX27" s="64" t="b">
        <v>0</v>
      </c>
      <c r="AY27" s="70" t="s">
        <v>1211</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27">
        <v>43706</v>
      </c>
      <c r="BN27" s="70" t="s">
        <v>1005</v>
      </c>
    </row>
    <row r="28" spans="1:66" ht="15">
      <c r="A28" s="62" t="s">
        <v>707</v>
      </c>
      <c r="B28" s="62" t="s">
        <v>747</v>
      </c>
      <c r="C28" s="81" t="s">
        <v>272</v>
      </c>
      <c r="D28" s="88">
        <v>5</v>
      </c>
      <c r="E28" s="89" t="s">
        <v>132</v>
      </c>
      <c r="F28" s="90">
        <v>16</v>
      </c>
      <c r="G28" s="81"/>
      <c r="H28" s="73"/>
      <c r="I28" s="91"/>
      <c r="J28" s="91"/>
      <c r="K28" s="34" t="s">
        <v>65</v>
      </c>
      <c r="L28" s="94">
        <v>28</v>
      </c>
      <c r="M28" s="94"/>
      <c r="N28" s="93"/>
      <c r="O28" s="64" t="s">
        <v>195</v>
      </c>
      <c r="P28" s="66">
        <v>43706.042962962965</v>
      </c>
      <c r="Q28" s="64" t="s">
        <v>777</v>
      </c>
      <c r="R28" s="64"/>
      <c r="S28" s="64"/>
      <c r="T28" s="64" t="s">
        <v>936</v>
      </c>
      <c r="U28" s="66">
        <v>43706.042962962965</v>
      </c>
      <c r="V28" s="67" t="s">
        <v>1105</v>
      </c>
      <c r="W28" s="64"/>
      <c r="X28" s="64"/>
      <c r="Y28" s="70" t="s">
        <v>1205</v>
      </c>
      <c r="Z28" s="64"/>
      <c r="AA28" s="104">
        <v>1</v>
      </c>
      <c r="AB28" s="48"/>
      <c r="AC28" s="49"/>
      <c r="AD28" s="48"/>
      <c r="AE28" s="49"/>
      <c r="AF28" s="48"/>
      <c r="AG28" s="49"/>
      <c r="AH28" s="48"/>
      <c r="AI28" s="49"/>
      <c r="AJ28" s="48"/>
      <c r="AK28" s="109"/>
      <c r="AL28" s="67" t="s">
        <v>971</v>
      </c>
      <c r="AM28" s="64" t="b">
        <v>0</v>
      </c>
      <c r="AN28" s="64">
        <v>0</v>
      </c>
      <c r="AO28" s="70" t="s">
        <v>275</v>
      </c>
      <c r="AP28" s="64" t="b">
        <v>0</v>
      </c>
      <c r="AQ28" s="64" t="s">
        <v>1301</v>
      </c>
      <c r="AR28" s="64"/>
      <c r="AS28" s="70" t="s">
        <v>275</v>
      </c>
      <c r="AT28" s="64" t="b">
        <v>0</v>
      </c>
      <c r="AU28" s="64">
        <v>4</v>
      </c>
      <c r="AV28" s="70" t="s">
        <v>1211</v>
      </c>
      <c r="AW28" s="64" t="s">
        <v>1328</v>
      </c>
      <c r="AX28" s="64" t="b">
        <v>0</v>
      </c>
      <c r="AY28" s="70" t="s">
        <v>1211</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27">
        <v>43706</v>
      </c>
      <c r="BN28" s="70" t="s">
        <v>1005</v>
      </c>
    </row>
    <row r="29" spans="1:66" ht="15">
      <c r="A29" s="62" t="s">
        <v>707</v>
      </c>
      <c r="B29" s="62" t="s">
        <v>712</v>
      </c>
      <c r="C29" s="81" t="s">
        <v>272</v>
      </c>
      <c r="D29" s="88">
        <v>5</v>
      </c>
      <c r="E29" s="89" t="s">
        <v>132</v>
      </c>
      <c r="F29" s="90">
        <v>16</v>
      </c>
      <c r="G29" s="81"/>
      <c r="H29" s="73"/>
      <c r="I29" s="91"/>
      <c r="J29" s="91"/>
      <c r="K29" s="34" t="s">
        <v>65</v>
      </c>
      <c r="L29" s="94">
        <v>29</v>
      </c>
      <c r="M29" s="94"/>
      <c r="N29" s="93"/>
      <c r="O29" s="64" t="s">
        <v>195</v>
      </c>
      <c r="P29" s="66">
        <v>43706.042962962965</v>
      </c>
      <c r="Q29" s="64" t="s">
        <v>777</v>
      </c>
      <c r="R29" s="64"/>
      <c r="S29" s="64"/>
      <c r="T29" s="64" t="s">
        <v>936</v>
      </c>
      <c r="U29" s="66">
        <v>43706.042962962965</v>
      </c>
      <c r="V29" s="67" t="s">
        <v>1105</v>
      </c>
      <c r="W29" s="64"/>
      <c r="X29" s="64"/>
      <c r="Y29" s="70" t="s">
        <v>1205</v>
      </c>
      <c r="Z29" s="64"/>
      <c r="AA29" s="104">
        <v>1</v>
      </c>
      <c r="AB29" s="48"/>
      <c r="AC29" s="49"/>
      <c r="AD29" s="48"/>
      <c r="AE29" s="49"/>
      <c r="AF29" s="48"/>
      <c r="AG29" s="49"/>
      <c r="AH29" s="48"/>
      <c r="AI29" s="49"/>
      <c r="AJ29" s="48"/>
      <c r="AK29" s="109"/>
      <c r="AL29" s="67" t="s">
        <v>971</v>
      </c>
      <c r="AM29" s="64" t="b">
        <v>0</v>
      </c>
      <c r="AN29" s="64">
        <v>0</v>
      </c>
      <c r="AO29" s="70" t="s">
        <v>275</v>
      </c>
      <c r="AP29" s="64" t="b">
        <v>0</v>
      </c>
      <c r="AQ29" s="64" t="s">
        <v>1301</v>
      </c>
      <c r="AR29" s="64"/>
      <c r="AS29" s="70" t="s">
        <v>275</v>
      </c>
      <c r="AT29" s="64" t="b">
        <v>0</v>
      </c>
      <c r="AU29" s="64">
        <v>4</v>
      </c>
      <c r="AV29" s="70" t="s">
        <v>1211</v>
      </c>
      <c r="AW29" s="64" t="s">
        <v>1328</v>
      </c>
      <c r="AX29" s="64" t="b">
        <v>0</v>
      </c>
      <c r="AY29" s="70" t="s">
        <v>1211</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27">
        <v>43706</v>
      </c>
      <c r="BN29" s="70" t="s">
        <v>1005</v>
      </c>
    </row>
    <row r="30" spans="1:66" ht="15">
      <c r="A30" s="62" t="s">
        <v>707</v>
      </c>
      <c r="B30" s="62" t="s">
        <v>748</v>
      </c>
      <c r="C30" s="81" t="s">
        <v>272</v>
      </c>
      <c r="D30" s="88">
        <v>5</v>
      </c>
      <c r="E30" s="89" t="s">
        <v>132</v>
      </c>
      <c r="F30" s="90">
        <v>16</v>
      </c>
      <c r="G30" s="81"/>
      <c r="H30" s="73"/>
      <c r="I30" s="91"/>
      <c r="J30" s="91"/>
      <c r="K30" s="34" t="s">
        <v>65</v>
      </c>
      <c r="L30" s="94">
        <v>30</v>
      </c>
      <c r="M30" s="94"/>
      <c r="N30" s="93"/>
      <c r="O30" s="64" t="s">
        <v>195</v>
      </c>
      <c r="P30" s="66">
        <v>43706.042962962965</v>
      </c>
      <c r="Q30" s="64" t="s">
        <v>777</v>
      </c>
      <c r="R30" s="64"/>
      <c r="S30" s="64"/>
      <c r="T30" s="64" t="s">
        <v>936</v>
      </c>
      <c r="U30" s="66">
        <v>43706.042962962965</v>
      </c>
      <c r="V30" s="67" t="s">
        <v>1105</v>
      </c>
      <c r="W30" s="64"/>
      <c r="X30" s="64"/>
      <c r="Y30" s="70" t="s">
        <v>1205</v>
      </c>
      <c r="Z30" s="64"/>
      <c r="AA30" s="104">
        <v>1</v>
      </c>
      <c r="AB30" s="48">
        <v>0</v>
      </c>
      <c r="AC30" s="49">
        <v>0</v>
      </c>
      <c r="AD30" s="48">
        <v>0</v>
      </c>
      <c r="AE30" s="49">
        <v>0</v>
      </c>
      <c r="AF30" s="48">
        <v>0</v>
      </c>
      <c r="AG30" s="49">
        <v>0</v>
      </c>
      <c r="AH30" s="48">
        <v>36</v>
      </c>
      <c r="AI30" s="49">
        <v>100</v>
      </c>
      <c r="AJ30" s="48">
        <v>36</v>
      </c>
      <c r="AK30" s="109"/>
      <c r="AL30" s="67" t="s">
        <v>971</v>
      </c>
      <c r="AM30" s="64" t="b">
        <v>0</v>
      </c>
      <c r="AN30" s="64">
        <v>0</v>
      </c>
      <c r="AO30" s="70" t="s">
        <v>275</v>
      </c>
      <c r="AP30" s="64" t="b">
        <v>0</v>
      </c>
      <c r="AQ30" s="64" t="s">
        <v>1301</v>
      </c>
      <c r="AR30" s="64"/>
      <c r="AS30" s="70" t="s">
        <v>275</v>
      </c>
      <c r="AT30" s="64" t="b">
        <v>0</v>
      </c>
      <c r="AU30" s="64">
        <v>4</v>
      </c>
      <c r="AV30" s="70" t="s">
        <v>1211</v>
      </c>
      <c r="AW30" s="64" t="s">
        <v>1328</v>
      </c>
      <c r="AX30" s="64" t="b">
        <v>0</v>
      </c>
      <c r="AY30" s="70" t="s">
        <v>1211</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27">
        <v>43706</v>
      </c>
      <c r="BN30" s="70" t="s">
        <v>1005</v>
      </c>
    </row>
    <row r="31" spans="1:66" ht="15">
      <c r="A31" s="62" t="s">
        <v>708</v>
      </c>
      <c r="B31" s="62" t="s">
        <v>713</v>
      </c>
      <c r="C31" s="81" t="s">
        <v>272</v>
      </c>
      <c r="D31" s="88">
        <v>5</v>
      </c>
      <c r="E31" s="89" t="s">
        <v>132</v>
      </c>
      <c r="F31" s="90">
        <v>16</v>
      </c>
      <c r="G31" s="81"/>
      <c r="H31" s="73"/>
      <c r="I31" s="91"/>
      <c r="J31" s="91"/>
      <c r="K31" s="34" t="s">
        <v>65</v>
      </c>
      <c r="L31" s="94">
        <v>31</v>
      </c>
      <c r="M31" s="94"/>
      <c r="N31" s="93"/>
      <c r="O31" s="64" t="s">
        <v>337</v>
      </c>
      <c r="P31" s="66">
        <v>43706.04800925926</v>
      </c>
      <c r="Q31" s="64" t="s">
        <v>777</v>
      </c>
      <c r="R31" s="64"/>
      <c r="S31" s="64"/>
      <c r="T31" s="64" t="s">
        <v>936</v>
      </c>
      <c r="U31" s="66">
        <v>43706.04800925926</v>
      </c>
      <c r="V31" s="67" t="s">
        <v>1106</v>
      </c>
      <c r="W31" s="64"/>
      <c r="X31" s="64"/>
      <c r="Y31" s="70" t="s">
        <v>1206</v>
      </c>
      <c r="Z31" s="64"/>
      <c r="AA31" s="104">
        <v>1</v>
      </c>
      <c r="AB31" s="48"/>
      <c r="AC31" s="49"/>
      <c r="AD31" s="48"/>
      <c r="AE31" s="49"/>
      <c r="AF31" s="48"/>
      <c r="AG31" s="49"/>
      <c r="AH31" s="48"/>
      <c r="AI31" s="49"/>
      <c r="AJ31" s="48"/>
      <c r="AK31" s="109"/>
      <c r="AL31" s="67" t="s">
        <v>972</v>
      </c>
      <c r="AM31" s="64" t="b">
        <v>0</v>
      </c>
      <c r="AN31" s="64">
        <v>0</v>
      </c>
      <c r="AO31" s="70" t="s">
        <v>275</v>
      </c>
      <c r="AP31" s="64" t="b">
        <v>0</v>
      </c>
      <c r="AQ31" s="64" t="s">
        <v>1301</v>
      </c>
      <c r="AR31" s="64"/>
      <c r="AS31" s="70" t="s">
        <v>275</v>
      </c>
      <c r="AT31" s="64" t="b">
        <v>0</v>
      </c>
      <c r="AU31" s="64">
        <v>4</v>
      </c>
      <c r="AV31" s="70" t="s">
        <v>1211</v>
      </c>
      <c r="AW31" s="64" t="s">
        <v>341</v>
      </c>
      <c r="AX31" s="64" t="b">
        <v>0</v>
      </c>
      <c r="AY31" s="70" t="s">
        <v>1211</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27">
        <v>43706</v>
      </c>
      <c r="BN31" s="70" t="s">
        <v>1006</v>
      </c>
    </row>
    <row r="32" spans="1:66" ht="15">
      <c r="A32" s="62" t="s">
        <v>708</v>
      </c>
      <c r="B32" s="62" t="s">
        <v>743</v>
      </c>
      <c r="C32" s="81" t="s">
        <v>272</v>
      </c>
      <c r="D32" s="88">
        <v>5</v>
      </c>
      <c r="E32" s="89" t="s">
        <v>132</v>
      </c>
      <c r="F32" s="90">
        <v>16</v>
      </c>
      <c r="G32" s="81"/>
      <c r="H32" s="73"/>
      <c r="I32" s="91"/>
      <c r="J32" s="91"/>
      <c r="K32" s="34" t="s">
        <v>65</v>
      </c>
      <c r="L32" s="94">
        <v>32</v>
      </c>
      <c r="M32" s="94"/>
      <c r="N32" s="93"/>
      <c r="O32" s="64" t="s">
        <v>195</v>
      </c>
      <c r="P32" s="66">
        <v>43706.04800925926</v>
      </c>
      <c r="Q32" s="64" t="s">
        <v>777</v>
      </c>
      <c r="R32" s="64"/>
      <c r="S32" s="64"/>
      <c r="T32" s="64" t="s">
        <v>936</v>
      </c>
      <c r="U32" s="66">
        <v>43706.04800925926</v>
      </c>
      <c r="V32" s="67" t="s">
        <v>1106</v>
      </c>
      <c r="W32" s="64"/>
      <c r="X32" s="64"/>
      <c r="Y32" s="70" t="s">
        <v>1206</v>
      </c>
      <c r="Z32" s="64"/>
      <c r="AA32" s="104">
        <v>1</v>
      </c>
      <c r="AB32" s="48"/>
      <c r="AC32" s="49"/>
      <c r="AD32" s="48"/>
      <c r="AE32" s="49"/>
      <c r="AF32" s="48"/>
      <c r="AG32" s="49"/>
      <c r="AH32" s="48"/>
      <c r="AI32" s="49"/>
      <c r="AJ32" s="48"/>
      <c r="AK32" s="109"/>
      <c r="AL32" s="67" t="s">
        <v>972</v>
      </c>
      <c r="AM32" s="64" t="b">
        <v>0</v>
      </c>
      <c r="AN32" s="64">
        <v>0</v>
      </c>
      <c r="AO32" s="70" t="s">
        <v>275</v>
      </c>
      <c r="AP32" s="64" t="b">
        <v>0</v>
      </c>
      <c r="AQ32" s="64" t="s">
        <v>1301</v>
      </c>
      <c r="AR32" s="64"/>
      <c r="AS32" s="70" t="s">
        <v>275</v>
      </c>
      <c r="AT32" s="64" t="b">
        <v>0</v>
      </c>
      <c r="AU32" s="64">
        <v>4</v>
      </c>
      <c r="AV32" s="70" t="s">
        <v>1211</v>
      </c>
      <c r="AW32" s="64" t="s">
        <v>341</v>
      </c>
      <c r="AX32" s="64" t="b">
        <v>0</v>
      </c>
      <c r="AY32" s="70" t="s">
        <v>1211</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27">
        <v>43706</v>
      </c>
      <c r="BN32" s="70" t="s">
        <v>1006</v>
      </c>
    </row>
    <row r="33" spans="1:66" ht="15">
      <c r="A33" s="62" t="s">
        <v>708</v>
      </c>
      <c r="B33" s="62" t="s">
        <v>744</v>
      </c>
      <c r="C33" s="81" t="s">
        <v>272</v>
      </c>
      <c r="D33" s="88">
        <v>5</v>
      </c>
      <c r="E33" s="89" t="s">
        <v>132</v>
      </c>
      <c r="F33" s="90">
        <v>16</v>
      </c>
      <c r="G33" s="81"/>
      <c r="H33" s="73"/>
      <c r="I33" s="91"/>
      <c r="J33" s="91"/>
      <c r="K33" s="34" t="s">
        <v>65</v>
      </c>
      <c r="L33" s="94">
        <v>33</v>
      </c>
      <c r="M33" s="94"/>
      <c r="N33" s="93"/>
      <c r="O33" s="64" t="s">
        <v>195</v>
      </c>
      <c r="P33" s="66">
        <v>43706.04800925926</v>
      </c>
      <c r="Q33" s="64" t="s">
        <v>777</v>
      </c>
      <c r="R33" s="64"/>
      <c r="S33" s="64"/>
      <c r="T33" s="64" t="s">
        <v>936</v>
      </c>
      <c r="U33" s="66">
        <v>43706.04800925926</v>
      </c>
      <c r="V33" s="67" t="s">
        <v>1106</v>
      </c>
      <c r="W33" s="64"/>
      <c r="X33" s="64"/>
      <c r="Y33" s="70" t="s">
        <v>1206</v>
      </c>
      <c r="Z33" s="64"/>
      <c r="AA33" s="104">
        <v>1</v>
      </c>
      <c r="AB33" s="48"/>
      <c r="AC33" s="49"/>
      <c r="AD33" s="48"/>
      <c r="AE33" s="49"/>
      <c r="AF33" s="48"/>
      <c r="AG33" s="49"/>
      <c r="AH33" s="48"/>
      <c r="AI33" s="49"/>
      <c r="AJ33" s="48"/>
      <c r="AK33" s="109"/>
      <c r="AL33" s="67" t="s">
        <v>972</v>
      </c>
      <c r="AM33" s="64" t="b">
        <v>0</v>
      </c>
      <c r="AN33" s="64">
        <v>0</v>
      </c>
      <c r="AO33" s="70" t="s">
        <v>275</v>
      </c>
      <c r="AP33" s="64" t="b">
        <v>0</v>
      </c>
      <c r="AQ33" s="64" t="s">
        <v>1301</v>
      </c>
      <c r="AR33" s="64"/>
      <c r="AS33" s="70" t="s">
        <v>275</v>
      </c>
      <c r="AT33" s="64" t="b">
        <v>0</v>
      </c>
      <c r="AU33" s="64">
        <v>4</v>
      </c>
      <c r="AV33" s="70" t="s">
        <v>1211</v>
      </c>
      <c r="AW33" s="64" t="s">
        <v>341</v>
      </c>
      <c r="AX33" s="64" t="b">
        <v>0</v>
      </c>
      <c r="AY33" s="70" t="s">
        <v>1211</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27">
        <v>43706</v>
      </c>
      <c r="BN33" s="70" t="s">
        <v>1006</v>
      </c>
    </row>
    <row r="34" spans="1:66" ht="15">
      <c r="A34" s="62" t="s">
        <v>708</v>
      </c>
      <c r="B34" s="62" t="s">
        <v>745</v>
      </c>
      <c r="C34" s="81" t="s">
        <v>272</v>
      </c>
      <c r="D34" s="88">
        <v>5</v>
      </c>
      <c r="E34" s="89" t="s">
        <v>132</v>
      </c>
      <c r="F34" s="90">
        <v>16</v>
      </c>
      <c r="G34" s="81"/>
      <c r="H34" s="73"/>
      <c r="I34" s="91"/>
      <c r="J34" s="91"/>
      <c r="K34" s="34" t="s">
        <v>65</v>
      </c>
      <c r="L34" s="94">
        <v>34</v>
      </c>
      <c r="M34" s="94"/>
      <c r="N34" s="93"/>
      <c r="O34" s="64" t="s">
        <v>195</v>
      </c>
      <c r="P34" s="66">
        <v>43706.04800925926</v>
      </c>
      <c r="Q34" s="64" t="s">
        <v>777</v>
      </c>
      <c r="R34" s="64"/>
      <c r="S34" s="64"/>
      <c r="T34" s="64" t="s">
        <v>936</v>
      </c>
      <c r="U34" s="66">
        <v>43706.04800925926</v>
      </c>
      <c r="V34" s="67" t="s">
        <v>1106</v>
      </c>
      <c r="W34" s="64"/>
      <c r="X34" s="64"/>
      <c r="Y34" s="70" t="s">
        <v>1206</v>
      </c>
      <c r="Z34" s="64"/>
      <c r="AA34" s="104">
        <v>1</v>
      </c>
      <c r="AB34" s="48"/>
      <c r="AC34" s="49"/>
      <c r="AD34" s="48"/>
      <c r="AE34" s="49"/>
      <c r="AF34" s="48"/>
      <c r="AG34" s="49"/>
      <c r="AH34" s="48"/>
      <c r="AI34" s="49"/>
      <c r="AJ34" s="48"/>
      <c r="AK34" s="109"/>
      <c r="AL34" s="67" t="s">
        <v>972</v>
      </c>
      <c r="AM34" s="64" t="b">
        <v>0</v>
      </c>
      <c r="AN34" s="64">
        <v>0</v>
      </c>
      <c r="AO34" s="70" t="s">
        <v>275</v>
      </c>
      <c r="AP34" s="64" t="b">
        <v>0</v>
      </c>
      <c r="AQ34" s="64" t="s">
        <v>1301</v>
      </c>
      <c r="AR34" s="64"/>
      <c r="AS34" s="70" t="s">
        <v>275</v>
      </c>
      <c r="AT34" s="64" t="b">
        <v>0</v>
      </c>
      <c r="AU34" s="64">
        <v>4</v>
      </c>
      <c r="AV34" s="70" t="s">
        <v>1211</v>
      </c>
      <c r="AW34" s="64" t="s">
        <v>341</v>
      </c>
      <c r="AX34" s="64" t="b">
        <v>0</v>
      </c>
      <c r="AY34" s="70" t="s">
        <v>1211</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27">
        <v>43706</v>
      </c>
      <c r="BN34" s="70" t="s">
        <v>1006</v>
      </c>
    </row>
    <row r="35" spans="1:66" ht="15">
      <c r="A35" s="62" t="s">
        <v>708</v>
      </c>
      <c r="B35" s="62" t="s">
        <v>746</v>
      </c>
      <c r="C35" s="81" t="s">
        <v>272</v>
      </c>
      <c r="D35" s="88">
        <v>5</v>
      </c>
      <c r="E35" s="89" t="s">
        <v>132</v>
      </c>
      <c r="F35" s="90">
        <v>16</v>
      </c>
      <c r="G35" s="81"/>
      <c r="H35" s="73"/>
      <c r="I35" s="91"/>
      <c r="J35" s="91"/>
      <c r="K35" s="34" t="s">
        <v>65</v>
      </c>
      <c r="L35" s="94">
        <v>35</v>
      </c>
      <c r="M35" s="94"/>
      <c r="N35" s="93"/>
      <c r="O35" s="64" t="s">
        <v>195</v>
      </c>
      <c r="P35" s="66">
        <v>43706.04800925926</v>
      </c>
      <c r="Q35" s="64" t="s">
        <v>777</v>
      </c>
      <c r="R35" s="64"/>
      <c r="S35" s="64"/>
      <c r="T35" s="64" t="s">
        <v>936</v>
      </c>
      <c r="U35" s="66">
        <v>43706.04800925926</v>
      </c>
      <c r="V35" s="67" t="s">
        <v>1106</v>
      </c>
      <c r="W35" s="64"/>
      <c r="X35" s="64"/>
      <c r="Y35" s="70" t="s">
        <v>1206</v>
      </c>
      <c r="Z35" s="64"/>
      <c r="AA35" s="104">
        <v>1</v>
      </c>
      <c r="AB35" s="48"/>
      <c r="AC35" s="49"/>
      <c r="AD35" s="48"/>
      <c r="AE35" s="49"/>
      <c r="AF35" s="48"/>
      <c r="AG35" s="49"/>
      <c r="AH35" s="48"/>
      <c r="AI35" s="49"/>
      <c r="AJ35" s="48"/>
      <c r="AK35" s="109"/>
      <c r="AL35" s="67" t="s">
        <v>972</v>
      </c>
      <c r="AM35" s="64" t="b">
        <v>0</v>
      </c>
      <c r="AN35" s="64">
        <v>0</v>
      </c>
      <c r="AO35" s="70" t="s">
        <v>275</v>
      </c>
      <c r="AP35" s="64" t="b">
        <v>0</v>
      </c>
      <c r="AQ35" s="64" t="s">
        <v>1301</v>
      </c>
      <c r="AR35" s="64"/>
      <c r="AS35" s="70" t="s">
        <v>275</v>
      </c>
      <c r="AT35" s="64" t="b">
        <v>0</v>
      </c>
      <c r="AU35" s="64">
        <v>4</v>
      </c>
      <c r="AV35" s="70" t="s">
        <v>1211</v>
      </c>
      <c r="AW35" s="64" t="s">
        <v>341</v>
      </c>
      <c r="AX35" s="64" t="b">
        <v>0</v>
      </c>
      <c r="AY35" s="70" t="s">
        <v>1211</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27">
        <v>43706</v>
      </c>
      <c r="BN35" s="70" t="s">
        <v>1006</v>
      </c>
    </row>
    <row r="36" spans="1:66" ht="15">
      <c r="A36" s="62" t="s">
        <v>708</v>
      </c>
      <c r="B36" s="62" t="s">
        <v>747</v>
      </c>
      <c r="C36" s="81" t="s">
        <v>272</v>
      </c>
      <c r="D36" s="88">
        <v>5</v>
      </c>
      <c r="E36" s="89" t="s">
        <v>132</v>
      </c>
      <c r="F36" s="90">
        <v>16</v>
      </c>
      <c r="G36" s="81"/>
      <c r="H36" s="73"/>
      <c r="I36" s="91"/>
      <c r="J36" s="91"/>
      <c r="K36" s="34" t="s">
        <v>65</v>
      </c>
      <c r="L36" s="94">
        <v>36</v>
      </c>
      <c r="M36" s="94"/>
      <c r="N36" s="93"/>
      <c r="O36" s="64" t="s">
        <v>195</v>
      </c>
      <c r="P36" s="66">
        <v>43706.04800925926</v>
      </c>
      <c r="Q36" s="64" t="s">
        <v>777</v>
      </c>
      <c r="R36" s="64"/>
      <c r="S36" s="64"/>
      <c r="T36" s="64" t="s">
        <v>936</v>
      </c>
      <c r="U36" s="66">
        <v>43706.04800925926</v>
      </c>
      <c r="V36" s="67" t="s">
        <v>1106</v>
      </c>
      <c r="W36" s="64"/>
      <c r="X36" s="64"/>
      <c r="Y36" s="70" t="s">
        <v>1206</v>
      </c>
      <c r="Z36" s="64"/>
      <c r="AA36" s="104">
        <v>1</v>
      </c>
      <c r="AB36" s="48"/>
      <c r="AC36" s="49"/>
      <c r="AD36" s="48"/>
      <c r="AE36" s="49"/>
      <c r="AF36" s="48"/>
      <c r="AG36" s="49"/>
      <c r="AH36" s="48"/>
      <c r="AI36" s="49"/>
      <c r="AJ36" s="48"/>
      <c r="AK36" s="109"/>
      <c r="AL36" s="67" t="s">
        <v>972</v>
      </c>
      <c r="AM36" s="64" t="b">
        <v>0</v>
      </c>
      <c r="AN36" s="64">
        <v>0</v>
      </c>
      <c r="AO36" s="70" t="s">
        <v>275</v>
      </c>
      <c r="AP36" s="64" t="b">
        <v>0</v>
      </c>
      <c r="AQ36" s="64" t="s">
        <v>1301</v>
      </c>
      <c r="AR36" s="64"/>
      <c r="AS36" s="70" t="s">
        <v>275</v>
      </c>
      <c r="AT36" s="64" t="b">
        <v>0</v>
      </c>
      <c r="AU36" s="64">
        <v>4</v>
      </c>
      <c r="AV36" s="70" t="s">
        <v>1211</v>
      </c>
      <c r="AW36" s="64" t="s">
        <v>341</v>
      </c>
      <c r="AX36" s="64" t="b">
        <v>0</v>
      </c>
      <c r="AY36" s="70" t="s">
        <v>1211</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27">
        <v>43706</v>
      </c>
      <c r="BN36" s="70" t="s">
        <v>1006</v>
      </c>
    </row>
    <row r="37" spans="1:66" ht="15">
      <c r="A37" s="62" t="s">
        <v>708</v>
      </c>
      <c r="B37" s="62" t="s">
        <v>712</v>
      </c>
      <c r="C37" s="81" t="s">
        <v>272</v>
      </c>
      <c r="D37" s="88">
        <v>5</v>
      </c>
      <c r="E37" s="89" t="s">
        <v>132</v>
      </c>
      <c r="F37" s="90">
        <v>16</v>
      </c>
      <c r="G37" s="81"/>
      <c r="H37" s="73"/>
      <c r="I37" s="91"/>
      <c r="J37" s="91"/>
      <c r="K37" s="34" t="s">
        <v>65</v>
      </c>
      <c r="L37" s="94">
        <v>37</v>
      </c>
      <c r="M37" s="94"/>
      <c r="N37" s="93"/>
      <c r="O37" s="64" t="s">
        <v>195</v>
      </c>
      <c r="P37" s="66">
        <v>43706.04800925926</v>
      </c>
      <c r="Q37" s="64" t="s">
        <v>777</v>
      </c>
      <c r="R37" s="64"/>
      <c r="S37" s="64"/>
      <c r="T37" s="64" t="s">
        <v>936</v>
      </c>
      <c r="U37" s="66">
        <v>43706.04800925926</v>
      </c>
      <c r="V37" s="67" t="s">
        <v>1106</v>
      </c>
      <c r="W37" s="64"/>
      <c r="X37" s="64"/>
      <c r="Y37" s="70" t="s">
        <v>1206</v>
      </c>
      <c r="Z37" s="64"/>
      <c r="AA37" s="104">
        <v>1</v>
      </c>
      <c r="AB37" s="48"/>
      <c r="AC37" s="49"/>
      <c r="AD37" s="48"/>
      <c r="AE37" s="49"/>
      <c r="AF37" s="48"/>
      <c r="AG37" s="49"/>
      <c r="AH37" s="48"/>
      <c r="AI37" s="49"/>
      <c r="AJ37" s="48"/>
      <c r="AK37" s="109"/>
      <c r="AL37" s="67" t="s">
        <v>972</v>
      </c>
      <c r="AM37" s="64" t="b">
        <v>0</v>
      </c>
      <c r="AN37" s="64">
        <v>0</v>
      </c>
      <c r="AO37" s="70" t="s">
        <v>275</v>
      </c>
      <c r="AP37" s="64" t="b">
        <v>0</v>
      </c>
      <c r="AQ37" s="64" t="s">
        <v>1301</v>
      </c>
      <c r="AR37" s="64"/>
      <c r="AS37" s="70" t="s">
        <v>275</v>
      </c>
      <c r="AT37" s="64" t="b">
        <v>0</v>
      </c>
      <c r="AU37" s="64">
        <v>4</v>
      </c>
      <c r="AV37" s="70" t="s">
        <v>1211</v>
      </c>
      <c r="AW37" s="64" t="s">
        <v>341</v>
      </c>
      <c r="AX37" s="64" t="b">
        <v>0</v>
      </c>
      <c r="AY37" s="70" t="s">
        <v>1211</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27">
        <v>43706</v>
      </c>
      <c r="BN37" s="70" t="s">
        <v>1006</v>
      </c>
    </row>
    <row r="38" spans="1:66" ht="15">
      <c r="A38" s="62" t="s">
        <v>708</v>
      </c>
      <c r="B38" s="62" t="s">
        <v>748</v>
      </c>
      <c r="C38" s="81" t="s">
        <v>272</v>
      </c>
      <c r="D38" s="88">
        <v>5</v>
      </c>
      <c r="E38" s="89" t="s">
        <v>132</v>
      </c>
      <c r="F38" s="90">
        <v>16</v>
      </c>
      <c r="G38" s="81"/>
      <c r="H38" s="73"/>
      <c r="I38" s="91"/>
      <c r="J38" s="91"/>
      <c r="K38" s="34" t="s">
        <v>65</v>
      </c>
      <c r="L38" s="94">
        <v>38</v>
      </c>
      <c r="M38" s="94"/>
      <c r="N38" s="93"/>
      <c r="O38" s="64" t="s">
        <v>195</v>
      </c>
      <c r="P38" s="66">
        <v>43706.04800925926</v>
      </c>
      <c r="Q38" s="64" t="s">
        <v>777</v>
      </c>
      <c r="R38" s="64"/>
      <c r="S38" s="64"/>
      <c r="T38" s="64" t="s">
        <v>936</v>
      </c>
      <c r="U38" s="66">
        <v>43706.04800925926</v>
      </c>
      <c r="V38" s="67" t="s">
        <v>1106</v>
      </c>
      <c r="W38" s="64"/>
      <c r="X38" s="64"/>
      <c r="Y38" s="70" t="s">
        <v>1206</v>
      </c>
      <c r="Z38" s="64"/>
      <c r="AA38" s="104">
        <v>1</v>
      </c>
      <c r="AB38" s="48">
        <v>0</v>
      </c>
      <c r="AC38" s="49">
        <v>0</v>
      </c>
      <c r="AD38" s="48">
        <v>0</v>
      </c>
      <c r="AE38" s="49">
        <v>0</v>
      </c>
      <c r="AF38" s="48">
        <v>0</v>
      </c>
      <c r="AG38" s="49">
        <v>0</v>
      </c>
      <c r="AH38" s="48">
        <v>36</v>
      </c>
      <c r="AI38" s="49">
        <v>100</v>
      </c>
      <c r="AJ38" s="48">
        <v>36</v>
      </c>
      <c r="AK38" s="109"/>
      <c r="AL38" s="67" t="s">
        <v>972</v>
      </c>
      <c r="AM38" s="64" t="b">
        <v>0</v>
      </c>
      <c r="AN38" s="64">
        <v>0</v>
      </c>
      <c r="AO38" s="70" t="s">
        <v>275</v>
      </c>
      <c r="AP38" s="64" t="b">
        <v>0</v>
      </c>
      <c r="AQ38" s="64" t="s">
        <v>1301</v>
      </c>
      <c r="AR38" s="64"/>
      <c r="AS38" s="70" t="s">
        <v>275</v>
      </c>
      <c r="AT38" s="64" t="b">
        <v>0</v>
      </c>
      <c r="AU38" s="64">
        <v>4</v>
      </c>
      <c r="AV38" s="70" t="s">
        <v>1211</v>
      </c>
      <c r="AW38" s="64" t="s">
        <v>341</v>
      </c>
      <c r="AX38" s="64" t="b">
        <v>0</v>
      </c>
      <c r="AY38" s="70" t="s">
        <v>1211</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27">
        <v>43706</v>
      </c>
      <c r="BN38" s="70" t="s">
        <v>1006</v>
      </c>
    </row>
    <row r="39" spans="1:66" ht="15">
      <c r="A39" s="62" t="s">
        <v>709</v>
      </c>
      <c r="B39" s="62" t="s">
        <v>731</v>
      </c>
      <c r="C39" s="81" t="s">
        <v>272</v>
      </c>
      <c r="D39" s="88">
        <v>5</v>
      </c>
      <c r="E39" s="89" t="s">
        <v>132</v>
      </c>
      <c r="F39" s="90">
        <v>16</v>
      </c>
      <c r="G39" s="81"/>
      <c r="H39" s="73"/>
      <c r="I39" s="91"/>
      <c r="J39" s="91"/>
      <c r="K39" s="34" t="s">
        <v>65</v>
      </c>
      <c r="L39" s="94">
        <v>39</v>
      </c>
      <c r="M39" s="94"/>
      <c r="N39" s="93"/>
      <c r="O39" s="64" t="s">
        <v>337</v>
      </c>
      <c r="P39" s="66">
        <v>43706.56209490741</v>
      </c>
      <c r="Q39" s="64" t="s">
        <v>778</v>
      </c>
      <c r="R39" s="67" t="s">
        <v>847</v>
      </c>
      <c r="S39" s="64" t="s">
        <v>911</v>
      </c>
      <c r="T39" s="64" t="s">
        <v>935</v>
      </c>
      <c r="U39" s="66">
        <v>43706.56209490741</v>
      </c>
      <c r="V39" s="67" t="s">
        <v>1107</v>
      </c>
      <c r="W39" s="64"/>
      <c r="X39" s="64"/>
      <c r="Y39" s="70" t="s">
        <v>1207</v>
      </c>
      <c r="Z39" s="64"/>
      <c r="AA39" s="104">
        <v>1</v>
      </c>
      <c r="AB39" s="48"/>
      <c r="AC39" s="49"/>
      <c r="AD39" s="48"/>
      <c r="AE39" s="49"/>
      <c r="AF39" s="48"/>
      <c r="AG39" s="49"/>
      <c r="AH39" s="48"/>
      <c r="AI39" s="49"/>
      <c r="AJ39" s="48"/>
      <c r="AK39" s="109"/>
      <c r="AL39" s="67" t="s">
        <v>973</v>
      </c>
      <c r="AM39" s="64" t="b">
        <v>0</v>
      </c>
      <c r="AN39" s="64">
        <v>0</v>
      </c>
      <c r="AO39" s="70" t="s">
        <v>275</v>
      </c>
      <c r="AP39" s="64" t="b">
        <v>0</v>
      </c>
      <c r="AQ39" s="64" t="s">
        <v>1301</v>
      </c>
      <c r="AR39" s="64"/>
      <c r="AS39" s="70" t="s">
        <v>275</v>
      </c>
      <c r="AT39" s="64" t="b">
        <v>0</v>
      </c>
      <c r="AU39" s="64">
        <v>1</v>
      </c>
      <c r="AV39" s="70" t="s">
        <v>1248</v>
      </c>
      <c r="AW39" s="64" t="s">
        <v>1328</v>
      </c>
      <c r="AX39" s="64" t="b">
        <v>0</v>
      </c>
      <c r="AY39" s="70" t="s">
        <v>1248</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27">
        <v>43706</v>
      </c>
      <c r="BN39" s="70" t="s">
        <v>1007</v>
      </c>
    </row>
    <row r="40" spans="1:66" ht="15">
      <c r="A40" s="62" t="s">
        <v>709</v>
      </c>
      <c r="B40" s="62" t="s">
        <v>749</v>
      </c>
      <c r="C40" s="81" t="s">
        <v>272</v>
      </c>
      <c r="D40" s="88">
        <v>5</v>
      </c>
      <c r="E40" s="89" t="s">
        <v>132</v>
      </c>
      <c r="F40" s="90">
        <v>16</v>
      </c>
      <c r="G40" s="81"/>
      <c r="H40" s="73"/>
      <c r="I40" s="91"/>
      <c r="J40" s="91"/>
      <c r="K40" s="34" t="s">
        <v>65</v>
      </c>
      <c r="L40" s="94">
        <v>40</v>
      </c>
      <c r="M40" s="94"/>
      <c r="N40" s="93"/>
      <c r="O40" s="64" t="s">
        <v>195</v>
      </c>
      <c r="P40" s="66">
        <v>43706.56209490741</v>
      </c>
      <c r="Q40" s="64" t="s">
        <v>778</v>
      </c>
      <c r="R40" s="67" t="s">
        <v>847</v>
      </c>
      <c r="S40" s="64" t="s">
        <v>911</v>
      </c>
      <c r="T40" s="64" t="s">
        <v>935</v>
      </c>
      <c r="U40" s="66">
        <v>43706.56209490741</v>
      </c>
      <c r="V40" s="67" t="s">
        <v>1107</v>
      </c>
      <c r="W40" s="64"/>
      <c r="X40" s="64"/>
      <c r="Y40" s="70" t="s">
        <v>1207</v>
      </c>
      <c r="Z40" s="64"/>
      <c r="AA40" s="104">
        <v>1</v>
      </c>
      <c r="AB40" s="48">
        <v>0</v>
      </c>
      <c r="AC40" s="49">
        <v>0</v>
      </c>
      <c r="AD40" s="48">
        <v>0</v>
      </c>
      <c r="AE40" s="49">
        <v>0</v>
      </c>
      <c r="AF40" s="48">
        <v>0</v>
      </c>
      <c r="AG40" s="49">
        <v>0</v>
      </c>
      <c r="AH40" s="48">
        <v>13</v>
      </c>
      <c r="AI40" s="49">
        <v>100</v>
      </c>
      <c r="AJ40" s="48">
        <v>13</v>
      </c>
      <c r="AK40" s="109"/>
      <c r="AL40" s="67" t="s">
        <v>973</v>
      </c>
      <c r="AM40" s="64" t="b">
        <v>0</v>
      </c>
      <c r="AN40" s="64">
        <v>0</v>
      </c>
      <c r="AO40" s="70" t="s">
        <v>275</v>
      </c>
      <c r="AP40" s="64" t="b">
        <v>0</v>
      </c>
      <c r="AQ40" s="64" t="s">
        <v>1301</v>
      </c>
      <c r="AR40" s="64"/>
      <c r="AS40" s="70" t="s">
        <v>275</v>
      </c>
      <c r="AT40" s="64" t="b">
        <v>0</v>
      </c>
      <c r="AU40" s="64">
        <v>1</v>
      </c>
      <c r="AV40" s="70" t="s">
        <v>1248</v>
      </c>
      <c r="AW40" s="64" t="s">
        <v>1328</v>
      </c>
      <c r="AX40" s="64" t="b">
        <v>0</v>
      </c>
      <c r="AY40" s="70" t="s">
        <v>1248</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27">
        <v>43706</v>
      </c>
      <c r="BN40" s="70" t="s">
        <v>1007</v>
      </c>
    </row>
    <row r="41" spans="1:66" ht="15">
      <c r="A41" s="62" t="s">
        <v>710</v>
      </c>
      <c r="B41" s="62" t="s">
        <v>710</v>
      </c>
      <c r="C41" s="81" t="s">
        <v>272</v>
      </c>
      <c r="D41" s="88">
        <v>5</v>
      </c>
      <c r="E41" s="89" t="s">
        <v>132</v>
      </c>
      <c r="F41" s="90">
        <v>16</v>
      </c>
      <c r="G41" s="81"/>
      <c r="H41" s="73"/>
      <c r="I41" s="91"/>
      <c r="J41" s="91"/>
      <c r="K41" s="34" t="s">
        <v>65</v>
      </c>
      <c r="L41" s="94">
        <v>41</v>
      </c>
      <c r="M41" s="94"/>
      <c r="N41" s="93"/>
      <c r="O41" s="64" t="s">
        <v>185</v>
      </c>
      <c r="P41" s="66">
        <v>43707.58829861111</v>
      </c>
      <c r="Q41" s="64" t="s">
        <v>779</v>
      </c>
      <c r="R41" s="67" t="s">
        <v>848</v>
      </c>
      <c r="S41" s="64" t="s">
        <v>912</v>
      </c>
      <c r="T41" s="64" t="s">
        <v>937</v>
      </c>
      <c r="U41" s="66">
        <v>43707.58829861111</v>
      </c>
      <c r="V41" s="67" t="s">
        <v>1108</v>
      </c>
      <c r="W41" s="64"/>
      <c r="X41" s="64"/>
      <c r="Y41" s="70" t="s">
        <v>1208</v>
      </c>
      <c r="Z41" s="64"/>
      <c r="AA41" s="104">
        <v>1</v>
      </c>
      <c r="AB41" s="48">
        <v>0</v>
      </c>
      <c r="AC41" s="49">
        <v>0</v>
      </c>
      <c r="AD41" s="48">
        <v>0</v>
      </c>
      <c r="AE41" s="49">
        <v>0</v>
      </c>
      <c r="AF41" s="48">
        <v>0</v>
      </c>
      <c r="AG41" s="49">
        <v>0</v>
      </c>
      <c r="AH41" s="48">
        <v>28</v>
      </c>
      <c r="AI41" s="49">
        <v>100</v>
      </c>
      <c r="AJ41" s="48">
        <v>28</v>
      </c>
      <c r="AK41" s="109"/>
      <c r="AL41" s="67" t="s">
        <v>974</v>
      </c>
      <c r="AM41" s="64" t="b">
        <v>0</v>
      </c>
      <c r="AN41" s="64">
        <v>1</v>
      </c>
      <c r="AO41" s="70" t="s">
        <v>275</v>
      </c>
      <c r="AP41" s="64" t="b">
        <v>0</v>
      </c>
      <c r="AQ41" s="64" t="s">
        <v>1301</v>
      </c>
      <c r="AR41" s="64"/>
      <c r="AS41" s="70" t="s">
        <v>275</v>
      </c>
      <c r="AT41" s="64" t="b">
        <v>0</v>
      </c>
      <c r="AU41" s="64">
        <v>0</v>
      </c>
      <c r="AV41" s="70" t="s">
        <v>275</v>
      </c>
      <c r="AW41" s="64" t="s">
        <v>341</v>
      </c>
      <c r="AX41" s="64" t="b">
        <v>0</v>
      </c>
      <c r="AY41" s="70" t="s">
        <v>1208</v>
      </c>
      <c r="AZ41" s="64" t="s">
        <v>185</v>
      </c>
      <c r="BA41" s="64">
        <v>0</v>
      </c>
      <c r="BB41" s="64">
        <v>0</v>
      </c>
      <c r="BC41" s="64"/>
      <c r="BD41" s="64"/>
      <c r="BE41" s="64"/>
      <c r="BF41" s="64"/>
      <c r="BG41" s="64"/>
      <c r="BH41" s="64"/>
      <c r="BI41" s="64"/>
      <c r="BJ41" s="64"/>
      <c r="BK41" s="63" t="str">
        <f>REPLACE(INDEX(GroupVertices[Group],MATCH(Edges[[#This Row],[Vertex 1]],GroupVertices[Vertex],0)),1,1,"")</f>
        <v>9</v>
      </c>
      <c r="BL41" s="63" t="str">
        <f>REPLACE(INDEX(GroupVertices[Group],MATCH(Edges[[#This Row],[Vertex 2]],GroupVertices[Vertex],0)),1,1,"")</f>
        <v>9</v>
      </c>
      <c r="BM41" s="127">
        <v>43707</v>
      </c>
      <c r="BN41" s="70" t="s">
        <v>1008</v>
      </c>
    </row>
    <row r="42" spans="1:66" ht="15">
      <c r="A42" s="62" t="s">
        <v>711</v>
      </c>
      <c r="B42" s="62" t="s">
        <v>750</v>
      </c>
      <c r="C42" s="81" t="s">
        <v>272</v>
      </c>
      <c r="D42" s="88">
        <v>5</v>
      </c>
      <c r="E42" s="89" t="s">
        <v>132</v>
      </c>
      <c r="F42" s="90">
        <v>16</v>
      </c>
      <c r="G42" s="81"/>
      <c r="H42" s="73"/>
      <c r="I42" s="91"/>
      <c r="J42" s="91"/>
      <c r="K42" s="34" t="s">
        <v>65</v>
      </c>
      <c r="L42" s="94">
        <v>42</v>
      </c>
      <c r="M42" s="94"/>
      <c r="N42" s="93"/>
      <c r="O42" s="64" t="s">
        <v>772</v>
      </c>
      <c r="P42" s="66">
        <v>43707.70601851852</v>
      </c>
      <c r="Q42" s="64" t="s">
        <v>780</v>
      </c>
      <c r="R42" s="67" t="s">
        <v>849</v>
      </c>
      <c r="S42" s="64" t="s">
        <v>910</v>
      </c>
      <c r="T42" s="64" t="s">
        <v>938</v>
      </c>
      <c r="U42" s="66">
        <v>43707.70601851852</v>
      </c>
      <c r="V42" s="67" t="s">
        <v>1109</v>
      </c>
      <c r="W42" s="64"/>
      <c r="X42" s="64"/>
      <c r="Y42" s="70" t="s">
        <v>1209</v>
      </c>
      <c r="Z42" s="64"/>
      <c r="AA42" s="104">
        <v>1</v>
      </c>
      <c r="AB42" s="48">
        <v>0</v>
      </c>
      <c r="AC42" s="49">
        <v>0</v>
      </c>
      <c r="AD42" s="48">
        <v>0</v>
      </c>
      <c r="AE42" s="49">
        <v>0</v>
      </c>
      <c r="AF42" s="48">
        <v>0</v>
      </c>
      <c r="AG42" s="49">
        <v>0</v>
      </c>
      <c r="AH42" s="48">
        <v>11</v>
      </c>
      <c r="AI42" s="49">
        <v>100</v>
      </c>
      <c r="AJ42" s="48">
        <v>11</v>
      </c>
      <c r="AK42" s="132" t="s">
        <v>956</v>
      </c>
      <c r="AL42" s="67" t="s">
        <v>956</v>
      </c>
      <c r="AM42" s="64" t="b">
        <v>0</v>
      </c>
      <c r="AN42" s="64">
        <v>1</v>
      </c>
      <c r="AO42" s="70" t="s">
        <v>1299</v>
      </c>
      <c r="AP42" s="64" t="b">
        <v>1</v>
      </c>
      <c r="AQ42" s="64" t="s">
        <v>1301</v>
      </c>
      <c r="AR42" s="64"/>
      <c r="AS42" s="70" t="s">
        <v>1306</v>
      </c>
      <c r="AT42" s="64" t="b">
        <v>0</v>
      </c>
      <c r="AU42" s="64">
        <v>0</v>
      </c>
      <c r="AV42" s="70" t="s">
        <v>275</v>
      </c>
      <c r="AW42" s="64" t="s">
        <v>341</v>
      </c>
      <c r="AX42" s="64" t="b">
        <v>0</v>
      </c>
      <c r="AY42" s="70" t="s">
        <v>1209</v>
      </c>
      <c r="AZ42" s="64" t="s">
        <v>185</v>
      </c>
      <c r="BA42" s="64">
        <v>0</v>
      </c>
      <c r="BB42" s="64">
        <v>0</v>
      </c>
      <c r="BC42" s="64"/>
      <c r="BD42" s="64"/>
      <c r="BE42" s="64"/>
      <c r="BF42" s="64"/>
      <c r="BG42" s="64"/>
      <c r="BH42" s="64"/>
      <c r="BI42" s="64"/>
      <c r="BJ42" s="64"/>
      <c r="BK42" s="63" t="str">
        <f>REPLACE(INDEX(GroupVertices[Group],MATCH(Edges[[#This Row],[Vertex 1]],GroupVertices[Vertex],0)),1,1,"")</f>
        <v>8</v>
      </c>
      <c r="BL42" s="63" t="str">
        <f>REPLACE(INDEX(GroupVertices[Group],MATCH(Edges[[#This Row],[Vertex 2]],GroupVertices[Vertex],0)),1,1,"")</f>
        <v>8</v>
      </c>
      <c r="BM42" s="127">
        <v>43707</v>
      </c>
      <c r="BN42" s="70" t="s">
        <v>1009</v>
      </c>
    </row>
    <row r="43" spans="1:66" ht="15">
      <c r="A43" s="62" t="s">
        <v>712</v>
      </c>
      <c r="B43" s="62" t="s">
        <v>743</v>
      </c>
      <c r="C43" s="81" t="s">
        <v>272</v>
      </c>
      <c r="D43" s="88">
        <v>5</v>
      </c>
      <c r="E43" s="89" t="s">
        <v>132</v>
      </c>
      <c r="F43" s="90">
        <v>16</v>
      </c>
      <c r="G43" s="81"/>
      <c r="H43" s="73"/>
      <c r="I43" s="91"/>
      <c r="J43" s="91"/>
      <c r="K43" s="34" t="s">
        <v>65</v>
      </c>
      <c r="L43" s="94">
        <v>43</v>
      </c>
      <c r="M43" s="94"/>
      <c r="N43" s="93"/>
      <c r="O43" s="64" t="s">
        <v>195</v>
      </c>
      <c r="P43" s="66">
        <v>43706.536886574075</v>
      </c>
      <c r="Q43" s="64" t="s">
        <v>777</v>
      </c>
      <c r="R43" s="64"/>
      <c r="S43" s="64"/>
      <c r="T43" s="64" t="s">
        <v>936</v>
      </c>
      <c r="U43" s="66">
        <v>43706.536886574075</v>
      </c>
      <c r="V43" s="67" t="s">
        <v>1110</v>
      </c>
      <c r="W43" s="64"/>
      <c r="X43" s="64"/>
      <c r="Y43" s="70" t="s">
        <v>1210</v>
      </c>
      <c r="Z43" s="64"/>
      <c r="AA43" s="104">
        <v>1</v>
      </c>
      <c r="AB43" s="48"/>
      <c r="AC43" s="49"/>
      <c r="AD43" s="48"/>
      <c r="AE43" s="49"/>
      <c r="AF43" s="48"/>
      <c r="AG43" s="49"/>
      <c r="AH43" s="48"/>
      <c r="AI43" s="49"/>
      <c r="AJ43" s="48"/>
      <c r="AK43" s="109"/>
      <c r="AL43" s="67" t="s">
        <v>975</v>
      </c>
      <c r="AM43" s="64" t="b">
        <v>0</v>
      </c>
      <c r="AN43" s="64">
        <v>0</v>
      </c>
      <c r="AO43" s="70" t="s">
        <v>275</v>
      </c>
      <c r="AP43" s="64" t="b">
        <v>0</v>
      </c>
      <c r="AQ43" s="64" t="s">
        <v>1301</v>
      </c>
      <c r="AR43" s="64"/>
      <c r="AS43" s="70" t="s">
        <v>275</v>
      </c>
      <c r="AT43" s="64" t="b">
        <v>0</v>
      </c>
      <c r="AU43" s="64">
        <v>4</v>
      </c>
      <c r="AV43" s="70" t="s">
        <v>1211</v>
      </c>
      <c r="AW43" s="64" t="s">
        <v>341</v>
      </c>
      <c r="AX43" s="64" t="b">
        <v>0</v>
      </c>
      <c r="AY43" s="70" t="s">
        <v>1211</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27">
        <v>43706</v>
      </c>
      <c r="BN43" s="70" t="s">
        <v>1010</v>
      </c>
    </row>
    <row r="44" spans="1:66" ht="15">
      <c r="A44" s="62" t="s">
        <v>713</v>
      </c>
      <c r="B44" s="62" t="s">
        <v>743</v>
      </c>
      <c r="C44" s="81" t="s">
        <v>272</v>
      </c>
      <c r="D44" s="88">
        <v>5</v>
      </c>
      <c r="E44" s="89" t="s">
        <v>132</v>
      </c>
      <c r="F44" s="90">
        <v>16</v>
      </c>
      <c r="G44" s="81"/>
      <c r="H44" s="73"/>
      <c r="I44" s="91"/>
      <c r="J44" s="91"/>
      <c r="K44" s="34" t="s">
        <v>65</v>
      </c>
      <c r="L44" s="94">
        <v>44</v>
      </c>
      <c r="M44" s="94"/>
      <c r="N44" s="93"/>
      <c r="O44" s="64" t="s">
        <v>195</v>
      </c>
      <c r="P44" s="66">
        <v>43705.90180555556</v>
      </c>
      <c r="Q44" s="64" t="s">
        <v>777</v>
      </c>
      <c r="R44" s="67" t="s">
        <v>850</v>
      </c>
      <c r="S44" s="64" t="s">
        <v>913</v>
      </c>
      <c r="T44" s="64" t="s">
        <v>939</v>
      </c>
      <c r="U44" s="66">
        <v>43705.90180555556</v>
      </c>
      <c r="V44" s="67" t="s">
        <v>1111</v>
      </c>
      <c r="W44" s="64"/>
      <c r="X44" s="64"/>
      <c r="Y44" s="70" t="s">
        <v>1211</v>
      </c>
      <c r="Z44" s="64"/>
      <c r="AA44" s="104">
        <v>1</v>
      </c>
      <c r="AB44" s="48"/>
      <c r="AC44" s="49"/>
      <c r="AD44" s="48"/>
      <c r="AE44" s="49"/>
      <c r="AF44" s="48"/>
      <c r="AG44" s="49"/>
      <c r="AH44" s="48"/>
      <c r="AI44" s="49"/>
      <c r="AJ44" s="48"/>
      <c r="AK44" s="132" t="s">
        <v>957</v>
      </c>
      <c r="AL44" s="67" t="s">
        <v>957</v>
      </c>
      <c r="AM44" s="64" t="b">
        <v>0</v>
      </c>
      <c r="AN44" s="64">
        <v>6</v>
      </c>
      <c r="AO44" s="70" t="s">
        <v>275</v>
      </c>
      <c r="AP44" s="64" t="b">
        <v>0</v>
      </c>
      <c r="AQ44" s="64" t="s">
        <v>1301</v>
      </c>
      <c r="AR44" s="64"/>
      <c r="AS44" s="70" t="s">
        <v>275</v>
      </c>
      <c r="AT44" s="64" t="b">
        <v>0</v>
      </c>
      <c r="AU44" s="64">
        <v>4</v>
      </c>
      <c r="AV44" s="70" t="s">
        <v>275</v>
      </c>
      <c r="AW44" s="64" t="s">
        <v>1330</v>
      </c>
      <c r="AX44" s="64" t="b">
        <v>0</v>
      </c>
      <c r="AY44" s="70" t="s">
        <v>1211</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27">
        <v>43705</v>
      </c>
      <c r="BN44" s="70" t="s">
        <v>1011</v>
      </c>
    </row>
    <row r="45" spans="1:66" ht="15">
      <c r="A45" s="62" t="s">
        <v>712</v>
      </c>
      <c r="B45" s="62" t="s">
        <v>744</v>
      </c>
      <c r="C45" s="81" t="s">
        <v>272</v>
      </c>
      <c r="D45" s="88">
        <v>5</v>
      </c>
      <c r="E45" s="89" t="s">
        <v>132</v>
      </c>
      <c r="F45" s="90">
        <v>16</v>
      </c>
      <c r="G45" s="81"/>
      <c r="H45" s="73"/>
      <c r="I45" s="91"/>
      <c r="J45" s="91"/>
      <c r="K45" s="34" t="s">
        <v>65</v>
      </c>
      <c r="L45" s="94">
        <v>45</v>
      </c>
      <c r="M45" s="94"/>
      <c r="N45" s="93"/>
      <c r="O45" s="64" t="s">
        <v>195</v>
      </c>
      <c r="P45" s="66">
        <v>43706.536886574075</v>
      </c>
      <c r="Q45" s="64" t="s">
        <v>777</v>
      </c>
      <c r="R45" s="64"/>
      <c r="S45" s="64"/>
      <c r="T45" s="64" t="s">
        <v>936</v>
      </c>
      <c r="U45" s="66">
        <v>43706.536886574075</v>
      </c>
      <c r="V45" s="67" t="s">
        <v>1110</v>
      </c>
      <c r="W45" s="64"/>
      <c r="X45" s="64"/>
      <c r="Y45" s="70" t="s">
        <v>1210</v>
      </c>
      <c r="Z45" s="64"/>
      <c r="AA45" s="104">
        <v>1</v>
      </c>
      <c r="AB45" s="48"/>
      <c r="AC45" s="49"/>
      <c r="AD45" s="48"/>
      <c r="AE45" s="49"/>
      <c r="AF45" s="48"/>
      <c r="AG45" s="49"/>
      <c r="AH45" s="48"/>
      <c r="AI45" s="49"/>
      <c r="AJ45" s="48"/>
      <c r="AK45" s="109"/>
      <c r="AL45" s="67" t="s">
        <v>975</v>
      </c>
      <c r="AM45" s="64" t="b">
        <v>0</v>
      </c>
      <c r="AN45" s="64">
        <v>0</v>
      </c>
      <c r="AO45" s="70" t="s">
        <v>275</v>
      </c>
      <c r="AP45" s="64" t="b">
        <v>0</v>
      </c>
      <c r="AQ45" s="64" t="s">
        <v>1301</v>
      </c>
      <c r="AR45" s="64"/>
      <c r="AS45" s="70" t="s">
        <v>275</v>
      </c>
      <c r="AT45" s="64" t="b">
        <v>0</v>
      </c>
      <c r="AU45" s="64">
        <v>4</v>
      </c>
      <c r="AV45" s="70" t="s">
        <v>1211</v>
      </c>
      <c r="AW45" s="64" t="s">
        <v>341</v>
      </c>
      <c r="AX45" s="64" t="b">
        <v>0</v>
      </c>
      <c r="AY45" s="70" t="s">
        <v>1211</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27">
        <v>43706</v>
      </c>
      <c r="BN45" s="70" t="s">
        <v>1010</v>
      </c>
    </row>
    <row r="46" spans="1:66" ht="15">
      <c r="A46" s="62" t="s">
        <v>713</v>
      </c>
      <c r="B46" s="62" t="s">
        <v>744</v>
      </c>
      <c r="C46" s="81" t="s">
        <v>272</v>
      </c>
      <c r="D46" s="88">
        <v>5</v>
      </c>
      <c r="E46" s="89" t="s">
        <v>132</v>
      </c>
      <c r="F46" s="90">
        <v>16</v>
      </c>
      <c r="G46" s="81"/>
      <c r="H46" s="73"/>
      <c r="I46" s="91"/>
      <c r="J46" s="91"/>
      <c r="K46" s="34" t="s">
        <v>65</v>
      </c>
      <c r="L46" s="94">
        <v>46</v>
      </c>
      <c r="M46" s="94"/>
      <c r="N46" s="93"/>
      <c r="O46" s="64" t="s">
        <v>195</v>
      </c>
      <c r="P46" s="66">
        <v>43705.90180555556</v>
      </c>
      <c r="Q46" s="64" t="s">
        <v>777</v>
      </c>
      <c r="R46" s="67" t="s">
        <v>850</v>
      </c>
      <c r="S46" s="64" t="s">
        <v>913</v>
      </c>
      <c r="T46" s="64" t="s">
        <v>939</v>
      </c>
      <c r="U46" s="66">
        <v>43705.90180555556</v>
      </c>
      <c r="V46" s="67" t="s">
        <v>1111</v>
      </c>
      <c r="W46" s="64"/>
      <c r="X46" s="64"/>
      <c r="Y46" s="70" t="s">
        <v>1211</v>
      </c>
      <c r="Z46" s="64"/>
      <c r="AA46" s="104">
        <v>1</v>
      </c>
      <c r="AB46" s="48"/>
      <c r="AC46" s="49"/>
      <c r="AD46" s="48"/>
      <c r="AE46" s="49"/>
      <c r="AF46" s="48"/>
      <c r="AG46" s="49"/>
      <c r="AH46" s="48"/>
      <c r="AI46" s="49"/>
      <c r="AJ46" s="48"/>
      <c r="AK46" s="132" t="s">
        <v>957</v>
      </c>
      <c r="AL46" s="67" t="s">
        <v>957</v>
      </c>
      <c r="AM46" s="64" t="b">
        <v>0</v>
      </c>
      <c r="AN46" s="64">
        <v>6</v>
      </c>
      <c r="AO46" s="70" t="s">
        <v>275</v>
      </c>
      <c r="AP46" s="64" t="b">
        <v>0</v>
      </c>
      <c r="AQ46" s="64" t="s">
        <v>1301</v>
      </c>
      <c r="AR46" s="64"/>
      <c r="AS46" s="70" t="s">
        <v>275</v>
      </c>
      <c r="AT46" s="64" t="b">
        <v>0</v>
      </c>
      <c r="AU46" s="64">
        <v>4</v>
      </c>
      <c r="AV46" s="70" t="s">
        <v>275</v>
      </c>
      <c r="AW46" s="64" t="s">
        <v>1330</v>
      </c>
      <c r="AX46" s="64" t="b">
        <v>0</v>
      </c>
      <c r="AY46" s="70" t="s">
        <v>1211</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27">
        <v>43705</v>
      </c>
      <c r="BN46" s="70" t="s">
        <v>1011</v>
      </c>
    </row>
    <row r="47" spans="1:66" ht="15">
      <c r="A47" s="62" t="s">
        <v>712</v>
      </c>
      <c r="B47" s="62" t="s">
        <v>745</v>
      </c>
      <c r="C47" s="81" t="s">
        <v>272</v>
      </c>
      <c r="D47" s="88">
        <v>5</v>
      </c>
      <c r="E47" s="89" t="s">
        <v>132</v>
      </c>
      <c r="F47" s="90">
        <v>16</v>
      </c>
      <c r="G47" s="81"/>
      <c r="H47" s="73"/>
      <c r="I47" s="91"/>
      <c r="J47" s="91"/>
      <c r="K47" s="34" t="s">
        <v>65</v>
      </c>
      <c r="L47" s="94">
        <v>47</v>
      </c>
      <c r="M47" s="94"/>
      <c r="N47" s="93"/>
      <c r="O47" s="64" t="s">
        <v>195</v>
      </c>
      <c r="P47" s="66">
        <v>43706.536886574075</v>
      </c>
      <c r="Q47" s="64" t="s">
        <v>777</v>
      </c>
      <c r="R47" s="64"/>
      <c r="S47" s="64"/>
      <c r="T47" s="64" t="s">
        <v>936</v>
      </c>
      <c r="U47" s="66">
        <v>43706.536886574075</v>
      </c>
      <c r="V47" s="67" t="s">
        <v>1110</v>
      </c>
      <c r="W47" s="64"/>
      <c r="X47" s="64"/>
      <c r="Y47" s="70" t="s">
        <v>1210</v>
      </c>
      <c r="Z47" s="64"/>
      <c r="AA47" s="104">
        <v>1</v>
      </c>
      <c r="AB47" s="48"/>
      <c r="AC47" s="49"/>
      <c r="AD47" s="48"/>
      <c r="AE47" s="49"/>
      <c r="AF47" s="48"/>
      <c r="AG47" s="49"/>
      <c r="AH47" s="48"/>
      <c r="AI47" s="49"/>
      <c r="AJ47" s="48"/>
      <c r="AK47" s="109"/>
      <c r="AL47" s="67" t="s">
        <v>975</v>
      </c>
      <c r="AM47" s="64" t="b">
        <v>0</v>
      </c>
      <c r="AN47" s="64">
        <v>0</v>
      </c>
      <c r="AO47" s="70" t="s">
        <v>275</v>
      </c>
      <c r="AP47" s="64" t="b">
        <v>0</v>
      </c>
      <c r="AQ47" s="64" t="s">
        <v>1301</v>
      </c>
      <c r="AR47" s="64"/>
      <c r="AS47" s="70" t="s">
        <v>275</v>
      </c>
      <c r="AT47" s="64" t="b">
        <v>0</v>
      </c>
      <c r="AU47" s="64">
        <v>4</v>
      </c>
      <c r="AV47" s="70" t="s">
        <v>1211</v>
      </c>
      <c r="AW47" s="64" t="s">
        <v>341</v>
      </c>
      <c r="AX47" s="64" t="b">
        <v>0</v>
      </c>
      <c r="AY47" s="70" t="s">
        <v>1211</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27">
        <v>43706</v>
      </c>
      <c r="BN47" s="70" t="s">
        <v>1010</v>
      </c>
    </row>
    <row r="48" spans="1:66" ht="15">
      <c r="A48" s="62" t="s">
        <v>713</v>
      </c>
      <c r="B48" s="62" t="s">
        <v>745</v>
      </c>
      <c r="C48" s="81" t="s">
        <v>272</v>
      </c>
      <c r="D48" s="88">
        <v>5</v>
      </c>
      <c r="E48" s="89" t="s">
        <v>132</v>
      </c>
      <c r="F48" s="90">
        <v>16</v>
      </c>
      <c r="G48" s="81"/>
      <c r="H48" s="73"/>
      <c r="I48" s="91"/>
      <c r="J48" s="91"/>
      <c r="K48" s="34" t="s">
        <v>65</v>
      </c>
      <c r="L48" s="94">
        <v>48</v>
      </c>
      <c r="M48" s="94"/>
      <c r="N48" s="93"/>
      <c r="O48" s="64" t="s">
        <v>195</v>
      </c>
      <c r="P48" s="66">
        <v>43705.90180555556</v>
      </c>
      <c r="Q48" s="64" t="s">
        <v>777</v>
      </c>
      <c r="R48" s="67" t="s">
        <v>850</v>
      </c>
      <c r="S48" s="64" t="s">
        <v>913</v>
      </c>
      <c r="T48" s="64" t="s">
        <v>939</v>
      </c>
      <c r="U48" s="66">
        <v>43705.90180555556</v>
      </c>
      <c r="V48" s="67" t="s">
        <v>1111</v>
      </c>
      <c r="W48" s="64"/>
      <c r="X48" s="64"/>
      <c r="Y48" s="70" t="s">
        <v>1211</v>
      </c>
      <c r="Z48" s="64"/>
      <c r="AA48" s="104">
        <v>1</v>
      </c>
      <c r="AB48" s="48"/>
      <c r="AC48" s="49"/>
      <c r="AD48" s="48"/>
      <c r="AE48" s="49"/>
      <c r="AF48" s="48"/>
      <c r="AG48" s="49"/>
      <c r="AH48" s="48"/>
      <c r="AI48" s="49"/>
      <c r="AJ48" s="48"/>
      <c r="AK48" s="132" t="s">
        <v>957</v>
      </c>
      <c r="AL48" s="67" t="s">
        <v>957</v>
      </c>
      <c r="AM48" s="64" t="b">
        <v>0</v>
      </c>
      <c r="AN48" s="64">
        <v>6</v>
      </c>
      <c r="AO48" s="70" t="s">
        <v>275</v>
      </c>
      <c r="AP48" s="64" t="b">
        <v>0</v>
      </c>
      <c r="AQ48" s="64" t="s">
        <v>1301</v>
      </c>
      <c r="AR48" s="64"/>
      <c r="AS48" s="70" t="s">
        <v>275</v>
      </c>
      <c r="AT48" s="64" t="b">
        <v>0</v>
      </c>
      <c r="AU48" s="64">
        <v>4</v>
      </c>
      <c r="AV48" s="70" t="s">
        <v>275</v>
      </c>
      <c r="AW48" s="64" t="s">
        <v>1330</v>
      </c>
      <c r="AX48" s="64" t="b">
        <v>0</v>
      </c>
      <c r="AY48" s="70" t="s">
        <v>1211</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27">
        <v>43705</v>
      </c>
      <c r="BN48" s="70" t="s">
        <v>1011</v>
      </c>
    </row>
    <row r="49" spans="1:66" ht="15">
      <c r="A49" s="62" t="s">
        <v>712</v>
      </c>
      <c r="B49" s="62" t="s">
        <v>746</v>
      </c>
      <c r="C49" s="81" t="s">
        <v>272</v>
      </c>
      <c r="D49" s="88">
        <v>5</v>
      </c>
      <c r="E49" s="89" t="s">
        <v>132</v>
      </c>
      <c r="F49" s="90">
        <v>16</v>
      </c>
      <c r="G49" s="81"/>
      <c r="H49" s="73"/>
      <c r="I49" s="91"/>
      <c r="J49" s="91"/>
      <c r="K49" s="34" t="s">
        <v>65</v>
      </c>
      <c r="L49" s="94">
        <v>49</v>
      </c>
      <c r="M49" s="94"/>
      <c r="N49" s="93"/>
      <c r="O49" s="64" t="s">
        <v>195</v>
      </c>
      <c r="P49" s="66">
        <v>43706.536886574075</v>
      </c>
      <c r="Q49" s="64" t="s">
        <v>777</v>
      </c>
      <c r="R49" s="64"/>
      <c r="S49" s="64"/>
      <c r="T49" s="64" t="s">
        <v>936</v>
      </c>
      <c r="U49" s="66">
        <v>43706.536886574075</v>
      </c>
      <c r="V49" s="67" t="s">
        <v>1110</v>
      </c>
      <c r="W49" s="64"/>
      <c r="X49" s="64"/>
      <c r="Y49" s="70" t="s">
        <v>1210</v>
      </c>
      <c r="Z49" s="64"/>
      <c r="AA49" s="104">
        <v>1</v>
      </c>
      <c r="AB49" s="48"/>
      <c r="AC49" s="49"/>
      <c r="AD49" s="48"/>
      <c r="AE49" s="49"/>
      <c r="AF49" s="48"/>
      <c r="AG49" s="49"/>
      <c r="AH49" s="48"/>
      <c r="AI49" s="49"/>
      <c r="AJ49" s="48"/>
      <c r="AK49" s="109"/>
      <c r="AL49" s="67" t="s">
        <v>975</v>
      </c>
      <c r="AM49" s="64" t="b">
        <v>0</v>
      </c>
      <c r="AN49" s="64">
        <v>0</v>
      </c>
      <c r="AO49" s="70" t="s">
        <v>275</v>
      </c>
      <c r="AP49" s="64" t="b">
        <v>0</v>
      </c>
      <c r="AQ49" s="64" t="s">
        <v>1301</v>
      </c>
      <c r="AR49" s="64"/>
      <c r="AS49" s="70" t="s">
        <v>275</v>
      </c>
      <c r="AT49" s="64" t="b">
        <v>0</v>
      </c>
      <c r="AU49" s="64">
        <v>4</v>
      </c>
      <c r="AV49" s="70" t="s">
        <v>1211</v>
      </c>
      <c r="AW49" s="64" t="s">
        <v>341</v>
      </c>
      <c r="AX49" s="64" t="b">
        <v>0</v>
      </c>
      <c r="AY49" s="70" t="s">
        <v>1211</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27">
        <v>43706</v>
      </c>
      <c r="BN49" s="70" t="s">
        <v>1010</v>
      </c>
    </row>
    <row r="50" spans="1:66" ht="15">
      <c r="A50" s="62" t="s">
        <v>713</v>
      </c>
      <c r="B50" s="62" t="s">
        <v>746</v>
      </c>
      <c r="C50" s="81" t="s">
        <v>272</v>
      </c>
      <c r="D50" s="88">
        <v>5</v>
      </c>
      <c r="E50" s="89" t="s">
        <v>132</v>
      </c>
      <c r="F50" s="90">
        <v>16</v>
      </c>
      <c r="G50" s="81"/>
      <c r="H50" s="73"/>
      <c r="I50" s="91"/>
      <c r="J50" s="91"/>
      <c r="K50" s="34" t="s">
        <v>65</v>
      </c>
      <c r="L50" s="94">
        <v>50</v>
      </c>
      <c r="M50" s="94"/>
      <c r="N50" s="93"/>
      <c r="O50" s="64" t="s">
        <v>195</v>
      </c>
      <c r="P50" s="66">
        <v>43705.90180555556</v>
      </c>
      <c r="Q50" s="64" t="s">
        <v>777</v>
      </c>
      <c r="R50" s="67" t="s">
        <v>850</v>
      </c>
      <c r="S50" s="64" t="s">
        <v>913</v>
      </c>
      <c r="T50" s="64" t="s">
        <v>939</v>
      </c>
      <c r="U50" s="66">
        <v>43705.90180555556</v>
      </c>
      <c r="V50" s="67" t="s">
        <v>1111</v>
      </c>
      <c r="W50" s="64"/>
      <c r="X50" s="64"/>
      <c r="Y50" s="70" t="s">
        <v>1211</v>
      </c>
      <c r="Z50" s="64"/>
      <c r="AA50" s="104">
        <v>1</v>
      </c>
      <c r="AB50" s="48"/>
      <c r="AC50" s="49"/>
      <c r="AD50" s="48"/>
      <c r="AE50" s="49"/>
      <c r="AF50" s="48"/>
      <c r="AG50" s="49"/>
      <c r="AH50" s="48"/>
      <c r="AI50" s="49"/>
      <c r="AJ50" s="48"/>
      <c r="AK50" s="132" t="s">
        <v>957</v>
      </c>
      <c r="AL50" s="67" t="s">
        <v>957</v>
      </c>
      <c r="AM50" s="64" t="b">
        <v>0</v>
      </c>
      <c r="AN50" s="64">
        <v>6</v>
      </c>
      <c r="AO50" s="70" t="s">
        <v>275</v>
      </c>
      <c r="AP50" s="64" t="b">
        <v>0</v>
      </c>
      <c r="AQ50" s="64" t="s">
        <v>1301</v>
      </c>
      <c r="AR50" s="64"/>
      <c r="AS50" s="70" t="s">
        <v>275</v>
      </c>
      <c r="AT50" s="64" t="b">
        <v>0</v>
      </c>
      <c r="AU50" s="64">
        <v>4</v>
      </c>
      <c r="AV50" s="70" t="s">
        <v>275</v>
      </c>
      <c r="AW50" s="64" t="s">
        <v>1330</v>
      </c>
      <c r="AX50" s="64" t="b">
        <v>0</v>
      </c>
      <c r="AY50" s="70" t="s">
        <v>1211</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27">
        <v>43705</v>
      </c>
      <c r="BN50" s="70" t="s">
        <v>1011</v>
      </c>
    </row>
    <row r="51" spans="1:66" ht="15">
      <c r="A51" s="62" t="s">
        <v>712</v>
      </c>
      <c r="B51" s="62" t="s">
        <v>747</v>
      </c>
      <c r="C51" s="81" t="s">
        <v>272</v>
      </c>
      <c r="D51" s="88">
        <v>5</v>
      </c>
      <c r="E51" s="89" t="s">
        <v>132</v>
      </c>
      <c r="F51" s="90">
        <v>16</v>
      </c>
      <c r="G51" s="81"/>
      <c r="H51" s="73"/>
      <c r="I51" s="91"/>
      <c r="J51" s="91"/>
      <c r="K51" s="34" t="s">
        <v>65</v>
      </c>
      <c r="L51" s="94">
        <v>51</v>
      </c>
      <c r="M51" s="94"/>
      <c r="N51" s="93"/>
      <c r="O51" s="64" t="s">
        <v>195</v>
      </c>
      <c r="P51" s="66">
        <v>43706.536886574075</v>
      </c>
      <c r="Q51" s="64" t="s">
        <v>777</v>
      </c>
      <c r="R51" s="64"/>
      <c r="S51" s="64"/>
      <c r="T51" s="64" t="s">
        <v>936</v>
      </c>
      <c r="U51" s="66">
        <v>43706.536886574075</v>
      </c>
      <c r="V51" s="67" t="s">
        <v>1110</v>
      </c>
      <c r="W51" s="64"/>
      <c r="X51" s="64"/>
      <c r="Y51" s="70" t="s">
        <v>1210</v>
      </c>
      <c r="Z51" s="64"/>
      <c r="AA51" s="104">
        <v>1</v>
      </c>
      <c r="AB51" s="48"/>
      <c r="AC51" s="49"/>
      <c r="AD51" s="48"/>
      <c r="AE51" s="49"/>
      <c r="AF51" s="48"/>
      <c r="AG51" s="49"/>
      <c r="AH51" s="48"/>
      <c r="AI51" s="49"/>
      <c r="AJ51" s="48"/>
      <c r="AK51" s="109"/>
      <c r="AL51" s="67" t="s">
        <v>975</v>
      </c>
      <c r="AM51" s="64" t="b">
        <v>0</v>
      </c>
      <c r="AN51" s="64">
        <v>0</v>
      </c>
      <c r="AO51" s="70" t="s">
        <v>275</v>
      </c>
      <c r="AP51" s="64" t="b">
        <v>0</v>
      </c>
      <c r="AQ51" s="64" t="s">
        <v>1301</v>
      </c>
      <c r="AR51" s="64"/>
      <c r="AS51" s="70" t="s">
        <v>275</v>
      </c>
      <c r="AT51" s="64" t="b">
        <v>0</v>
      </c>
      <c r="AU51" s="64">
        <v>4</v>
      </c>
      <c r="AV51" s="70" t="s">
        <v>1211</v>
      </c>
      <c r="AW51" s="64" t="s">
        <v>341</v>
      </c>
      <c r="AX51" s="64" t="b">
        <v>0</v>
      </c>
      <c r="AY51" s="70" t="s">
        <v>1211</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27">
        <v>43706</v>
      </c>
      <c r="BN51" s="70" t="s">
        <v>1010</v>
      </c>
    </row>
    <row r="52" spans="1:66" ht="15">
      <c r="A52" s="62" t="s">
        <v>713</v>
      </c>
      <c r="B52" s="62" t="s">
        <v>747</v>
      </c>
      <c r="C52" s="81" t="s">
        <v>272</v>
      </c>
      <c r="D52" s="88">
        <v>5</v>
      </c>
      <c r="E52" s="89" t="s">
        <v>132</v>
      </c>
      <c r="F52" s="90">
        <v>16</v>
      </c>
      <c r="G52" s="81"/>
      <c r="H52" s="73"/>
      <c r="I52" s="91"/>
      <c r="J52" s="91"/>
      <c r="K52" s="34" t="s">
        <v>65</v>
      </c>
      <c r="L52" s="94">
        <v>52</v>
      </c>
      <c r="M52" s="94"/>
      <c r="N52" s="93"/>
      <c r="O52" s="64" t="s">
        <v>195</v>
      </c>
      <c r="P52" s="66">
        <v>43705.90180555556</v>
      </c>
      <c r="Q52" s="64" t="s">
        <v>777</v>
      </c>
      <c r="R52" s="67" t="s">
        <v>850</v>
      </c>
      <c r="S52" s="64" t="s">
        <v>913</v>
      </c>
      <c r="T52" s="64" t="s">
        <v>939</v>
      </c>
      <c r="U52" s="66">
        <v>43705.90180555556</v>
      </c>
      <c r="V52" s="67" t="s">
        <v>1111</v>
      </c>
      <c r="W52" s="64"/>
      <c r="X52" s="64"/>
      <c r="Y52" s="70" t="s">
        <v>1211</v>
      </c>
      <c r="Z52" s="64"/>
      <c r="AA52" s="104">
        <v>1</v>
      </c>
      <c r="AB52" s="48"/>
      <c r="AC52" s="49"/>
      <c r="AD52" s="48"/>
      <c r="AE52" s="49"/>
      <c r="AF52" s="48"/>
      <c r="AG52" s="49"/>
      <c r="AH52" s="48"/>
      <c r="AI52" s="49"/>
      <c r="AJ52" s="48"/>
      <c r="AK52" s="132" t="s">
        <v>957</v>
      </c>
      <c r="AL52" s="67" t="s">
        <v>957</v>
      </c>
      <c r="AM52" s="64" t="b">
        <v>0</v>
      </c>
      <c r="AN52" s="64">
        <v>6</v>
      </c>
      <c r="AO52" s="70" t="s">
        <v>275</v>
      </c>
      <c r="AP52" s="64" t="b">
        <v>0</v>
      </c>
      <c r="AQ52" s="64" t="s">
        <v>1301</v>
      </c>
      <c r="AR52" s="64"/>
      <c r="AS52" s="70" t="s">
        <v>275</v>
      </c>
      <c r="AT52" s="64" t="b">
        <v>0</v>
      </c>
      <c r="AU52" s="64">
        <v>4</v>
      </c>
      <c r="AV52" s="70" t="s">
        <v>275</v>
      </c>
      <c r="AW52" s="64" t="s">
        <v>1330</v>
      </c>
      <c r="AX52" s="64" t="b">
        <v>0</v>
      </c>
      <c r="AY52" s="70" t="s">
        <v>1211</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27">
        <v>43705</v>
      </c>
      <c r="BN52" s="70" t="s">
        <v>1011</v>
      </c>
    </row>
    <row r="53" spans="1:66" ht="15">
      <c r="A53" s="62" t="s">
        <v>712</v>
      </c>
      <c r="B53" s="62" t="s">
        <v>748</v>
      </c>
      <c r="C53" s="81" t="s">
        <v>272</v>
      </c>
      <c r="D53" s="88">
        <v>5</v>
      </c>
      <c r="E53" s="89" t="s">
        <v>132</v>
      </c>
      <c r="F53" s="90">
        <v>16</v>
      </c>
      <c r="G53" s="81"/>
      <c r="H53" s="73"/>
      <c r="I53" s="91"/>
      <c r="J53" s="91"/>
      <c r="K53" s="34" t="s">
        <v>65</v>
      </c>
      <c r="L53" s="94">
        <v>53</v>
      </c>
      <c r="M53" s="94"/>
      <c r="N53" s="93"/>
      <c r="O53" s="64" t="s">
        <v>195</v>
      </c>
      <c r="P53" s="66">
        <v>43706.536886574075</v>
      </c>
      <c r="Q53" s="64" t="s">
        <v>777</v>
      </c>
      <c r="R53" s="64"/>
      <c r="S53" s="64"/>
      <c r="T53" s="64" t="s">
        <v>936</v>
      </c>
      <c r="U53" s="66">
        <v>43706.536886574075</v>
      </c>
      <c r="V53" s="67" t="s">
        <v>1110</v>
      </c>
      <c r="W53" s="64"/>
      <c r="X53" s="64"/>
      <c r="Y53" s="70" t="s">
        <v>1210</v>
      </c>
      <c r="Z53" s="64"/>
      <c r="AA53" s="104">
        <v>1</v>
      </c>
      <c r="AB53" s="48">
        <v>0</v>
      </c>
      <c r="AC53" s="49">
        <v>0</v>
      </c>
      <c r="AD53" s="48">
        <v>0</v>
      </c>
      <c r="AE53" s="49">
        <v>0</v>
      </c>
      <c r="AF53" s="48">
        <v>0</v>
      </c>
      <c r="AG53" s="49">
        <v>0</v>
      </c>
      <c r="AH53" s="48">
        <v>36</v>
      </c>
      <c r="AI53" s="49">
        <v>100</v>
      </c>
      <c r="AJ53" s="48">
        <v>36</v>
      </c>
      <c r="AK53" s="109"/>
      <c r="AL53" s="67" t="s">
        <v>975</v>
      </c>
      <c r="AM53" s="64" t="b">
        <v>0</v>
      </c>
      <c r="AN53" s="64">
        <v>0</v>
      </c>
      <c r="AO53" s="70" t="s">
        <v>275</v>
      </c>
      <c r="AP53" s="64" t="b">
        <v>0</v>
      </c>
      <c r="AQ53" s="64" t="s">
        <v>1301</v>
      </c>
      <c r="AR53" s="64"/>
      <c r="AS53" s="70" t="s">
        <v>275</v>
      </c>
      <c r="AT53" s="64" t="b">
        <v>0</v>
      </c>
      <c r="AU53" s="64">
        <v>4</v>
      </c>
      <c r="AV53" s="70" t="s">
        <v>1211</v>
      </c>
      <c r="AW53" s="64" t="s">
        <v>341</v>
      </c>
      <c r="AX53" s="64" t="b">
        <v>0</v>
      </c>
      <c r="AY53" s="70" t="s">
        <v>1211</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27">
        <v>43706</v>
      </c>
      <c r="BN53" s="70" t="s">
        <v>1010</v>
      </c>
    </row>
    <row r="54" spans="1:66" ht="15">
      <c r="A54" s="62" t="s">
        <v>713</v>
      </c>
      <c r="B54" s="62" t="s">
        <v>748</v>
      </c>
      <c r="C54" s="81" t="s">
        <v>272</v>
      </c>
      <c r="D54" s="88">
        <v>5</v>
      </c>
      <c r="E54" s="89" t="s">
        <v>132</v>
      </c>
      <c r="F54" s="90">
        <v>16</v>
      </c>
      <c r="G54" s="81"/>
      <c r="H54" s="73"/>
      <c r="I54" s="91"/>
      <c r="J54" s="91"/>
      <c r="K54" s="34" t="s">
        <v>65</v>
      </c>
      <c r="L54" s="94">
        <v>54</v>
      </c>
      <c r="M54" s="94"/>
      <c r="N54" s="93"/>
      <c r="O54" s="64" t="s">
        <v>195</v>
      </c>
      <c r="P54" s="66">
        <v>43705.90180555556</v>
      </c>
      <c r="Q54" s="64" t="s">
        <v>777</v>
      </c>
      <c r="R54" s="67" t="s">
        <v>850</v>
      </c>
      <c r="S54" s="64" t="s">
        <v>913</v>
      </c>
      <c r="T54" s="64" t="s">
        <v>939</v>
      </c>
      <c r="U54" s="66">
        <v>43705.90180555556</v>
      </c>
      <c r="V54" s="67" t="s">
        <v>1111</v>
      </c>
      <c r="W54" s="64"/>
      <c r="X54" s="64"/>
      <c r="Y54" s="70" t="s">
        <v>1211</v>
      </c>
      <c r="Z54" s="64"/>
      <c r="AA54" s="104">
        <v>1</v>
      </c>
      <c r="AB54" s="48">
        <v>0</v>
      </c>
      <c r="AC54" s="49">
        <v>0</v>
      </c>
      <c r="AD54" s="48">
        <v>0</v>
      </c>
      <c r="AE54" s="49">
        <v>0</v>
      </c>
      <c r="AF54" s="48">
        <v>0</v>
      </c>
      <c r="AG54" s="49">
        <v>0</v>
      </c>
      <c r="AH54" s="48">
        <v>36</v>
      </c>
      <c r="AI54" s="49">
        <v>100</v>
      </c>
      <c r="AJ54" s="48">
        <v>36</v>
      </c>
      <c r="AK54" s="132" t="s">
        <v>957</v>
      </c>
      <c r="AL54" s="67" t="s">
        <v>957</v>
      </c>
      <c r="AM54" s="64" t="b">
        <v>0</v>
      </c>
      <c r="AN54" s="64">
        <v>6</v>
      </c>
      <c r="AO54" s="70" t="s">
        <v>275</v>
      </c>
      <c r="AP54" s="64" t="b">
        <v>0</v>
      </c>
      <c r="AQ54" s="64" t="s">
        <v>1301</v>
      </c>
      <c r="AR54" s="64"/>
      <c r="AS54" s="70" t="s">
        <v>275</v>
      </c>
      <c r="AT54" s="64" t="b">
        <v>0</v>
      </c>
      <c r="AU54" s="64">
        <v>4</v>
      </c>
      <c r="AV54" s="70" t="s">
        <v>275</v>
      </c>
      <c r="AW54" s="64" t="s">
        <v>1330</v>
      </c>
      <c r="AX54" s="64" t="b">
        <v>0</v>
      </c>
      <c r="AY54" s="70" t="s">
        <v>1211</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27">
        <v>43705</v>
      </c>
      <c r="BN54" s="70" t="s">
        <v>1011</v>
      </c>
    </row>
    <row r="55" spans="1:66" ht="15">
      <c r="A55" s="62" t="s">
        <v>712</v>
      </c>
      <c r="B55" s="62" t="s">
        <v>713</v>
      </c>
      <c r="C55" s="81" t="s">
        <v>272</v>
      </c>
      <c r="D55" s="88">
        <v>5</v>
      </c>
      <c r="E55" s="89" t="s">
        <v>132</v>
      </c>
      <c r="F55" s="90">
        <v>16</v>
      </c>
      <c r="G55" s="81"/>
      <c r="H55" s="73"/>
      <c r="I55" s="91"/>
      <c r="J55" s="91"/>
      <c r="K55" s="34" t="s">
        <v>66</v>
      </c>
      <c r="L55" s="94">
        <v>55</v>
      </c>
      <c r="M55" s="94"/>
      <c r="N55" s="93"/>
      <c r="O55" s="64" t="s">
        <v>337</v>
      </c>
      <c r="P55" s="66">
        <v>43706.536886574075</v>
      </c>
      <c r="Q55" s="64" t="s">
        <v>777</v>
      </c>
      <c r="R55" s="64"/>
      <c r="S55" s="64"/>
      <c r="T55" s="64" t="s">
        <v>936</v>
      </c>
      <c r="U55" s="66">
        <v>43706.536886574075</v>
      </c>
      <c r="V55" s="67" t="s">
        <v>1110</v>
      </c>
      <c r="W55" s="64"/>
      <c r="X55" s="64"/>
      <c r="Y55" s="70" t="s">
        <v>1210</v>
      </c>
      <c r="Z55" s="64"/>
      <c r="AA55" s="104">
        <v>1</v>
      </c>
      <c r="AB55" s="48"/>
      <c r="AC55" s="49"/>
      <c r="AD55" s="48"/>
      <c r="AE55" s="49"/>
      <c r="AF55" s="48"/>
      <c r="AG55" s="49"/>
      <c r="AH55" s="48"/>
      <c r="AI55" s="49"/>
      <c r="AJ55" s="48"/>
      <c r="AK55" s="109"/>
      <c r="AL55" s="67" t="s">
        <v>975</v>
      </c>
      <c r="AM55" s="64" t="b">
        <v>0</v>
      </c>
      <c r="AN55" s="64">
        <v>0</v>
      </c>
      <c r="AO55" s="70" t="s">
        <v>275</v>
      </c>
      <c r="AP55" s="64" t="b">
        <v>0</v>
      </c>
      <c r="AQ55" s="64" t="s">
        <v>1301</v>
      </c>
      <c r="AR55" s="64"/>
      <c r="AS55" s="70" t="s">
        <v>275</v>
      </c>
      <c r="AT55" s="64" t="b">
        <v>0</v>
      </c>
      <c r="AU55" s="64">
        <v>4</v>
      </c>
      <c r="AV55" s="70" t="s">
        <v>1211</v>
      </c>
      <c r="AW55" s="64" t="s">
        <v>341</v>
      </c>
      <c r="AX55" s="64" t="b">
        <v>0</v>
      </c>
      <c r="AY55" s="70" t="s">
        <v>1211</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27">
        <v>43706</v>
      </c>
      <c r="BN55" s="70" t="s">
        <v>1010</v>
      </c>
    </row>
    <row r="56" spans="1:66" ht="15">
      <c r="A56" s="62" t="s">
        <v>713</v>
      </c>
      <c r="B56" s="62" t="s">
        <v>712</v>
      </c>
      <c r="C56" s="81" t="s">
        <v>272</v>
      </c>
      <c r="D56" s="88">
        <v>5</v>
      </c>
      <c r="E56" s="89" t="s">
        <v>132</v>
      </c>
      <c r="F56" s="90">
        <v>16</v>
      </c>
      <c r="G56" s="81"/>
      <c r="H56" s="73"/>
      <c r="I56" s="91"/>
      <c r="J56" s="91"/>
      <c r="K56" s="34" t="s">
        <v>66</v>
      </c>
      <c r="L56" s="94">
        <v>56</v>
      </c>
      <c r="M56" s="94"/>
      <c r="N56" s="93"/>
      <c r="O56" s="64" t="s">
        <v>195</v>
      </c>
      <c r="P56" s="66">
        <v>43705.90180555556</v>
      </c>
      <c r="Q56" s="64" t="s">
        <v>777</v>
      </c>
      <c r="R56" s="67" t="s">
        <v>850</v>
      </c>
      <c r="S56" s="64" t="s">
        <v>913</v>
      </c>
      <c r="T56" s="64" t="s">
        <v>939</v>
      </c>
      <c r="U56" s="66">
        <v>43705.90180555556</v>
      </c>
      <c r="V56" s="67" t="s">
        <v>1111</v>
      </c>
      <c r="W56" s="64"/>
      <c r="X56" s="64"/>
      <c r="Y56" s="70" t="s">
        <v>1211</v>
      </c>
      <c r="Z56" s="64"/>
      <c r="AA56" s="104">
        <v>1</v>
      </c>
      <c r="AB56" s="48"/>
      <c r="AC56" s="49"/>
      <c r="AD56" s="48"/>
      <c r="AE56" s="49"/>
      <c r="AF56" s="48"/>
      <c r="AG56" s="49"/>
      <c r="AH56" s="48"/>
      <c r="AI56" s="49"/>
      <c r="AJ56" s="48"/>
      <c r="AK56" s="132" t="s">
        <v>957</v>
      </c>
      <c r="AL56" s="67" t="s">
        <v>957</v>
      </c>
      <c r="AM56" s="64" t="b">
        <v>0</v>
      </c>
      <c r="AN56" s="64">
        <v>6</v>
      </c>
      <c r="AO56" s="70" t="s">
        <v>275</v>
      </c>
      <c r="AP56" s="64" t="b">
        <v>0</v>
      </c>
      <c r="AQ56" s="64" t="s">
        <v>1301</v>
      </c>
      <c r="AR56" s="64"/>
      <c r="AS56" s="70" t="s">
        <v>275</v>
      </c>
      <c r="AT56" s="64" t="b">
        <v>0</v>
      </c>
      <c r="AU56" s="64">
        <v>4</v>
      </c>
      <c r="AV56" s="70" t="s">
        <v>275</v>
      </c>
      <c r="AW56" s="64" t="s">
        <v>1330</v>
      </c>
      <c r="AX56" s="64" t="b">
        <v>0</v>
      </c>
      <c r="AY56" s="70" t="s">
        <v>1211</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43705</v>
      </c>
      <c r="BN56" s="70" t="s">
        <v>1011</v>
      </c>
    </row>
    <row r="57" spans="1:66" ht="15">
      <c r="A57" s="62" t="s">
        <v>713</v>
      </c>
      <c r="B57" s="62" t="s">
        <v>713</v>
      </c>
      <c r="C57" s="81" t="s">
        <v>272</v>
      </c>
      <c r="D57" s="88">
        <v>5</v>
      </c>
      <c r="E57" s="89" t="s">
        <v>132</v>
      </c>
      <c r="F57" s="90">
        <v>16</v>
      </c>
      <c r="G57" s="81"/>
      <c r="H57" s="73"/>
      <c r="I57" s="91"/>
      <c r="J57" s="91"/>
      <c r="K57" s="34" t="s">
        <v>65</v>
      </c>
      <c r="L57" s="94">
        <v>57</v>
      </c>
      <c r="M57" s="94"/>
      <c r="N57" s="93"/>
      <c r="O57" s="64" t="s">
        <v>185</v>
      </c>
      <c r="P57" s="66">
        <v>43707.72225694444</v>
      </c>
      <c r="Q57" s="64" t="s">
        <v>781</v>
      </c>
      <c r="R57" s="67" t="s">
        <v>851</v>
      </c>
      <c r="S57" s="64" t="s">
        <v>914</v>
      </c>
      <c r="T57" s="64" t="s">
        <v>940</v>
      </c>
      <c r="U57" s="66">
        <v>43707.72225694444</v>
      </c>
      <c r="V57" s="67" t="s">
        <v>1112</v>
      </c>
      <c r="W57" s="64"/>
      <c r="X57" s="64"/>
      <c r="Y57" s="70" t="s">
        <v>1212</v>
      </c>
      <c r="Z57" s="64"/>
      <c r="AA57" s="104">
        <v>1</v>
      </c>
      <c r="AB57" s="48">
        <v>0</v>
      </c>
      <c r="AC57" s="49">
        <v>0</v>
      </c>
      <c r="AD57" s="48">
        <v>0</v>
      </c>
      <c r="AE57" s="49">
        <v>0</v>
      </c>
      <c r="AF57" s="48">
        <v>0</v>
      </c>
      <c r="AG57" s="49">
        <v>0</v>
      </c>
      <c r="AH57" s="48">
        <v>18</v>
      </c>
      <c r="AI57" s="49">
        <v>100</v>
      </c>
      <c r="AJ57" s="48">
        <v>18</v>
      </c>
      <c r="AK57" s="132" t="s">
        <v>958</v>
      </c>
      <c r="AL57" s="67" t="s">
        <v>958</v>
      </c>
      <c r="AM57" s="64" t="b">
        <v>0</v>
      </c>
      <c r="AN57" s="64">
        <v>0</v>
      </c>
      <c r="AO57" s="70" t="s">
        <v>275</v>
      </c>
      <c r="AP57" s="64" t="b">
        <v>0</v>
      </c>
      <c r="AQ57" s="64" t="s">
        <v>1301</v>
      </c>
      <c r="AR57" s="64"/>
      <c r="AS57" s="70" t="s">
        <v>275</v>
      </c>
      <c r="AT57" s="64" t="b">
        <v>0</v>
      </c>
      <c r="AU57" s="64">
        <v>0</v>
      </c>
      <c r="AV57" s="70" t="s">
        <v>275</v>
      </c>
      <c r="AW57" s="64" t="s">
        <v>1330</v>
      </c>
      <c r="AX57" s="64" t="b">
        <v>0</v>
      </c>
      <c r="AY57" s="70" t="s">
        <v>1212</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27">
        <v>43707</v>
      </c>
      <c r="BN57" s="70" t="s">
        <v>1012</v>
      </c>
    </row>
    <row r="58" spans="1:66" ht="15">
      <c r="A58" s="62" t="s">
        <v>714</v>
      </c>
      <c r="B58" s="62" t="s">
        <v>731</v>
      </c>
      <c r="C58" s="81" t="s">
        <v>272</v>
      </c>
      <c r="D58" s="88">
        <v>5</v>
      </c>
      <c r="E58" s="89" t="s">
        <v>132</v>
      </c>
      <c r="F58" s="90">
        <v>16</v>
      </c>
      <c r="G58" s="81"/>
      <c r="H58" s="73"/>
      <c r="I58" s="91"/>
      <c r="J58" s="91"/>
      <c r="K58" s="34" t="s">
        <v>65</v>
      </c>
      <c r="L58" s="94">
        <v>58</v>
      </c>
      <c r="M58" s="94"/>
      <c r="N58" s="93"/>
      <c r="O58" s="64" t="s">
        <v>337</v>
      </c>
      <c r="P58" s="66">
        <v>43707.91060185185</v>
      </c>
      <c r="Q58" s="64" t="s">
        <v>782</v>
      </c>
      <c r="R58" s="67" t="s">
        <v>852</v>
      </c>
      <c r="S58" s="64" t="s">
        <v>915</v>
      </c>
      <c r="T58" s="64"/>
      <c r="U58" s="66">
        <v>43707.91060185185</v>
      </c>
      <c r="V58" s="67" t="s">
        <v>1113</v>
      </c>
      <c r="W58" s="64"/>
      <c r="X58" s="64"/>
      <c r="Y58" s="70" t="s">
        <v>1213</v>
      </c>
      <c r="Z58" s="64"/>
      <c r="AA58" s="104">
        <v>1</v>
      </c>
      <c r="AB58" s="48">
        <v>0</v>
      </c>
      <c r="AC58" s="49">
        <v>0</v>
      </c>
      <c r="AD58" s="48">
        <v>0</v>
      </c>
      <c r="AE58" s="49">
        <v>0</v>
      </c>
      <c r="AF58" s="48">
        <v>0</v>
      </c>
      <c r="AG58" s="49">
        <v>0</v>
      </c>
      <c r="AH58" s="48">
        <v>18</v>
      </c>
      <c r="AI58" s="49">
        <v>100</v>
      </c>
      <c r="AJ58" s="48">
        <v>18</v>
      </c>
      <c r="AK58" s="109"/>
      <c r="AL58" s="67" t="s">
        <v>976</v>
      </c>
      <c r="AM58" s="64" t="b">
        <v>0</v>
      </c>
      <c r="AN58" s="64">
        <v>0</v>
      </c>
      <c r="AO58" s="70" t="s">
        <v>275</v>
      </c>
      <c r="AP58" s="64" t="b">
        <v>0</v>
      </c>
      <c r="AQ58" s="64" t="s">
        <v>1301</v>
      </c>
      <c r="AR58" s="64"/>
      <c r="AS58" s="70" t="s">
        <v>275</v>
      </c>
      <c r="AT58" s="64" t="b">
        <v>0</v>
      </c>
      <c r="AU58" s="64">
        <v>3</v>
      </c>
      <c r="AV58" s="70" t="s">
        <v>1280</v>
      </c>
      <c r="AW58" s="64" t="s">
        <v>1328</v>
      </c>
      <c r="AX58" s="64" t="b">
        <v>0</v>
      </c>
      <c r="AY58" s="70" t="s">
        <v>1280</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27">
        <v>43707</v>
      </c>
      <c r="BN58" s="70" t="s">
        <v>1013</v>
      </c>
    </row>
    <row r="59" spans="1:66" ht="15">
      <c r="A59" s="62" t="s">
        <v>715</v>
      </c>
      <c r="B59" s="62" t="s">
        <v>732</v>
      </c>
      <c r="C59" s="81" t="s">
        <v>272</v>
      </c>
      <c r="D59" s="88">
        <v>5</v>
      </c>
      <c r="E59" s="89" t="s">
        <v>132</v>
      </c>
      <c r="F59" s="90">
        <v>16</v>
      </c>
      <c r="G59" s="81"/>
      <c r="H59" s="73"/>
      <c r="I59" s="91"/>
      <c r="J59" s="91"/>
      <c r="K59" s="34" t="s">
        <v>65</v>
      </c>
      <c r="L59" s="94">
        <v>59</v>
      </c>
      <c r="M59" s="94"/>
      <c r="N59" s="93"/>
      <c r="O59" s="64" t="s">
        <v>337</v>
      </c>
      <c r="P59" s="66">
        <v>43708.100902777776</v>
      </c>
      <c r="Q59" s="64" t="s">
        <v>783</v>
      </c>
      <c r="R59" s="67" t="s">
        <v>853</v>
      </c>
      <c r="S59" s="64" t="s">
        <v>916</v>
      </c>
      <c r="T59" s="64" t="s">
        <v>941</v>
      </c>
      <c r="U59" s="66">
        <v>43708.100902777776</v>
      </c>
      <c r="V59" s="67" t="s">
        <v>1114</v>
      </c>
      <c r="W59" s="64"/>
      <c r="X59" s="64"/>
      <c r="Y59" s="70" t="s">
        <v>1214</v>
      </c>
      <c r="Z59" s="64"/>
      <c r="AA59" s="104">
        <v>1</v>
      </c>
      <c r="AB59" s="48">
        <v>0</v>
      </c>
      <c r="AC59" s="49">
        <v>0</v>
      </c>
      <c r="AD59" s="48">
        <v>0</v>
      </c>
      <c r="AE59" s="49">
        <v>0</v>
      </c>
      <c r="AF59" s="48">
        <v>0</v>
      </c>
      <c r="AG59" s="49">
        <v>0</v>
      </c>
      <c r="AH59" s="48">
        <v>18</v>
      </c>
      <c r="AI59" s="49">
        <v>100</v>
      </c>
      <c r="AJ59" s="48">
        <v>18</v>
      </c>
      <c r="AK59" s="109"/>
      <c r="AL59" s="67" t="s">
        <v>977</v>
      </c>
      <c r="AM59" s="64" t="b">
        <v>0</v>
      </c>
      <c r="AN59" s="64">
        <v>0</v>
      </c>
      <c r="AO59" s="70" t="s">
        <v>275</v>
      </c>
      <c r="AP59" s="64" t="b">
        <v>0</v>
      </c>
      <c r="AQ59" s="64" t="s">
        <v>1301</v>
      </c>
      <c r="AR59" s="64"/>
      <c r="AS59" s="70" t="s">
        <v>275</v>
      </c>
      <c r="AT59" s="64" t="b">
        <v>0</v>
      </c>
      <c r="AU59" s="64">
        <v>3</v>
      </c>
      <c r="AV59" s="70" t="s">
        <v>1241</v>
      </c>
      <c r="AW59" s="64" t="s">
        <v>1329</v>
      </c>
      <c r="AX59" s="64" t="b">
        <v>0</v>
      </c>
      <c r="AY59" s="70" t="s">
        <v>1241</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27">
        <v>43708</v>
      </c>
      <c r="BN59" s="70" t="s">
        <v>1014</v>
      </c>
    </row>
    <row r="60" spans="1:66" ht="15">
      <c r="A60" s="62" t="s">
        <v>716</v>
      </c>
      <c r="B60" s="62" t="s">
        <v>716</v>
      </c>
      <c r="C60" s="81" t="s">
        <v>2331</v>
      </c>
      <c r="D60" s="88">
        <v>10</v>
      </c>
      <c r="E60" s="89" t="s">
        <v>136</v>
      </c>
      <c r="F60" s="90">
        <v>15.743589743589745</v>
      </c>
      <c r="G60" s="81"/>
      <c r="H60" s="73"/>
      <c r="I60" s="91"/>
      <c r="J60" s="91"/>
      <c r="K60" s="34" t="s">
        <v>65</v>
      </c>
      <c r="L60" s="94">
        <v>60</v>
      </c>
      <c r="M60" s="94"/>
      <c r="N60" s="93"/>
      <c r="O60" s="64" t="s">
        <v>185</v>
      </c>
      <c r="P60" s="66">
        <v>43705.63762731481</v>
      </c>
      <c r="Q60" s="64" t="s">
        <v>784</v>
      </c>
      <c r="R60" s="64"/>
      <c r="S60" s="64"/>
      <c r="T60" s="64" t="s">
        <v>941</v>
      </c>
      <c r="U60" s="66">
        <v>43705.63762731481</v>
      </c>
      <c r="V60" s="67" t="s">
        <v>1115</v>
      </c>
      <c r="W60" s="64"/>
      <c r="X60" s="64"/>
      <c r="Y60" s="70" t="s">
        <v>1215</v>
      </c>
      <c r="Z60" s="64"/>
      <c r="AA60" s="104">
        <v>2</v>
      </c>
      <c r="AB60" s="48">
        <v>0</v>
      </c>
      <c r="AC60" s="49">
        <v>0</v>
      </c>
      <c r="AD60" s="48">
        <v>0</v>
      </c>
      <c r="AE60" s="49">
        <v>0</v>
      </c>
      <c r="AF60" s="48">
        <v>0</v>
      </c>
      <c r="AG60" s="49">
        <v>0</v>
      </c>
      <c r="AH60" s="48">
        <v>21</v>
      </c>
      <c r="AI60" s="49">
        <v>100</v>
      </c>
      <c r="AJ60" s="48">
        <v>21</v>
      </c>
      <c r="AK60" s="109"/>
      <c r="AL60" s="67" t="s">
        <v>978</v>
      </c>
      <c r="AM60" s="64" t="b">
        <v>0</v>
      </c>
      <c r="AN60" s="64">
        <v>1</v>
      </c>
      <c r="AO60" s="70" t="s">
        <v>275</v>
      </c>
      <c r="AP60" s="64" t="b">
        <v>0</v>
      </c>
      <c r="AQ60" s="64" t="s">
        <v>1301</v>
      </c>
      <c r="AR60" s="64"/>
      <c r="AS60" s="70" t="s">
        <v>275</v>
      </c>
      <c r="AT60" s="64" t="b">
        <v>0</v>
      </c>
      <c r="AU60" s="64">
        <v>0</v>
      </c>
      <c r="AV60" s="70" t="s">
        <v>275</v>
      </c>
      <c r="AW60" s="64" t="s">
        <v>341</v>
      </c>
      <c r="AX60" s="64" t="b">
        <v>0</v>
      </c>
      <c r="AY60" s="70" t="s">
        <v>1215</v>
      </c>
      <c r="AZ60" s="64" t="s">
        <v>185</v>
      </c>
      <c r="BA60" s="64">
        <v>0</v>
      </c>
      <c r="BB60" s="64">
        <v>0</v>
      </c>
      <c r="BC60" s="64"/>
      <c r="BD60" s="64"/>
      <c r="BE60" s="64"/>
      <c r="BF60" s="64"/>
      <c r="BG60" s="64"/>
      <c r="BH60" s="64"/>
      <c r="BI60" s="64"/>
      <c r="BJ60" s="64"/>
      <c r="BK60" s="63" t="str">
        <f>REPLACE(INDEX(GroupVertices[Group],MATCH(Edges[[#This Row],[Vertex 1]],GroupVertices[Vertex],0)),1,1,"")</f>
        <v>7</v>
      </c>
      <c r="BL60" s="63" t="str">
        <f>REPLACE(INDEX(GroupVertices[Group],MATCH(Edges[[#This Row],[Vertex 2]],GroupVertices[Vertex],0)),1,1,"")</f>
        <v>7</v>
      </c>
      <c r="BM60" s="127">
        <v>43705</v>
      </c>
      <c r="BN60" s="70" t="s">
        <v>1015</v>
      </c>
    </row>
    <row r="61" spans="1:66" ht="15">
      <c r="A61" s="62" t="s">
        <v>716</v>
      </c>
      <c r="B61" s="62" t="s">
        <v>716</v>
      </c>
      <c r="C61" s="81" t="s">
        <v>2331</v>
      </c>
      <c r="D61" s="88">
        <v>10</v>
      </c>
      <c r="E61" s="89" t="s">
        <v>136</v>
      </c>
      <c r="F61" s="90">
        <v>15.743589743589745</v>
      </c>
      <c r="G61" s="81"/>
      <c r="H61" s="73"/>
      <c r="I61" s="91"/>
      <c r="J61" s="91"/>
      <c r="K61" s="34" t="s">
        <v>65</v>
      </c>
      <c r="L61" s="94">
        <v>61</v>
      </c>
      <c r="M61" s="94"/>
      <c r="N61" s="93"/>
      <c r="O61" s="64" t="s">
        <v>185</v>
      </c>
      <c r="P61" s="66">
        <v>43705.655486111114</v>
      </c>
      <c r="Q61" s="64" t="s">
        <v>785</v>
      </c>
      <c r="R61" s="67" t="s">
        <v>854</v>
      </c>
      <c r="S61" s="64" t="s">
        <v>910</v>
      </c>
      <c r="T61" s="64" t="s">
        <v>941</v>
      </c>
      <c r="U61" s="66">
        <v>43705.655486111114</v>
      </c>
      <c r="V61" s="67" t="s">
        <v>1116</v>
      </c>
      <c r="W61" s="64"/>
      <c r="X61" s="64"/>
      <c r="Y61" s="70" t="s">
        <v>1216</v>
      </c>
      <c r="Z61" s="64"/>
      <c r="AA61" s="104">
        <v>2</v>
      </c>
      <c r="AB61" s="48">
        <v>0</v>
      </c>
      <c r="AC61" s="49">
        <v>0</v>
      </c>
      <c r="AD61" s="48">
        <v>0</v>
      </c>
      <c r="AE61" s="49">
        <v>0</v>
      </c>
      <c r="AF61" s="48">
        <v>0</v>
      </c>
      <c r="AG61" s="49">
        <v>0</v>
      </c>
      <c r="AH61" s="48">
        <v>19</v>
      </c>
      <c r="AI61" s="49">
        <v>100</v>
      </c>
      <c r="AJ61" s="48">
        <v>19</v>
      </c>
      <c r="AK61" s="109"/>
      <c r="AL61" s="67" t="s">
        <v>978</v>
      </c>
      <c r="AM61" s="64" t="b">
        <v>0</v>
      </c>
      <c r="AN61" s="64">
        <v>0</v>
      </c>
      <c r="AO61" s="70" t="s">
        <v>275</v>
      </c>
      <c r="AP61" s="64" t="b">
        <v>1</v>
      </c>
      <c r="AQ61" s="64" t="s">
        <v>1301</v>
      </c>
      <c r="AR61" s="64"/>
      <c r="AS61" s="70" t="s">
        <v>1307</v>
      </c>
      <c r="AT61" s="64" t="b">
        <v>0</v>
      </c>
      <c r="AU61" s="64">
        <v>0</v>
      </c>
      <c r="AV61" s="70" t="s">
        <v>275</v>
      </c>
      <c r="AW61" s="64" t="s">
        <v>341</v>
      </c>
      <c r="AX61" s="64" t="b">
        <v>0</v>
      </c>
      <c r="AY61" s="70" t="s">
        <v>1216</v>
      </c>
      <c r="AZ61" s="64" t="s">
        <v>185</v>
      </c>
      <c r="BA61" s="64">
        <v>0</v>
      </c>
      <c r="BB61" s="64">
        <v>0</v>
      </c>
      <c r="BC61" s="64"/>
      <c r="BD61" s="64"/>
      <c r="BE61" s="64"/>
      <c r="BF61" s="64"/>
      <c r="BG61" s="64"/>
      <c r="BH61" s="64"/>
      <c r="BI61" s="64"/>
      <c r="BJ61" s="64"/>
      <c r="BK61" s="63" t="str">
        <f>REPLACE(INDEX(GroupVertices[Group],MATCH(Edges[[#This Row],[Vertex 1]],GroupVertices[Vertex],0)),1,1,"")</f>
        <v>7</v>
      </c>
      <c r="BL61" s="63" t="str">
        <f>REPLACE(INDEX(GroupVertices[Group],MATCH(Edges[[#This Row],[Vertex 2]],GroupVertices[Vertex],0)),1,1,"")</f>
        <v>7</v>
      </c>
      <c r="BM61" s="127">
        <v>43705</v>
      </c>
      <c r="BN61" s="70" t="s">
        <v>1016</v>
      </c>
    </row>
    <row r="62" spans="1:66" ht="15">
      <c r="A62" s="62" t="s">
        <v>716</v>
      </c>
      <c r="B62" s="62" t="s">
        <v>717</v>
      </c>
      <c r="C62" s="81" t="s">
        <v>272</v>
      </c>
      <c r="D62" s="88">
        <v>5</v>
      </c>
      <c r="E62" s="89" t="s">
        <v>132</v>
      </c>
      <c r="F62" s="90">
        <v>16</v>
      </c>
      <c r="G62" s="81"/>
      <c r="H62" s="73"/>
      <c r="I62" s="91"/>
      <c r="J62" s="91"/>
      <c r="K62" s="34" t="s">
        <v>66</v>
      </c>
      <c r="L62" s="94">
        <v>62</v>
      </c>
      <c r="M62" s="94"/>
      <c r="N62" s="93"/>
      <c r="O62" s="64" t="s">
        <v>195</v>
      </c>
      <c r="P62" s="66">
        <v>43706.76520833333</v>
      </c>
      <c r="Q62" s="64" t="s">
        <v>786</v>
      </c>
      <c r="R62" s="67" t="s">
        <v>855</v>
      </c>
      <c r="S62" s="64" t="s">
        <v>917</v>
      </c>
      <c r="T62" s="64" t="s">
        <v>942</v>
      </c>
      <c r="U62" s="66">
        <v>43706.76520833333</v>
      </c>
      <c r="V62" s="67" t="s">
        <v>1117</v>
      </c>
      <c r="W62" s="64"/>
      <c r="X62" s="64"/>
      <c r="Y62" s="70" t="s">
        <v>1217</v>
      </c>
      <c r="Z62" s="64"/>
      <c r="AA62" s="104">
        <v>1</v>
      </c>
      <c r="AB62" s="48">
        <v>0</v>
      </c>
      <c r="AC62" s="49">
        <v>0</v>
      </c>
      <c r="AD62" s="48">
        <v>0</v>
      </c>
      <c r="AE62" s="49">
        <v>0</v>
      </c>
      <c r="AF62" s="48">
        <v>0</v>
      </c>
      <c r="AG62" s="49">
        <v>0</v>
      </c>
      <c r="AH62" s="48">
        <v>33</v>
      </c>
      <c r="AI62" s="49">
        <v>100</v>
      </c>
      <c r="AJ62" s="48">
        <v>33</v>
      </c>
      <c r="AK62" s="109"/>
      <c r="AL62" s="67" t="s">
        <v>978</v>
      </c>
      <c r="AM62" s="64" t="b">
        <v>0</v>
      </c>
      <c r="AN62" s="64">
        <v>2</v>
      </c>
      <c r="AO62" s="70" t="s">
        <v>275</v>
      </c>
      <c r="AP62" s="64" t="b">
        <v>0</v>
      </c>
      <c r="AQ62" s="64" t="s">
        <v>1301</v>
      </c>
      <c r="AR62" s="64"/>
      <c r="AS62" s="70" t="s">
        <v>275</v>
      </c>
      <c r="AT62" s="64" t="b">
        <v>0</v>
      </c>
      <c r="AU62" s="64">
        <v>2</v>
      </c>
      <c r="AV62" s="70" t="s">
        <v>275</v>
      </c>
      <c r="AW62" s="64" t="s">
        <v>1327</v>
      </c>
      <c r="AX62" s="64" t="b">
        <v>0</v>
      </c>
      <c r="AY62" s="70" t="s">
        <v>1217</v>
      </c>
      <c r="AZ62" s="64" t="s">
        <v>185</v>
      </c>
      <c r="BA62" s="64">
        <v>0</v>
      </c>
      <c r="BB62" s="64">
        <v>0</v>
      </c>
      <c r="BC62" s="64"/>
      <c r="BD62" s="64"/>
      <c r="BE62" s="64"/>
      <c r="BF62" s="64"/>
      <c r="BG62" s="64"/>
      <c r="BH62" s="64"/>
      <c r="BI62" s="64"/>
      <c r="BJ62" s="64"/>
      <c r="BK62" s="63" t="str">
        <f>REPLACE(INDEX(GroupVertices[Group],MATCH(Edges[[#This Row],[Vertex 1]],GroupVertices[Vertex],0)),1,1,"")</f>
        <v>7</v>
      </c>
      <c r="BL62" s="63" t="str">
        <f>REPLACE(INDEX(GroupVertices[Group],MATCH(Edges[[#This Row],[Vertex 2]],GroupVertices[Vertex],0)),1,1,"")</f>
        <v>7</v>
      </c>
      <c r="BM62" s="127">
        <v>43706</v>
      </c>
      <c r="BN62" s="70" t="s">
        <v>1017</v>
      </c>
    </row>
    <row r="63" spans="1:66" ht="15">
      <c r="A63" s="62" t="s">
        <v>717</v>
      </c>
      <c r="B63" s="62" t="s">
        <v>716</v>
      </c>
      <c r="C63" s="81" t="s">
        <v>272</v>
      </c>
      <c r="D63" s="88">
        <v>5</v>
      </c>
      <c r="E63" s="89" t="s">
        <v>132</v>
      </c>
      <c r="F63" s="90">
        <v>16</v>
      </c>
      <c r="G63" s="81"/>
      <c r="H63" s="73"/>
      <c r="I63" s="91"/>
      <c r="J63" s="91"/>
      <c r="K63" s="34" t="s">
        <v>66</v>
      </c>
      <c r="L63" s="94">
        <v>63</v>
      </c>
      <c r="M63" s="94"/>
      <c r="N63" s="93"/>
      <c r="O63" s="64" t="s">
        <v>337</v>
      </c>
      <c r="P63" s="66">
        <v>43706.76545138889</v>
      </c>
      <c r="Q63" s="64" t="s">
        <v>786</v>
      </c>
      <c r="R63" s="64"/>
      <c r="S63" s="64"/>
      <c r="T63" s="64"/>
      <c r="U63" s="66">
        <v>43706.76545138889</v>
      </c>
      <c r="V63" s="67" t="s">
        <v>1118</v>
      </c>
      <c r="W63" s="64"/>
      <c r="X63" s="64"/>
      <c r="Y63" s="70" t="s">
        <v>1218</v>
      </c>
      <c r="Z63" s="64"/>
      <c r="AA63" s="104">
        <v>1</v>
      </c>
      <c r="AB63" s="48">
        <v>0</v>
      </c>
      <c r="AC63" s="49">
        <v>0</v>
      </c>
      <c r="AD63" s="48">
        <v>0</v>
      </c>
      <c r="AE63" s="49">
        <v>0</v>
      </c>
      <c r="AF63" s="48">
        <v>0</v>
      </c>
      <c r="AG63" s="49">
        <v>0</v>
      </c>
      <c r="AH63" s="48">
        <v>33</v>
      </c>
      <c r="AI63" s="49">
        <v>100</v>
      </c>
      <c r="AJ63" s="48">
        <v>33</v>
      </c>
      <c r="AK63" s="109"/>
      <c r="AL63" s="67" t="s">
        <v>979</v>
      </c>
      <c r="AM63" s="64" t="b">
        <v>0</v>
      </c>
      <c r="AN63" s="64">
        <v>0</v>
      </c>
      <c r="AO63" s="70" t="s">
        <v>275</v>
      </c>
      <c r="AP63" s="64" t="b">
        <v>0</v>
      </c>
      <c r="AQ63" s="64" t="s">
        <v>1301</v>
      </c>
      <c r="AR63" s="64"/>
      <c r="AS63" s="70" t="s">
        <v>275</v>
      </c>
      <c r="AT63" s="64" t="b">
        <v>0</v>
      </c>
      <c r="AU63" s="64">
        <v>2</v>
      </c>
      <c r="AV63" s="70" t="s">
        <v>1217</v>
      </c>
      <c r="AW63" s="64" t="s">
        <v>341</v>
      </c>
      <c r="AX63" s="64" t="b">
        <v>0</v>
      </c>
      <c r="AY63" s="70" t="s">
        <v>1217</v>
      </c>
      <c r="AZ63" s="64" t="s">
        <v>185</v>
      </c>
      <c r="BA63" s="64">
        <v>0</v>
      </c>
      <c r="BB63" s="64">
        <v>0</v>
      </c>
      <c r="BC63" s="64"/>
      <c r="BD63" s="64"/>
      <c r="BE63" s="64"/>
      <c r="BF63" s="64"/>
      <c r="BG63" s="64"/>
      <c r="BH63" s="64"/>
      <c r="BI63" s="64"/>
      <c r="BJ63" s="64"/>
      <c r="BK63" s="63" t="str">
        <f>REPLACE(INDEX(GroupVertices[Group],MATCH(Edges[[#This Row],[Vertex 1]],GroupVertices[Vertex],0)),1,1,"")</f>
        <v>7</v>
      </c>
      <c r="BL63" s="63" t="str">
        <f>REPLACE(INDEX(GroupVertices[Group],MATCH(Edges[[#This Row],[Vertex 2]],GroupVertices[Vertex],0)),1,1,"")</f>
        <v>7</v>
      </c>
      <c r="BM63" s="127">
        <v>43706</v>
      </c>
      <c r="BN63" s="70" t="s">
        <v>1018</v>
      </c>
    </row>
    <row r="64" spans="1:66" ht="15">
      <c r="A64" s="62" t="s">
        <v>718</v>
      </c>
      <c r="B64" s="62" t="s">
        <v>716</v>
      </c>
      <c r="C64" s="81" t="s">
        <v>272</v>
      </c>
      <c r="D64" s="88">
        <v>5</v>
      </c>
      <c r="E64" s="89" t="s">
        <v>132</v>
      </c>
      <c r="F64" s="90">
        <v>16</v>
      </c>
      <c r="G64" s="81"/>
      <c r="H64" s="73"/>
      <c r="I64" s="91"/>
      <c r="J64" s="91"/>
      <c r="K64" s="34" t="s">
        <v>65</v>
      </c>
      <c r="L64" s="94">
        <v>64</v>
      </c>
      <c r="M64" s="94"/>
      <c r="N64" s="93"/>
      <c r="O64" s="64" t="s">
        <v>337</v>
      </c>
      <c r="P64" s="66">
        <v>43708.428981481484</v>
      </c>
      <c r="Q64" s="64" t="s">
        <v>786</v>
      </c>
      <c r="R64" s="64"/>
      <c r="S64" s="64"/>
      <c r="T64" s="64"/>
      <c r="U64" s="66">
        <v>43708.428981481484</v>
      </c>
      <c r="V64" s="67" t="s">
        <v>1119</v>
      </c>
      <c r="W64" s="64"/>
      <c r="X64" s="64"/>
      <c r="Y64" s="70" t="s">
        <v>1219</v>
      </c>
      <c r="Z64" s="64"/>
      <c r="AA64" s="104">
        <v>1</v>
      </c>
      <c r="AB64" s="48"/>
      <c r="AC64" s="49"/>
      <c r="AD64" s="48"/>
      <c r="AE64" s="49"/>
      <c r="AF64" s="48"/>
      <c r="AG64" s="49"/>
      <c r="AH64" s="48"/>
      <c r="AI64" s="49"/>
      <c r="AJ64" s="48"/>
      <c r="AK64" s="109"/>
      <c r="AL64" s="67" t="s">
        <v>980</v>
      </c>
      <c r="AM64" s="64" t="b">
        <v>0</v>
      </c>
      <c r="AN64" s="64">
        <v>0</v>
      </c>
      <c r="AO64" s="70" t="s">
        <v>275</v>
      </c>
      <c r="AP64" s="64" t="b">
        <v>0</v>
      </c>
      <c r="AQ64" s="64" t="s">
        <v>1301</v>
      </c>
      <c r="AR64" s="64"/>
      <c r="AS64" s="70" t="s">
        <v>275</v>
      </c>
      <c r="AT64" s="64" t="b">
        <v>0</v>
      </c>
      <c r="AU64" s="64">
        <v>2</v>
      </c>
      <c r="AV64" s="70" t="s">
        <v>1217</v>
      </c>
      <c r="AW64" s="64" t="s">
        <v>1329</v>
      </c>
      <c r="AX64" s="64" t="b">
        <v>0</v>
      </c>
      <c r="AY64" s="70" t="s">
        <v>1217</v>
      </c>
      <c r="AZ64" s="64" t="s">
        <v>185</v>
      </c>
      <c r="BA64" s="64">
        <v>0</v>
      </c>
      <c r="BB64" s="64">
        <v>0</v>
      </c>
      <c r="BC64" s="64"/>
      <c r="BD64" s="64"/>
      <c r="BE64" s="64"/>
      <c r="BF64" s="64"/>
      <c r="BG64" s="64"/>
      <c r="BH64" s="64"/>
      <c r="BI64" s="64"/>
      <c r="BJ64" s="64"/>
      <c r="BK64" s="63" t="str">
        <f>REPLACE(INDEX(GroupVertices[Group],MATCH(Edges[[#This Row],[Vertex 1]],GroupVertices[Vertex],0)),1,1,"")</f>
        <v>7</v>
      </c>
      <c r="BL64" s="63" t="str">
        <f>REPLACE(INDEX(GroupVertices[Group],MATCH(Edges[[#This Row],[Vertex 2]],GroupVertices[Vertex],0)),1,1,"")</f>
        <v>7</v>
      </c>
      <c r="BM64" s="127">
        <v>43708</v>
      </c>
      <c r="BN64" s="70" t="s">
        <v>1019</v>
      </c>
    </row>
    <row r="65" spans="1:66" ht="15">
      <c r="A65" s="62" t="s">
        <v>718</v>
      </c>
      <c r="B65" s="62" t="s">
        <v>717</v>
      </c>
      <c r="C65" s="81" t="s">
        <v>272</v>
      </c>
      <c r="D65" s="88">
        <v>5</v>
      </c>
      <c r="E65" s="89" t="s">
        <v>132</v>
      </c>
      <c r="F65" s="90">
        <v>16</v>
      </c>
      <c r="G65" s="81"/>
      <c r="H65" s="73"/>
      <c r="I65" s="91"/>
      <c r="J65" s="91"/>
      <c r="K65" s="34" t="s">
        <v>65</v>
      </c>
      <c r="L65" s="94">
        <v>65</v>
      </c>
      <c r="M65" s="94"/>
      <c r="N65" s="93"/>
      <c r="O65" s="64" t="s">
        <v>195</v>
      </c>
      <c r="P65" s="66">
        <v>43708.428981481484</v>
      </c>
      <c r="Q65" s="64" t="s">
        <v>786</v>
      </c>
      <c r="R65" s="64"/>
      <c r="S65" s="64"/>
      <c r="T65" s="64"/>
      <c r="U65" s="66">
        <v>43708.428981481484</v>
      </c>
      <c r="V65" s="67" t="s">
        <v>1119</v>
      </c>
      <c r="W65" s="64"/>
      <c r="X65" s="64"/>
      <c r="Y65" s="70" t="s">
        <v>1219</v>
      </c>
      <c r="Z65" s="64"/>
      <c r="AA65" s="104">
        <v>1</v>
      </c>
      <c r="AB65" s="48">
        <v>0</v>
      </c>
      <c r="AC65" s="49">
        <v>0</v>
      </c>
      <c r="AD65" s="48">
        <v>0</v>
      </c>
      <c r="AE65" s="49">
        <v>0</v>
      </c>
      <c r="AF65" s="48">
        <v>0</v>
      </c>
      <c r="AG65" s="49">
        <v>0</v>
      </c>
      <c r="AH65" s="48">
        <v>33</v>
      </c>
      <c r="AI65" s="49">
        <v>100</v>
      </c>
      <c r="AJ65" s="48">
        <v>33</v>
      </c>
      <c r="AK65" s="109"/>
      <c r="AL65" s="67" t="s">
        <v>980</v>
      </c>
      <c r="AM65" s="64" t="b">
        <v>0</v>
      </c>
      <c r="AN65" s="64">
        <v>0</v>
      </c>
      <c r="AO65" s="70" t="s">
        <v>275</v>
      </c>
      <c r="AP65" s="64" t="b">
        <v>0</v>
      </c>
      <c r="AQ65" s="64" t="s">
        <v>1301</v>
      </c>
      <c r="AR65" s="64"/>
      <c r="AS65" s="70" t="s">
        <v>275</v>
      </c>
      <c r="AT65" s="64" t="b">
        <v>0</v>
      </c>
      <c r="AU65" s="64">
        <v>2</v>
      </c>
      <c r="AV65" s="70" t="s">
        <v>1217</v>
      </c>
      <c r="AW65" s="64" t="s">
        <v>1329</v>
      </c>
      <c r="AX65" s="64" t="b">
        <v>0</v>
      </c>
      <c r="AY65" s="70" t="s">
        <v>1217</v>
      </c>
      <c r="AZ65" s="64" t="s">
        <v>185</v>
      </c>
      <c r="BA65" s="64">
        <v>0</v>
      </c>
      <c r="BB65" s="64">
        <v>0</v>
      </c>
      <c r="BC65" s="64"/>
      <c r="BD65" s="64"/>
      <c r="BE65" s="64"/>
      <c r="BF65" s="64"/>
      <c r="BG65" s="64"/>
      <c r="BH65" s="64"/>
      <c r="BI65" s="64"/>
      <c r="BJ65" s="64"/>
      <c r="BK65" s="63" t="str">
        <f>REPLACE(INDEX(GroupVertices[Group],MATCH(Edges[[#This Row],[Vertex 1]],GroupVertices[Vertex],0)),1,1,"")</f>
        <v>7</v>
      </c>
      <c r="BL65" s="63" t="str">
        <f>REPLACE(INDEX(GroupVertices[Group],MATCH(Edges[[#This Row],[Vertex 2]],GroupVertices[Vertex],0)),1,1,"")</f>
        <v>7</v>
      </c>
      <c r="BM65" s="127">
        <v>43708</v>
      </c>
      <c r="BN65" s="70" t="s">
        <v>1019</v>
      </c>
    </row>
    <row r="66" spans="1:66" ht="15">
      <c r="A66" s="62" t="s">
        <v>719</v>
      </c>
      <c r="B66" s="62" t="s">
        <v>731</v>
      </c>
      <c r="C66" s="81" t="s">
        <v>272</v>
      </c>
      <c r="D66" s="88">
        <v>5</v>
      </c>
      <c r="E66" s="89" t="s">
        <v>132</v>
      </c>
      <c r="F66" s="90">
        <v>16</v>
      </c>
      <c r="G66" s="81"/>
      <c r="H66" s="73"/>
      <c r="I66" s="91"/>
      <c r="J66" s="91"/>
      <c r="K66" s="34" t="s">
        <v>65</v>
      </c>
      <c r="L66" s="94">
        <v>66</v>
      </c>
      <c r="M66" s="94"/>
      <c r="N66" s="93"/>
      <c r="O66" s="64" t="s">
        <v>337</v>
      </c>
      <c r="P66" s="66">
        <v>43708.60041666667</v>
      </c>
      <c r="Q66" s="64" t="s">
        <v>782</v>
      </c>
      <c r="R66" s="67" t="s">
        <v>852</v>
      </c>
      <c r="S66" s="64" t="s">
        <v>915</v>
      </c>
      <c r="T66" s="64"/>
      <c r="U66" s="66">
        <v>43708.60041666667</v>
      </c>
      <c r="V66" s="67" t="s">
        <v>1120</v>
      </c>
      <c r="W66" s="64"/>
      <c r="X66" s="64"/>
      <c r="Y66" s="70" t="s">
        <v>1220</v>
      </c>
      <c r="Z66" s="64"/>
      <c r="AA66" s="104">
        <v>1</v>
      </c>
      <c r="AB66" s="48">
        <v>0</v>
      </c>
      <c r="AC66" s="49">
        <v>0</v>
      </c>
      <c r="AD66" s="48">
        <v>0</v>
      </c>
      <c r="AE66" s="49">
        <v>0</v>
      </c>
      <c r="AF66" s="48">
        <v>0</v>
      </c>
      <c r="AG66" s="49">
        <v>0</v>
      </c>
      <c r="AH66" s="48">
        <v>18</v>
      </c>
      <c r="AI66" s="49">
        <v>100</v>
      </c>
      <c r="AJ66" s="48">
        <v>18</v>
      </c>
      <c r="AK66" s="109"/>
      <c r="AL66" s="67" t="s">
        <v>981</v>
      </c>
      <c r="AM66" s="64" t="b">
        <v>0</v>
      </c>
      <c r="AN66" s="64">
        <v>0</v>
      </c>
      <c r="AO66" s="70" t="s">
        <v>275</v>
      </c>
      <c r="AP66" s="64" t="b">
        <v>0</v>
      </c>
      <c r="AQ66" s="64" t="s">
        <v>1301</v>
      </c>
      <c r="AR66" s="64"/>
      <c r="AS66" s="70" t="s">
        <v>275</v>
      </c>
      <c r="AT66" s="64" t="b">
        <v>0</v>
      </c>
      <c r="AU66" s="64">
        <v>3</v>
      </c>
      <c r="AV66" s="70" t="s">
        <v>1280</v>
      </c>
      <c r="AW66" s="64" t="s">
        <v>1328</v>
      </c>
      <c r="AX66" s="64" t="b">
        <v>0</v>
      </c>
      <c r="AY66" s="70" t="s">
        <v>1280</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27">
        <v>43708</v>
      </c>
      <c r="BN66" s="70" t="s">
        <v>1020</v>
      </c>
    </row>
    <row r="67" spans="1:66" ht="15">
      <c r="A67" s="62" t="s">
        <v>720</v>
      </c>
      <c r="B67" s="62" t="s">
        <v>731</v>
      </c>
      <c r="C67" s="81" t="s">
        <v>272</v>
      </c>
      <c r="D67" s="88">
        <v>5</v>
      </c>
      <c r="E67" s="89" t="s">
        <v>132</v>
      </c>
      <c r="F67" s="90">
        <v>16</v>
      </c>
      <c r="G67" s="81"/>
      <c r="H67" s="73"/>
      <c r="I67" s="91"/>
      <c r="J67" s="91"/>
      <c r="K67" s="34" t="s">
        <v>65</v>
      </c>
      <c r="L67" s="94">
        <v>67</v>
      </c>
      <c r="M67" s="94"/>
      <c r="N67" s="93"/>
      <c r="O67" s="64" t="s">
        <v>337</v>
      </c>
      <c r="P67" s="66">
        <v>43709.54539351852</v>
      </c>
      <c r="Q67" s="64" t="s">
        <v>787</v>
      </c>
      <c r="R67" s="67" t="s">
        <v>856</v>
      </c>
      <c r="S67" s="64" t="s">
        <v>918</v>
      </c>
      <c r="T67" s="64" t="s">
        <v>941</v>
      </c>
      <c r="U67" s="66">
        <v>43709.54539351852</v>
      </c>
      <c r="V67" s="67" t="s">
        <v>1121</v>
      </c>
      <c r="W67" s="64"/>
      <c r="X67" s="64"/>
      <c r="Y67" s="70" t="s">
        <v>1221</v>
      </c>
      <c r="Z67" s="64"/>
      <c r="AA67" s="104">
        <v>1</v>
      </c>
      <c r="AB67" s="48"/>
      <c r="AC67" s="49"/>
      <c r="AD67" s="48"/>
      <c r="AE67" s="49"/>
      <c r="AF67" s="48"/>
      <c r="AG67" s="49"/>
      <c r="AH67" s="48"/>
      <c r="AI67" s="49"/>
      <c r="AJ67" s="48"/>
      <c r="AK67" s="109"/>
      <c r="AL67" s="67" t="s">
        <v>982</v>
      </c>
      <c r="AM67" s="64" t="b">
        <v>0</v>
      </c>
      <c r="AN67" s="64">
        <v>0</v>
      </c>
      <c r="AO67" s="70" t="s">
        <v>275</v>
      </c>
      <c r="AP67" s="64" t="b">
        <v>0</v>
      </c>
      <c r="AQ67" s="64" t="s">
        <v>1301</v>
      </c>
      <c r="AR67" s="64"/>
      <c r="AS67" s="70" t="s">
        <v>275</v>
      </c>
      <c r="AT67" s="64" t="b">
        <v>0</v>
      </c>
      <c r="AU67" s="64">
        <v>1</v>
      </c>
      <c r="AV67" s="70" t="s">
        <v>1245</v>
      </c>
      <c r="AW67" s="64" t="s">
        <v>1329</v>
      </c>
      <c r="AX67" s="64" t="b">
        <v>0</v>
      </c>
      <c r="AY67" s="70" t="s">
        <v>1245</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27">
        <v>43709</v>
      </c>
      <c r="BN67" s="70" t="s">
        <v>1021</v>
      </c>
    </row>
    <row r="68" spans="1:66" ht="15">
      <c r="A68" s="62" t="s">
        <v>720</v>
      </c>
      <c r="B68" s="62" t="s">
        <v>733</v>
      </c>
      <c r="C68" s="81" t="s">
        <v>272</v>
      </c>
      <c r="D68" s="88">
        <v>5</v>
      </c>
      <c r="E68" s="89" t="s">
        <v>132</v>
      </c>
      <c r="F68" s="90">
        <v>16</v>
      </c>
      <c r="G68" s="81"/>
      <c r="H68" s="73"/>
      <c r="I68" s="91"/>
      <c r="J68" s="91"/>
      <c r="K68" s="34" t="s">
        <v>65</v>
      </c>
      <c r="L68" s="94">
        <v>68</v>
      </c>
      <c r="M68" s="94"/>
      <c r="N68" s="93"/>
      <c r="O68" s="64" t="s">
        <v>195</v>
      </c>
      <c r="P68" s="66">
        <v>43709.54539351852</v>
      </c>
      <c r="Q68" s="64" t="s">
        <v>787</v>
      </c>
      <c r="R68" s="67" t="s">
        <v>856</v>
      </c>
      <c r="S68" s="64" t="s">
        <v>918</v>
      </c>
      <c r="T68" s="64" t="s">
        <v>941</v>
      </c>
      <c r="U68" s="66">
        <v>43709.54539351852</v>
      </c>
      <c r="V68" s="67" t="s">
        <v>1121</v>
      </c>
      <c r="W68" s="64"/>
      <c r="X68" s="64"/>
      <c r="Y68" s="70" t="s">
        <v>1221</v>
      </c>
      <c r="Z68" s="64"/>
      <c r="AA68" s="104">
        <v>1</v>
      </c>
      <c r="AB68" s="48">
        <v>0</v>
      </c>
      <c r="AC68" s="49">
        <v>0</v>
      </c>
      <c r="AD68" s="48">
        <v>0</v>
      </c>
      <c r="AE68" s="49">
        <v>0</v>
      </c>
      <c r="AF68" s="48">
        <v>0</v>
      </c>
      <c r="AG68" s="49">
        <v>0</v>
      </c>
      <c r="AH68" s="48">
        <v>18</v>
      </c>
      <c r="AI68" s="49">
        <v>100</v>
      </c>
      <c r="AJ68" s="48">
        <v>18</v>
      </c>
      <c r="AK68" s="109"/>
      <c r="AL68" s="67" t="s">
        <v>982</v>
      </c>
      <c r="AM68" s="64" t="b">
        <v>0</v>
      </c>
      <c r="AN68" s="64">
        <v>0</v>
      </c>
      <c r="AO68" s="70" t="s">
        <v>275</v>
      </c>
      <c r="AP68" s="64" t="b">
        <v>0</v>
      </c>
      <c r="AQ68" s="64" t="s">
        <v>1301</v>
      </c>
      <c r="AR68" s="64"/>
      <c r="AS68" s="70" t="s">
        <v>275</v>
      </c>
      <c r="AT68" s="64" t="b">
        <v>0</v>
      </c>
      <c r="AU68" s="64">
        <v>1</v>
      </c>
      <c r="AV68" s="70" t="s">
        <v>1245</v>
      </c>
      <c r="AW68" s="64" t="s">
        <v>1329</v>
      </c>
      <c r="AX68" s="64" t="b">
        <v>0</v>
      </c>
      <c r="AY68" s="70" t="s">
        <v>1245</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27">
        <v>43709</v>
      </c>
      <c r="BN68" s="70" t="s">
        <v>1021</v>
      </c>
    </row>
    <row r="69" spans="1:66" ht="15">
      <c r="A69" s="62" t="s">
        <v>721</v>
      </c>
      <c r="B69" s="62" t="s">
        <v>721</v>
      </c>
      <c r="C69" s="81" t="s">
        <v>2331</v>
      </c>
      <c r="D69" s="88">
        <v>10</v>
      </c>
      <c r="E69" s="89" t="s">
        <v>136</v>
      </c>
      <c r="F69" s="90">
        <v>15.743589743589745</v>
      </c>
      <c r="G69" s="81"/>
      <c r="H69" s="73"/>
      <c r="I69" s="91"/>
      <c r="J69" s="91"/>
      <c r="K69" s="34" t="s">
        <v>65</v>
      </c>
      <c r="L69" s="94">
        <v>69</v>
      </c>
      <c r="M69" s="94"/>
      <c r="N69" s="93"/>
      <c r="O69" s="64" t="s">
        <v>185</v>
      </c>
      <c r="P69" s="66">
        <v>43707.69646990741</v>
      </c>
      <c r="Q69" s="64" t="s">
        <v>788</v>
      </c>
      <c r="R69" s="67" t="s">
        <v>857</v>
      </c>
      <c r="S69" s="64" t="s">
        <v>919</v>
      </c>
      <c r="T69" s="64" t="s">
        <v>941</v>
      </c>
      <c r="U69" s="66">
        <v>43707.69646990741</v>
      </c>
      <c r="V69" s="67" t="s">
        <v>1122</v>
      </c>
      <c r="W69" s="64"/>
      <c r="X69" s="64"/>
      <c r="Y69" s="70" t="s">
        <v>1222</v>
      </c>
      <c r="Z69" s="64"/>
      <c r="AA69" s="104">
        <v>2</v>
      </c>
      <c r="AB69" s="48">
        <v>0</v>
      </c>
      <c r="AC69" s="49">
        <v>0</v>
      </c>
      <c r="AD69" s="48">
        <v>0</v>
      </c>
      <c r="AE69" s="49">
        <v>0</v>
      </c>
      <c r="AF69" s="48">
        <v>0</v>
      </c>
      <c r="AG69" s="49">
        <v>0</v>
      </c>
      <c r="AH69" s="48">
        <v>27</v>
      </c>
      <c r="AI69" s="49">
        <v>100</v>
      </c>
      <c r="AJ69" s="48">
        <v>27</v>
      </c>
      <c r="AK69" s="109"/>
      <c r="AL69" s="67" t="s">
        <v>983</v>
      </c>
      <c r="AM69" s="64" t="b">
        <v>0</v>
      </c>
      <c r="AN69" s="64">
        <v>5</v>
      </c>
      <c r="AO69" s="70" t="s">
        <v>275</v>
      </c>
      <c r="AP69" s="64" t="b">
        <v>0</v>
      </c>
      <c r="AQ69" s="64" t="s">
        <v>1301</v>
      </c>
      <c r="AR69" s="64"/>
      <c r="AS69" s="70" t="s">
        <v>275</v>
      </c>
      <c r="AT69" s="64" t="b">
        <v>0</v>
      </c>
      <c r="AU69" s="64">
        <v>0</v>
      </c>
      <c r="AV69" s="70" t="s">
        <v>275</v>
      </c>
      <c r="AW69" s="64" t="s">
        <v>1327</v>
      </c>
      <c r="AX69" s="64" t="b">
        <v>0</v>
      </c>
      <c r="AY69" s="70" t="s">
        <v>1222</v>
      </c>
      <c r="AZ69" s="64" t="s">
        <v>185</v>
      </c>
      <c r="BA69" s="64">
        <v>0</v>
      </c>
      <c r="BB69" s="64">
        <v>0</v>
      </c>
      <c r="BC69" s="64"/>
      <c r="BD69" s="64"/>
      <c r="BE69" s="64"/>
      <c r="BF69" s="64"/>
      <c r="BG69" s="64"/>
      <c r="BH69" s="64"/>
      <c r="BI69" s="64"/>
      <c r="BJ69" s="64"/>
      <c r="BK69" s="63" t="str">
        <f>REPLACE(INDEX(GroupVertices[Group],MATCH(Edges[[#This Row],[Vertex 1]],GroupVertices[Vertex],0)),1,1,"")</f>
        <v>9</v>
      </c>
      <c r="BL69" s="63" t="str">
        <f>REPLACE(INDEX(GroupVertices[Group],MATCH(Edges[[#This Row],[Vertex 2]],GroupVertices[Vertex],0)),1,1,"")</f>
        <v>9</v>
      </c>
      <c r="BM69" s="127">
        <v>43707</v>
      </c>
      <c r="BN69" s="70" t="s">
        <v>1022</v>
      </c>
    </row>
    <row r="70" spans="1:66" ht="15">
      <c r="A70" s="62" t="s">
        <v>721</v>
      </c>
      <c r="B70" s="62" t="s">
        <v>721</v>
      </c>
      <c r="C70" s="81" t="s">
        <v>2331</v>
      </c>
      <c r="D70" s="88">
        <v>10</v>
      </c>
      <c r="E70" s="89" t="s">
        <v>136</v>
      </c>
      <c r="F70" s="90">
        <v>15.743589743589745</v>
      </c>
      <c r="G70" s="81"/>
      <c r="H70" s="73"/>
      <c r="I70" s="91"/>
      <c r="J70" s="91"/>
      <c r="K70" s="34" t="s">
        <v>65</v>
      </c>
      <c r="L70" s="94">
        <v>70</v>
      </c>
      <c r="M70" s="94"/>
      <c r="N70" s="93"/>
      <c r="O70" s="64" t="s">
        <v>185</v>
      </c>
      <c r="P70" s="66">
        <v>43709.774143518516</v>
      </c>
      <c r="Q70" s="64" t="s">
        <v>789</v>
      </c>
      <c r="R70" s="67" t="s">
        <v>858</v>
      </c>
      <c r="S70" s="64" t="s">
        <v>920</v>
      </c>
      <c r="T70" s="64" t="s">
        <v>943</v>
      </c>
      <c r="U70" s="66">
        <v>43709.774143518516</v>
      </c>
      <c r="V70" s="67" t="s">
        <v>1123</v>
      </c>
      <c r="W70" s="64"/>
      <c r="X70" s="64"/>
      <c r="Y70" s="70" t="s">
        <v>1223</v>
      </c>
      <c r="Z70" s="64"/>
      <c r="AA70" s="104">
        <v>2</v>
      </c>
      <c r="AB70" s="48">
        <v>0</v>
      </c>
      <c r="AC70" s="49">
        <v>0</v>
      </c>
      <c r="AD70" s="48">
        <v>0</v>
      </c>
      <c r="AE70" s="49">
        <v>0</v>
      </c>
      <c r="AF70" s="48">
        <v>0</v>
      </c>
      <c r="AG70" s="49">
        <v>0</v>
      </c>
      <c r="AH70" s="48">
        <v>34</v>
      </c>
      <c r="AI70" s="49">
        <v>100</v>
      </c>
      <c r="AJ70" s="48">
        <v>34</v>
      </c>
      <c r="AK70" s="109"/>
      <c r="AL70" s="67" t="s">
        <v>983</v>
      </c>
      <c r="AM70" s="64" t="b">
        <v>0</v>
      </c>
      <c r="AN70" s="64">
        <v>2</v>
      </c>
      <c r="AO70" s="70" t="s">
        <v>275</v>
      </c>
      <c r="AP70" s="64" t="b">
        <v>0</v>
      </c>
      <c r="AQ70" s="64" t="s">
        <v>1301</v>
      </c>
      <c r="AR70" s="64"/>
      <c r="AS70" s="70" t="s">
        <v>275</v>
      </c>
      <c r="AT70" s="64" t="b">
        <v>0</v>
      </c>
      <c r="AU70" s="64">
        <v>0</v>
      </c>
      <c r="AV70" s="70" t="s">
        <v>275</v>
      </c>
      <c r="AW70" s="64" t="s">
        <v>1327</v>
      </c>
      <c r="AX70" s="64" t="b">
        <v>0</v>
      </c>
      <c r="AY70" s="70" t="s">
        <v>1223</v>
      </c>
      <c r="AZ70" s="64" t="s">
        <v>185</v>
      </c>
      <c r="BA70" s="64">
        <v>0</v>
      </c>
      <c r="BB70" s="64">
        <v>0</v>
      </c>
      <c r="BC70" s="64"/>
      <c r="BD70" s="64"/>
      <c r="BE70" s="64"/>
      <c r="BF70" s="64"/>
      <c r="BG70" s="64"/>
      <c r="BH70" s="64"/>
      <c r="BI70" s="64"/>
      <c r="BJ70" s="64"/>
      <c r="BK70" s="63" t="str">
        <f>REPLACE(INDEX(GroupVertices[Group],MATCH(Edges[[#This Row],[Vertex 1]],GroupVertices[Vertex],0)),1,1,"")</f>
        <v>9</v>
      </c>
      <c r="BL70" s="63" t="str">
        <f>REPLACE(INDEX(GroupVertices[Group],MATCH(Edges[[#This Row],[Vertex 2]],GroupVertices[Vertex],0)),1,1,"")</f>
        <v>9</v>
      </c>
      <c r="BM70" s="127">
        <v>43709</v>
      </c>
      <c r="BN70" s="70" t="s">
        <v>1023</v>
      </c>
    </row>
    <row r="71" spans="1:66" ht="15">
      <c r="A71" s="62" t="s">
        <v>370</v>
      </c>
      <c r="B71" s="62" t="s">
        <v>737</v>
      </c>
      <c r="C71" s="81" t="s">
        <v>272</v>
      </c>
      <c r="D71" s="88">
        <v>5</v>
      </c>
      <c r="E71" s="89" t="s">
        <v>132</v>
      </c>
      <c r="F71" s="90">
        <v>16</v>
      </c>
      <c r="G71" s="81"/>
      <c r="H71" s="73"/>
      <c r="I71" s="91"/>
      <c r="J71" s="91"/>
      <c r="K71" s="34" t="s">
        <v>65</v>
      </c>
      <c r="L71" s="94">
        <v>71</v>
      </c>
      <c r="M71" s="94"/>
      <c r="N71" s="93"/>
      <c r="O71" s="64" t="s">
        <v>195</v>
      </c>
      <c r="P71" s="66">
        <v>43698.896944444445</v>
      </c>
      <c r="Q71" s="64" t="s">
        <v>773</v>
      </c>
      <c r="R71" s="67" t="s">
        <v>859</v>
      </c>
      <c r="S71" s="64" t="s">
        <v>910</v>
      </c>
      <c r="T71" s="64" t="s">
        <v>944</v>
      </c>
      <c r="U71" s="66">
        <v>43698.896944444445</v>
      </c>
      <c r="V71" s="67" t="s">
        <v>1124</v>
      </c>
      <c r="W71" s="64"/>
      <c r="X71" s="64"/>
      <c r="Y71" s="70" t="s">
        <v>1224</v>
      </c>
      <c r="Z71" s="64"/>
      <c r="AA71" s="104">
        <v>1</v>
      </c>
      <c r="AB71" s="48"/>
      <c r="AC71" s="49"/>
      <c r="AD71" s="48"/>
      <c r="AE71" s="49"/>
      <c r="AF71" s="48"/>
      <c r="AG71" s="49"/>
      <c r="AH71" s="48"/>
      <c r="AI71" s="49"/>
      <c r="AJ71" s="48"/>
      <c r="AK71" s="109"/>
      <c r="AL71" s="67" t="s">
        <v>397</v>
      </c>
      <c r="AM71" s="64" t="b">
        <v>0</v>
      </c>
      <c r="AN71" s="64">
        <v>5</v>
      </c>
      <c r="AO71" s="70" t="s">
        <v>275</v>
      </c>
      <c r="AP71" s="64" t="b">
        <v>1</v>
      </c>
      <c r="AQ71" s="64" t="s">
        <v>1301</v>
      </c>
      <c r="AR71" s="64"/>
      <c r="AS71" s="70" t="s">
        <v>1302</v>
      </c>
      <c r="AT71" s="64" t="b">
        <v>0</v>
      </c>
      <c r="AU71" s="64">
        <v>2</v>
      </c>
      <c r="AV71" s="70" t="s">
        <v>275</v>
      </c>
      <c r="AW71" s="64" t="s">
        <v>1328</v>
      </c>
      <c r="AX71" s="64" t="b">
        <v>0</v>
      </c>
      <c r="AY71" s="70" t="s">
        <v>1224</v>
      </c>
      <c r="AZ71" s="64" t="s">
        <v>337</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27">
        <v>43698</v>
      </c>
      <c r="BN71" s="70" t="s">
        <v>1024</v>
      </c>
    </row>
    <row r="72" spans="1:66" ht="15">
      <c r="A72" s="62" t="s">
        <v>370</v>
      </c>
      <c r="B72" s="62" t="s">
        <v>712</v>
      </c>
      <c r="C72" s="81" t="s">
        <v>272</v>
      </c>
      <c r="D72" s="88">
        <v>5</v>
      </c>
      <c r="E72" s="89" t="s">
        <v>132</v>
      </c>
      <c r="F72" s="90">
        <v>16</v>
      </c>
      <c r="G72" s="81"/>
      <c r="H72" s="73"/>
      <c r="I72" s="91"/>
      <c r="J72" s="91"/>
      <c r="K72" s="34" t="s">
        <v>65</v>
      </c>
      <c r="L72" s="94">
        <v>72</v>
      </c>
      <c r="M72" s="94"/>
      <c r="N72" s="93"/>
      <c r="O72" s="64" t="s">
        <v>195</v>
      </c>
      <c r="P72" s="66">
        <v>43698.896944444445</v>
      </c>
      <c r="Q72" s="64" t="s">
        <v>773</v>
      </c>
      <c r="R72" s="67" t="s">
        <v>859</v>
      </c>
      <c r="S72" s="64" t="s">
        <v>910</v>
      </c>
      <c r="T72" s="64" t="s">
        <v>944</v>
      </c>
      <c r="U72" s="66">
        <v>43698.896944444445</v>
      </c>
      <c r="V72" s="67" t="s">
        <v>1124</v>
      </c>
      <c r="W72" s="64"/>
      <c r="X72" s="64"/>
      <c r="Y72" s="70" t="s">
        <v>1224</v>
      </c>
      <c r="Z72" s="64"/>
      <c r="AA72" s="104">
        <v>1</v>
      </c>
      <c r="AB72" s="48"/>
      <c r="AC72" s="49"/>
      <c r="AD72" s="48"/>
      <c r="AE72" s="49"/>
      <c r="AF72" s="48"/>
      <c r="AG72" s="49"/>
      <c r="AH72" s="48"/>
      <c r="AI72" s="49"/>
      <c r="AJ72" s="48"/>
      <c r="AK72" s="109"/>
      <c r="AL72" s="67" t="s">
        <v>397</v>
      </c>
      <c r="AM72" s="64" t="b">
        <v>0</v>
      </c>
      <c r="AN72" s="64">
        <v>5</v>
      </c>
      <c r="AO72" s="70" t="s">
        <v>275</v>
      </c>
      <c r="AP72" s="64" t="b">
        <v>1</v>
      </c>
      <c r="AQ72" s="64" t="s">
        <v>1301</v>
      </c>
      <c r="AR72" s="64"/>
      <c r="AS72" s="70" t="s">
        <v>1302</v>
      </c>
      <c r="AT72" s="64" t="b">
        <v>0</v>
      </c>
      <c r="AU72" s="64">
        <v>2</v>
      </c>
      <c r="AV72" s="70" t="s">
        <v>275</v>
      </c>
      <c r="AW72" s="64" t="s">
        <v>1328</v>
      </c>
      <c r="AX72" s="64" t="b">
        <v>0</v>
      </c>
      <c r="AY72" s="70" t="s">
        <v>1224</v>
      </c>
      <c r="AZ72" s="64" t="s">
        <v>337</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27">
        <v>43698</v>
      </c>
      <c r="BN72" s="70" t="s">
        <v>1024</v>
      </c>
    </row>
    <row r="73" spans="1:66" ht="15">
      <c r="A73" s="62" t="s">
        <v>370</v>
      </c>
      <c r="B73" s="62" t="s">
        <v>738</v>
      </c>
      <c r="C73" s="81" t="s">
        <v>272</v>
      </c>
      <c r="D73" s="88">
        <v>5</v>
      </c>
      <c r="E73" s="89" t="s">
        <v>132</v>
      </c>
      <c r="F73" s="90">
        <v>16</v>
      </c>
      <c r="G73" s="81"/>
      <c r="H73" s="73"/>
      <c r="I73" s="91"/>
      <c r="J73" s="91"/>
      <c r="K73" s="34" t="s">
        <v>65</v>
      </c>
      <c r="L73" s="94">
        <v>73</v>
      </c>
      <c r="M73" s="94"/>
      <c r="N73" s="93"/>
      <c r="O73" s="64" t="s">
        <v>195</v>
      </c>
      <c r="P73" s="66">
        <v>43698.896944444445</v>
      </c>
      <c r="Q73" s="64" t="s">
        <v>773</v>
      </c>
      <c r="R73" s="67" t="s">
        <v>859</v>
      </c>
      <c r="S73" s="64" t="s">
        <v>910</v>
      </c>
      <c r="T73" s="64" t="s">
        <v>944</v>
      </c>
      <c r="U73" s="66">
        <v>43698.896944444445</v>
      </c>
      <c r="V73" s="67" t="s">
        <v>1124</v>
      </c>
      <c r="W73" s="64"/>
      <c r="X73" s="64"/>
      <c r="Y73" s="70" t="s">
        <v>1224</v>
      </c>
      <c r="Z73" s="64"/>
      <c r="AA73" s="104">
        <v>1</v>
      </c>
      <c r="AB73" s="48"/>
      <c r="AC73" s="49"/>
      <c r="AD73" s="48"/>
      <c r="AE73" s="49"/>
      <c r="AF73" s="48"/>
      <c r="AG73" s="49"/>
      <c r="AH73" s="48"/>
      <c r="AI73" s="49"/>
      <c r="AJ73" s="48"/>
      <c r="AK73" s="109"/>
      <c r="AL73" s="67" t="s">
        <v>397</v>
      </c>
      <c r="AM73" s="64" t="b">
        <v>0</v>
      </c>
      <c r="AN73" s="64">
        <v>5</v>
      </c>
      <c r="AO73" s="70" t="s">
        <v>275</v>
      </c>
      <c r="AP73" s="64" t="b">
        <v>1</v>
      </c>
      <c r="AQ73" s="64" t="s">
        <v>1301</v>
      </c>
      <c r="AR73" s="64"/>
      <c r="AS73" s="70" t="s">
        <v>1302</v>
      </c>
      <c r="AT73" s="64" t="b">
        <v>0</v>
      </c>
      <c r="AU73" s="64">
        <v>2</v>
      </c>
      <c r="AV73" s="70" t="s">
        <v>275</v>
      </c>
      <c r="AW73" s="64" t="s">
        <v>1328</v>
      </c>
      <c r="AX73" s="64" t="b">
        <v>0</v>
      </c>
      <c r="AY73" s="70" t="s">
        <v>1224</v>
      </c>
      <c r="AZ73" s="64" t="s">
        <v>337</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2</v>
      </c>
      <c r="BM73" s="127">
        <v>43698</v>
      </c>
      <c r="BN73" s="70" t="s">
        <v>1024</v>
      </c>
    </row>
    <row r="74" spans="1:66" ht="15">
      <c r="A74" s="62" t="s">
        <v>370</v>
      </c>
      <c r="B74" s="62" t="s">
        <v>739</v>
      </c>
      <c r="C74" s="81" t="s">
        <v>272</v>
      </c>
      <c r="D74" s="88">
        <v>5</v>
      </c>
      <c r="E74" s="89" t="s">
        <v>132</v>
      </c>
      <c r="F74" s="90">
        <v>16</v>
      </c>
      <c r="G74" s="81"/>
      <c r="H74" s="73"/>
      <c r="I74" s="91"/>
      <c r="J74" s="91"/>
      <c r="K74" s="34" t="s">
        <v>65</v>
      </c>
      <c r="L74" s="94">
        <v>74</v>
      </c>
      <c r="M74" s="94"/>
      <c r="N74" s="93"/>
      <c r="O74" s="64" t="s">
        <v>195</v>
      </c>
      <c r="P74" s="66">
        <v>43698.896944444445</v>
      </c>
      <c r="Q74" s="64" t="s">
        <v>773</v>
      </c>
      <c r="R74" s="67" t="s">
        <v>859</v>
      </c>
      <c r="S74" s="64" t="s">
        <v>910</v>
      </c>
      <c r="T74" s="64" t="s">
        <v>944</v>
      </c>
      <c r="U74" s="66">
        <v>43698.896944444445</v>
      </c>
      <c r="V74" s="67" t="s">
        <v>1124</v>
      </c>
      <c r="W74" s="64"/>
      <c r="X74" s="64"/>
      <c r="Y74" s="70" t="s">
        <v>1224</v>
      </c>
      <c r="Z74" s="64"/>
      <c r="AA74" s="104">
        <v>1</v>
      </c>
      <c r="AB74" s="48">
        <v>0</v>
      </c>
      <c r="AC74" s="49">
        <v>0</v>
      </c>
      <c r="AD74" s="48">
        <v>0</v>
      </c>
      <c r="AE74" s="49">
        <v>0</v>
      </c>
      <c r="AF74" s="48">
        <v>0</v>
      </c>
      <c r="AG74" s="49">
        <v>0</v>
      </c>
      <c r="AH74" s="48">
        <v>14</v>
      </c>
      <c r="AI74" s="49">
        <v>100</v>
      </c>
      <c r="AJ74" s="48">
        <v>14</v>
      </c>
      <c r="AK74" s="109"/>
      <c r="AL74" s="67" t="s">
        <v>397</v>
      </c>
      <c r="AM74" s="64" t="b">
        <v>0</v>
      </c>
      <c r="AN74" s="64">
        <v>5</v>
      </c>
      <c r="AO74" s="70" t="s">
        <v>275</v>
      </c>
      <c r="AP74" s="64" t="b">
        <v>1</v>
      </c>
      <c r="AQ74" s="64" t="s">
        <v>1301</v>
      </c>
      <c r="AR74" s="64"/>
      <c r="AS74" s="70" t="s">
        <v>1302</v>
      </c>
      <c r="AT74" s="64" t="b">
        <v>0</v>
      </c>
      <c r="AU74" s="64">
        <v>2</v>
      </c>
      <c r="AV74" s="70" t="s">
        <v>275</v>
      </c>
      <c r="AW74" s="64" t="s">
        <v>1328</v>
      </c>
      <c r="AX74" s="64" t="b">
        <v>0</v>
      </c>
      <c r="AY74" s="70" t="s">
        <v>1224</v>
      </c>
      <c r="AZ74" s="64" t="s">
        <v>337</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2</v>
      </c>
      <c r="BM74" s="127">
        <v>43698</v>
      </c>
      <c r="BN74" s="70" t="s">
        <v>1024</v>
      </c>
    </row>
    <row r="75" spans="1:66" ht="15">
      <c r="A75" s="62" t="s">
        <v>370</v>
      </c>
      <c r="B75" s="62" t="s">
        <v>751</v>
      </c>
      <c r="C75" s="81" t="s">
        <v>272</v>
      </c>
      <c r="D75" s="88">
        <v>5</v>
      </c>
      <c r="E75" s="89" t="s">
        <v>132</v>
      </c>
      <c r="F75" s="90">
        <v>16</v>
      </c>
      <c r="G75" s="81"/>
      <c r="H75" s="73"/>
      <c r="I75" s="91"/>
      <c r="J75" s="91"/>
      <c r="K75" s="34" t="s">
        <v>65</v>
      </c>
      <c r="L75" s="94">
        <v>75</v>
      </c>
      <c r="M75" s="94"/>
      <c r="N75" s="93"/>
      <c r="O75" s="64" t="s">
        <v>195</v>
      </c>
      <c r="P75" s="66">
        <v>43710.729791666665</v>
      </c>
      <c r="Q75" s="64" t="s">
        <v>790</v>
      </c>
      <c r="R75" s="67" t="s">
        <v>860</v>
      </c>
      <c r="S75" s="64" t="s">
        <v>921</v>
      </c>
      <c r="T75" s="64" t="s">
        <v>945</v>
      </c>
      <c r="U75" s="66">
        <v>43710.729791666665</v>
      </c>
      <c r="V75" s="67" t="s">
        <v>1125</v>
      </c>
      <c r="W75" s="64"/>
      <c r="X75" s="64"/>
      <c r="Y75" s="70" t="s">
        <v>1225</v>
      </c>
      <c r="Z75" s="64"/>
      <c r="AA75" s="104">
        <v>1</v>
      </c>
      <c r="AB75" s="48">
        <v>0</v>
      </c>
      <c r="AC75" s="49">
        <v>0</v>
      </c>
      <c r="AD75" s="48">
        <v>0</v>
      </c>
      <c r="AE75" s="49">
        <v>0</v>
      </c>
      <c r="AF75" s="48">
        <v>0</v>
      </c>
      <c r="AG75" s="49">
        <v>0</v>
      </c>
      <c r="AH75" s="48">
        <v>19</v>
      </c>
      <c r="AI75" s="49">
        <v>100</v>
      </c>
      <c r="AJ75" s="48">
        <v>19</v>
      </c>
      <c r="AK75" s="109"/>
      <c r="AL75" s="67" t="s">
        <v>397</v>
      </c>
      <c r="AM75" s="64" t="b">
        <v>0</v>
      </c>
      <c r="AN75" s="64">
        <v>3</v>
      </c>
      <c r="AO75" s="70" t="s">
        <v>275</v>
      </c>
      <c r="AP75" s="64" t="b">
        <v>0</v>
      </c>
      <c r="AQ75" s="64" t="s">
        <v>1301</v>
      </c>
      <c r="AR75" s="64"/>
      <c r="AS75" s="70" t="s">
        <v>275</v>
      </c>
      <c r="AT75" s="64" t="b">
        <v>0</v>
      </c>
      <c r="AU75" s="64">
        <v>0</v>
      </c>
      <c r="AV75" s="70" t="s">
        <v>275</v>
      </c>
      <c r="AW75" s="64" t="s">
        <v>1328</v>
      </c>
      <c r="AX75" s="64" t="b">
        <v>0</v>
      </c>
      <c r="AY75" s="70" t="s">
        <v>1225</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27">
        <v>43710</v>
      </c>
      <c r="BN75" s="70" t="s">
        <v>1025</v>
      </c>
    </row>
    <row r="76" spans="1:66" ht="15">
      <c r="A76" s="62" t="s">
        <v>370</v>
      </c>
      <c r="B76" s="62" t="s">
        <v>731</v>
      </c>
      <c r="C76" s="81" t="s">
        <v>272</v>
      </c>
      <c r="D76" s="88">
        <v>5</v>
      </c>
      <c r="E76" s="89" t="s">
        <v>132</v>
      </c>
      <c r="F76" s="90">
        <v>16</v>
      </c>
      <c r="G76" s="81"/>
      <c r="H76" s="73"/>
      <c r="I76" s="91"/>
      <c r="J76" s="91"/>
      <c r="K76" s="34" t="s">
        <v>65</v>
      </c>
      <c r="L76" s="94">
        <v>76</v>
      </c>
      <c r="M76" s="94"/>
      <c r="N76" s="93"/>
      <c r="O76" s="64" t="s">
        <v>195</v>
      </c>
      <c r="P76" s="66">
        <v>43710.729791666665</v>
      </c>
      <c r="Q76" s="64" t="s">
        <v>790</v>
      </c>
      <c r="R76" s="67" t="s">
        <v>860</v>
      </c>
      <c r="S76" s="64" t="s">
        <v>921</v>
      </c>
      <c r="T76" s="64" t="s">
        <v>945</v>
      </c>
      <c r="U76" s="66">
        <v>43710.729791666665</v>
      </c>
      <c r="V76" s="67" t="s">
        <v>1125</v>
      </c>
      <c r="W76" s="64"/>
      <c r="X76" s="64"/>
      <c r="Y76" s="70" t="s">
        <v>1225</v>
      </c>
      <c r="Z76" s="64"/>
      <c r="AA76" s="104">
        <v>1</v>
      </c>
      <c r="AB76" s="48"/>
      <c r="AC76" s="49"/>
      <c r="AD76" s="48"/>
      <c r="AE76" s="49"/>
      <c r="AF76" s="48"/>
      <c r="AG76" s="49"/>
      <c r="AH76" s="48"/>
      <c r="AI76" s="49"/>
      <c r="AJ76" s="48"/>
      <c r="AK76" s="109"/>
      <c r="AL76" s="67" t="s">
        <v>397</v>
      </c>
      <c r="AM76" s="64" t="b">
        <v>0</v>
      </c>
      <c r="AN76" s="64">
        <v>3</v>
      </c>
      <c r="AO76" s="70" t="s">
        <v>275</v>
      </c>
      <c r="AP76" s="64" t="b">
        <v>0</v>
      </c>
      <c r="AQ76" s="64" t="s">
        <v>1301</v>
      </c>
      <c r="AR76" s="64"/>
      <c r="AS76" s="70" t="s">
        <v>275</v>
      </c>
      <c r="AT76" s="64" t="b">
        <v>0</v>
      </c>
      <c r="AU76" s="64">
        <v>0</v>
      </c>
      <c r="AV76" s="70" t="s">
        <v>275</v>
      </c>
      <c r="AW76" s="64" t="s">
        <v>1328</v>
      </c>
      <c r="AX76" s="64" t="b">
        <v>0</v>
      </c>
      <c r="AY76" s="70" t="s">
        <v>1225</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1</v>
      </c>
      <c r="BM76" s="127">
        <v>43710</v>
      </c>
      <c r="BN76" s="70" t="s">
        <v>1025</v>
      </c>
    </row>
    <row r="77" spans="1:66" ht="15">
      <c r="A77" s="62" t="s">
        <v>722</v>
      </c>
      <c r="B77" s="62" t="s">
        <v>731</v>
      </c>
      <c r="C77" s="81" t="s">
        <v>272</v>
      </c>
      <c r="D77" s="88">
        <v>5</v>
      </c>
      <c r="E77" s="89" t="s">
        <v>132</v>
      </c>
      <c r="F77" s="90">
        <v>16</v>
      </c>
      <c r="G77" s="81"/>
      <c r="H77" s="73"/>
      <c r="I77" s="91"/>
      <c r="J77" s="91"/>
      <c r="K77" s="34" t="s">
        <v>65</v>
      </c>
      <c r="L77" s="94">
        <v>77</v>
      </c>
      <c r="M77" s="94"/>
      <c r="N77" s="93"/>
      <c r="O77" s="64" t="s">
        <v>337</v>
      </c>
      <c r="P77" s="66">
        <v>43710.76476851852</v>
      </c>
      <c r="Q77" s="64" t="s">
        <v>791</v>
      </c>
      <c r="R77" s="67" t="s">
        <v>861</v>
      </c>
      <c r="S77" s="64" t="s">
        <v>910</v>
      </c>
      <c r="T77" s="64" t="s">
        <v>941</v>
      </c>
      <c r="U77" s="66">
        <v>43710.76476851852</v>
      </c>
      <c r="V77" s="67" t="s">
        <v>1126</v>
      </c>
      <c r="W77" s="64"/>
      <c r="X77" s="64"/>
      <c r="Y77" s="70" t="s">
        <v>1226</v>
      </c>
      <c r="Z77" s="64"/>
      <c r="AA77" s="104">
        <v>1</v>
      </c>
      <c r="AB77" s="48">
        <v>0</v>
      </c>
      <c r="AC77" s="49">
        <v>0</v>
      </c>
      <c r="AD77" s="48">
        <v>0</v>
      </c>
      <c r="AE77" s="49">
        <v>0</v>
      </c>
      <c r="AF77" s="48">
        <v>0</v>
      </c>
      <c r="AG77" s="49">
        <v>0</v>
      </c>
      <c r="AH77" s="48">
        <v>11</v>
      </c>
      <c r="AI77" s="49">
        <v>100</v>
      </c>
      <c r="AJ77" s="48">
        <v>11</v>
      </c>
      <c r="AK77" s="109"/>
      <c r="AL77" s="67" t="s">
        <v>984</v>
      </c>
      <c r="AM77" s="64" t="b">
        <v>0</v>
      </c>
      <c r="AN77" s="64">
        <v>0</v>
      </c>
      <c r="AO77" s="70" t="s">
        <v>275</v>
      </c>
      <c r="AP77" s="64" t="b">
        <v>1</v>
      </c>
      <c r="AQ77" s="64" t="s">
        <v>1301</v>
      </c>
      <c r="AR77" s="64"/>
      <c r="AS77" s="70" t="s">
        <v>1308</v>
      </c>
      <c r="AT77" s="64" t="b">
        <v>0</v>
      </c>
      <c r="AU77" s="64">
        <v>1</v>
      </c>
      <c r="AV77" s="70" t="s">
        <v>1285</v>
      </c>
      <c r="AW77" s="64" t="s">
        <v>1328</v>
      </c>
      <c r="AX77" s="64" t="b">
        <v>0</v>
      </c>
      <c r="AY77" s="70" t="s">
        <v>1285</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27">
        <v>43710</v>
      </c>
      <c r="BN77" s="70" t="s">
        <v>1026</v>
      </c>
    </row>
    <row r="78" spans="1:66" ht="15">
      <c r="A78" s="62" t="s">
        <v>723</v>
      </c>
      <c r="B78" s="62" t="s">
        <v>731</v>
      </c>
      <c r="C78" s="81" t="s">
        <v>272</v>
      </c>
      <c r="D78" s="88">
        <v>5</v>
      </c>
      <c r="E78" s="89" t="s">
        <v>132</v>
      </c>
      <c r="F78" s="90">
        <v>16</v>
      </c>
      <c r="G78" s="81"/>
      <c r="H78" s="73"/>
      <c r="I78" s="91"/>
      <c r="J78" s="91"/>
      <c r="K78" s="34" t="s">
        <v>65</v>
      </c>
      <c r="L78" s="94">
        <v>78</v>
      </c>
      <c r="M78" s="94"/>
      <c r="N78" s="93"/>
      <c r="O78" s="64" t="s">
        <v>337</v>
      </c>
      <c r="P78" s="66">
        <v>43711.03366898148</v>
      </c>
      <c r="Q78" s="64" t="s">
        <v>792</v>
      </c>
      <c r="R78" s="67" t="s">
        <v>862</v>
      </c>
      <c r="S78" s="64" t="s">
        <v>910</v>
      </c>
      <c r="T78" s="64" t="s">
        <v>941</v>
      </c>
      <c r="U78" s="66">
        <v>43711.03366898148</v>
      </c>
      <c r="V78" s="67" t="s">
        <v>1127</v>
      </c>
      <c r="W78" s="64"/>
      <c r="X78" s="64"/>
      <c r="Y78" s="70" t="s">
        <v>1227</v>
      </c>
      <c r="Z78" s="64"/>
      <c r="AA78" s="104">
        <v>1</v>
      </c>
      <c r="AB78" s="48">
        <v>0</v>
      </c>
      <c r="AC78" s="49">
        <v>0</v>
      </c>
      <c r="AD78" s="48">
        <v>0</v>
      </c>
      <c r="AE78" s="49">
        <v>0</v>
      </c>
      <c r="AF78" s="48">
        <v>0</v>
      </c>
      <c r="AG78" s="49">
        <v>0</v>
      </c>
      <c r="AH78" s="48">
        <v>1</v>
      </c>
      <c r="AI78" s="49">
        <v>100</v>
      </c>
      <c r="AJ78" s="48">
        <v>1</v>
      </c>
      <c r="AK78" s="109"/>
      <c r="AL78" s="67" t="s">
        <v>985</v>
      </c>
      <c r="AM78" s="64" t="b">
        <v>0</v>
      </c>
      <c r="AN78" s="64">
        <v>0</v>
      </c>
      <c r="AO78" s="70" t="s">
        <v>275</v>
      </c>
      <c r="AP78" s="64" t="b">
        <v>1</v>
      </c>
      <c r="AQ78" s="64" t="s">
        <v>340</v>
      </c>
      <c r="AR78" s="64"/>
      <c r="AS78" s="70" t="s">
        <v>1309</v>
      </c>
      <c r="AT78" s="64" t="b">
        <v>0</v>
      </c>
      <c r="AU78" s="64">
        <v>1</v>
      </c>
      <c r="AV78" s="70" t="s">
        <v>1283</v>
      </c>
      <c r="AW78" s="64" t="s">
        <v>1328</v>
      </c>
      <c r="AX78" s="64" t="b">
        <v>0</v>
      </c>
      <c r="AY78" s="70" t="s">
        <v>1283</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27">
        <v>43711</v>
      </c>
      <c r="BN78" s="70" t="s">
        <v>1027</v>
      </c>
    </row>
    <row r="79" spans="1:66" ht="15">
      <c r="A79" s="62" t="s">
        <v>724</v>
      </c>
      <c r="B79" s="62" t="s">
        <v>752</v>
      </c>
      <c r="C79" s="81" t="s">
        <v>272</v>
      </c>
      <c r="D79" s="88">
        <v>5</v>
      </c>
      <c r="E79" s="89" t="s">
        <v>132</v>
      </c>
      <c r="F79" s="90">
        <v>16</v>
      </c>
      <c r="G79" s="81"/>
      <c r="H79" s="73"/>
      <c r="I79" s="91"/>
      <c r="J79" s="91"/>
      <c r="K79" s="34" t="s">
        <v>65</v>
      </c>
      <c r="L79" s="94">
        <v>79</v>
      </c>
      <c r="M79" s="94"/>
      <c r="N79" s="93"/>
      <c r="O79" s="64" t="s">
        <v>195</v>
      </c>
      <c r="P79" s="66">
        <v>43711.77826388889</v>
      </c>
      <c r="Q79" s="64" t="s">
        <v>793</v>
      </c>
      <c r="R79" s="67" t="s">
        <v>863</v>
      </c>
      <c r="S79" s="64" t="s">
        <v>910</v>
      </c>
      <c r="T79" s="64" t="s">
        <v>946</v>
      </c>
      <c r="U79" s="66">
        <v>43711.77826388889</v>
      </c>
      <c r="V79" s="67" t="s">
        <v>1128</v>
      </c>
      <c r="W79" s="64"/>
      <c r="X79" s="64"/>
      <c r="Y79" s="70" t="s">
        <v>1228</v>
      </c>
      <c r="Z79" s="64"/>
      <c r="AA79" s="104">
        <v>1</v>
      </c>
      <c r="AB79" s="48"/>
      <c r="AC79" s="49"/>
      <c r="AD79" s="48"/>
      <c r="AE79" s="49"/>
      <c r="AF79" s="48"/>
      <c r="AG79" s="49"/>
      <c r="AH79" s="48"/>
      <c r="AI79" s="49"/>
      <c r="AJ79" s="48"/>
      <c r="AK79" s="109"/>
      <c r="AL79" s="67" t="s">
        <v>986</v>
      </c>
      <c r="AM79" s="64" t="b">
        <v>0</v>
      </c>
      <c r="AN79" s="64">
        <v>4</v>
      </c>
      <c r="AO79" s="70" t="s">
        <v>275</v>
      </c>
      <c r="AP79" s="64" t="b">
        <v>1</v>
      </c>
      <c r="AQ79" s="64" t="s">
        <v>1301</v>
      </c>
      <c r="AR79" s="64"/>
      <c r="AS79" s="70" t="s">
        <v>1310</v>
      </c>
      <c r="AT79" s="64" t="b">
        <v>0</v>
      </c>
      <c r="AU79" s="64">
        <v>0</v>
      </c>
      <c r="AV79" s="70" t="s">
        <v>275</v>
      </c>
      <c r="AW79" s="64" t="s">
        <v>341</v>
      </c>
      <c r="AX79" s="64" t="b">
        <v>0</v>
      </c>
      <c r="AY79" s="70" t="s">
        <v>1228</v>
      </c>
      <c r="AZ79" s="64" t="s">
        <v>185</v>
      </c>
      <c r="BA79" s="64">
        <v>0</v>
      </c>
      <c r="BB79" s="64">
        <v>0</v>
      </c>
      <c r="BC79" s="64"/>
      <c r="BD79" s="64"/>
      <c r="BE79" s="64"/>
      <c r="BF79" s="64"/>
      <c r="BG79" s="64"/>
      <c r="BH79" s="64"/>
      <c r="BI79" s="64"/>
      <c r="BJ79" s="64"/>
      <c r="BK79" s="63" t="str">
        <f>REPLACE(INDEX(GroupVertices[Group],MATCH(Edges[[#This Row],[Vertex 1]],GroupVertices[Vertex],0)),1,1,"")</f>
        <v>6</v>
      </c>
      <c r="BL79" s="63" t="str">
        <f>REPLACE(INDEX(GroupVertices[Group],MATCH(Edges[[#This Row],[Vertex 2]],GroupVertices[Vertex],0)),1,1,"")</f>
        <v>6</v>
      </c>
      <c r="BM79" s="127">
        <v>43711</v>
      </c>
      <c r="BN79" s="70" t="s">
        <v>1028</v>
      </c>
    </row>
    <row r="80" spans="1:66" ht="15">
      <c r="A80" s="62" t="s">
        <v>724</v>
      </c>
      <c r="B80" s="62" t="s">
        <v>753</v>
      </c>
      <c r="C80" s="81" t="s">
        <v>272</v>
      </c>
      <c r="D80" s="88">
        <v>5</v>
      </c>
      <c r="E80" s="89" t="s">
        <v>132</v>
      </c>
      <c r="F80" s="90">
        <v>16</v>
      </c>
      <c r="G80" s="81"/>
      <c r="H80" s="73"/>
      <c r="I80" s="91"/>
      <c r="J80" s="91"/>
      <c r="K80" s="34" t="s">
        <v>65</v>
      </c>
      <c r="L80" s="94">
        <v>80</v>
      </c>
      <c r="M80" s="94"/>
      <c r="N80" s="93"/>
      <c r="O80" s="64" t="s">
        <v>195</v>
      </c>
      <c r="P80" s="66">
        <v>43711.77826388889</v>
      </c>
      <c r="Q80" s="64" t="s">
        <v>793</v>
      </c>
      <c r="R80" s="67" t="s">
        <v>863</v>
      </c>
      <c r="S80" s="64" t="s">
        <v>910</v>
      </c>
      <c r="T80" s="64" t="s">
        <v>946</v>
      </c>
      <c r="U80" s="66">
        <v>43711.77826388889</v>
      </c>
      <c r="V80" s="67" t="s">
        <v>1128</v>
      </c>
      <c r="W80" s="64"/>
      <c r="X80" s="64"/>
      <c r="Y80" s="70" t="s">
        <v>1228</v>
      </c>
      <c r="Z80" s="64"/>
      <c r="AA80" s="104">
        <v>1</v>
      </c>
      <c r="AB80" s="48">
        <v>0</v>
      </c>
      <c r="AC80" s="49">
        <v>0</v>
      </c>
      <c r="AD80" s="48">
        <v>0</v>
      </c>
      <c r="AE80" s="49">
        <v>0</v>
      </c>
      <c r="AF80" s="48">
        <v>0</v>
      </c>
      <c r="AG80" s="49">
        <v>0</v>
      </c>
      <c r="AH80" s="48">
        <v>28</v>
      </c>
      <c r="AI80" s="49">
        <v>100</v>
      </c>
      <c r="AJ80" s="48">
        <v>28</v>
      </c>
      <c r="AK80" s="109"/>
      <c r="AL80" s="67" t="s">
        <v>986</v>
      </c>
      <c r="AM80" s="64" t="b">
        <v>0</v>
      </c>
      <c r="AN80" s="64">
        <v>4</v>
      </c>
      <c r="AO80" s="70" t="s">
        <v>275</v>
      </c>
      <c r="AP80" s="64" t="b">
        <v>1</v>
      </c>
      <c r="AQ80" s="64" t="s">
        <v>1301</v>
      </c>
      <c r="AR80" s="64"/>
      <c r="AS80" s="70" t="s">
        <v>1310</v>
      </c>
      <c r="AT80" s="64" t="b">
        <v>0</v>
      </c>
      <c r="AU80" s="64">
        <v>0</v>
      </c>
      <c r="AV80" s="70" t="s">
        <v>275</v>
      </c>
      <c r="AW80" s="64" t="s">
        <v>341</v>
      </c>
      <c r="AX80" s="64" t="b">
        <v>0</v>
      </c>
      <c r="AY80" s="70" t="s">
        <v>1228</v>
      </c>
      <c r="AZ80" s="64" t="s">
        <v>185</v>
      </c>
      <c r="BA80" s="64">
        <v>0</v>
      </c>
      <c r="BB80" s="64">
        <v>0</v>
      </c>
      <c r="BC80" s="64"/>
      <c r="BD80" s="64"/>
      <c r="BE80" s="64"/>
      <c r="BF80" s="64"/>
      <c r="BG80" s="64"/>
      <c r="BH80" s="64"/>
      <c r="BI80" s="64"/>
      <c r="BJ80" s="64"/>
      <c r="BK80" s="63" t="str">
        <f>REPLACE(INDEX(GroupVertices[Group],MATCH(Edges[[#This Row],[Vertex 1]],GroupVertices[Vertex],0)),1,1,"")</f>
        <v>6</v>
      </c>
      <c r="BL80" s="63" t="str">
        <f>REPLACE(INDEX(GroupVertices[Group],MATCH(Edges[[#This Row],[Vertex 2]],GroupVertices[Vertex],0)),1,1,"")</f>
        <v>6</v>
      </c>
      <c r="BM80" s="127">
        <v>43711</v>
      </c>
      <c r="BN80" s="70" t="s">
        <v>1028</v>
      </c>
    </row>
    <row r="81" spans="1:66" ht="15">
      <c r="A81" s="62" t="s">
        <v>725</v>
      </c>
      <c r="B81" s="62" t="s">
        <v>731</v>
      </c>
      <c r="C81" s="81" t="s">
        <v>272</v>
      </c>
      <c r="D81" s="88">
        <v>5</v>
      </c>
      <c r="E81" s="89" t="s">
        <v>132</v>
      </c>
      <c r="F81" s="90">
        <v>16</v>
      </c>
      <c r="G81" s="81"/>
      <c r="H81" s="73"/>
      <c r="I81" s="91"/>
      <c r="J81" s="91"/>
      <c r="K81" s="34" t="s">
        <v>65</v>
      </c>
      <c r="L81" s="94">
        <v>81</v>
      </c>
      <c r="M81" s="94"/>
      <c r="N81" s="93"/>
      <c r="O81" s="64" t="s">
        <v>337</v>
      </c>
      <c r="P81" s="66">
        <v>43711.92613425926</v>
      </c>
      <c r="Q81" s="64" t="s">
        <v>794</v>
      </c>
      <c r="R81" s="64"/>
      <c r="S81" s="64"/>
      <c r="T81" s="64" t="s">
        <v>935</v>
      </c>
      <c r="U81" s="66">
        <v>43711.92613425926</v>
      </c>
      <c r="V81" s="67" t="s">
        <v>1129</v>
      </c>
      <c r="W81" s="64"/>
      <c r="X81" s="64"/>
      <c r="Y81" s="70" t="s">
        <v>1229</v>
      </c>
      <c r="Z81" s="64"/>
      <c r="AA81" s="104">
        <v>1</v>
      </c>
      <c r="AB81" s="48">
        <v>0</v>
      </c>
      <c r="AC81" s="49">
        <v>0</v>
      </c>
      <c r="AD81" s="48">
        <v>0</v>
      </c>
      <c r="AE81" s="49">
        <v>0</v>
      </c>
      <c r="AF81" s="48">
        <v>0</v>
      </c>
      <c r="AG81" s="49">
        <v>0</v>
      </c>
      <c r="AH81" s="48">
        <v>17</v>
      </c>
      <c r="AI81" s="49">
        <v>100</v>
      </c>
      <c r="AJ81" s="48">
        <v>17</v>
      </c>
      <c r="AK81" s="109"/>
      <c r="AL81" s="67" t="s">
        <v>987</v>
      </c>
      <c r="AM81" s="64" t="b">
        <v>0</v>
      </c>
      <c r="AN81" s="64">
        <v>0</v>
      </c>
      <c r="AO81" s="70" t="s">
        <v>275</v>
      </c>
      <c r="AP81" s="64" t="b">
        <v>1</v>
      </c>
      <c r="AQ81" s="64" t="s">
        <v>1301</v>
      </c>
      <c r="AR81" s="64"/>
      <c r="AS81" s="70" t="s">
        <v>1311</v>
      </c>
      <c r="AT81" s="64" t="b">
        <v>0</v>
      </c>
      <c r="AU81" s="64">
        <v>3</v>
      </c>
      <c r="AV81" s="70" t="s">
        <v>1290</v>
      </c>
      <c r="AW81" s="64" t="s">
        <v>1328</v>
      </c>
      <c r="AX81" s="64" t="b">
        <v>0</v>
      </c>
      <c r="AY81" s="70" t="s">
        <v>1290</v>
      </c>
      <c r="AZ81" s="64" t="s">
        <v>185</v>
      </c>
      <c r="BA81" s="64">
        <v>0</v>
      </c>
      <c r="BB81" s="64">
        <v>0</v>
      </c>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27">
        <v>43711</v>
      </c>
      <c r="BN81" s="70" t="s">
        <v>1029</v>
      </c>
    </row>
    <row r="82" spans="1:66" ht="15">
      <c r="A82" s="62" t="s">
        <v>726</v>
      </c>
      <c r="B82" s="62" t="s">
        <v>731</v>
      </c>
      <c r="C82" s="81" t="s">
        <v>272</v>
      </c>
      <c r="D82" s="88">
        <v>5</v>
      </c>
      <c r="E82" s="89" t="s">
        <v>132</v>
      </c>
      <c r="F82" s="90">
        <v>16</v>
      </c>
      <c r="G82" s="81"/>
      <c r="H82" s="73"/>
      <c r="I82" s="91"/>
      <c r="J82" s="91"/>
      <c r="K82" s="34" t="s">
        <v>65</v>
      </c>
      <c r="L82" s="94">
        <v>82</v>
      </c>
      <c r="M82" s="94"/>
      <c r="N82" s="93"/>
      <c r="O82" s="64" t="s">
        <v>337</v>
      </c>
      <c r="P82" s="66">
        <v>43711.98467592592</v>
      </c>
      <c r="Q82" s="64" t="s">
        <v>794</v>
      </c>
      <c r="R82" s="64"/>
      <c r="S82" s="64"/>
      <c r="T82" s="64" t="s">
        <v>935</v>
      </c>
      <c r="U82" s="66">
        <v>43711.98467592592</v>
      </c>
      <c r="V82" s="67" t="s">
        <v>1130</v>
      </c>
      <c r="W82" s="64"/>
      <c r="X82" s="64"/>
      <c r="Y82" s="70" t="s">
        <v>1230</v>
      </c>
      <c r="Z82" s="64"/>
      <c r="AA82" s="104">
        <v>1</v>
      </c>
      <c r="AB82" s="48">
        <v>0</v>
      </c>
      <c r="AC82" s="49">
        <v>0</v>
      </c>
      <c r="AD82" s="48">
        <v>0</v>
      </c>
      <c r="AE82" s="49">
        <v>0</v>
      </c>
      <c r="AF82" s="48">
        <v>0</v>
      </c>
      <c r="AG82" s="49">
        <v>0</v>
      </c>
      <c r="AH82" s="48">
        <v>17</v>
      </c>
      <c r="AI82" s="49">
        <v>100</v>
      </c>
      <c r="AJ82" s="48">
        <v>17</v>
      </c>
      <c r="AK82" s="109"/>
      <c r="AL82" s="67" t="s">
        <v>988</v>
      </c>
      <c r="AM82" s="64" t="b">
        <v>0</v>
      </c>
      <c r="AN82" s="64">
        <v>0</v>
      </c>
      <c r="AO82" s="70" t="s">
        <v>275</v>
      </c>
      <c r="AP82" s="64" t="b">
        <v>1</v>
      </c>
      <c r="AQ82" s="64" t="s">
        <v>1301</v>
      </c>
      <c r="AR82" s="64"/>
      <c r="AS82" s="70" t="s">
        <v>1311</v>
      </c>
      <c r="AT82" s="64" t="b">
        <v>0</v>
      </c>
      <c r="AU82" s="64">
        <v>3</v>
      </c>
      <c r="AV82" s="70" t="s">
        <v>1290</v>
      </c>
      <c r="AW82" s="64" t="s">
        <v>1328</v>
      </c>
      <c r="AX82" s="64" t="b">
        <v>0</v>
      </c>
      <c r="AY82" s="70" t="s">
        <v>1290</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27">
        <v>43711</v>
      </c>
      <c r="BN82" s="70" t="s">
        <v>1030</v>
      </c>
    </row>
    <row r="83" spans="1:66" ht="15">
      <c r="A83" s="62" t="s">
        <v>727</v>
      </c>
      <c r="B83" s="62" t="s">
        <v>731</v>
      </c>
      <c r="C83" s="81" t="s">
        <v>2331</v>
      </c>
      <c r="D83" s="88">
        <v>10</v>
      </c>
      <c r="E83" s="89" t="s">
        <v>136</v>
      </c>
      <c r="F83" s="90">
        <v>15.743589743589745</v>
      </c>
      <c r="G83" s="81"/>
      <c r="H83" s="73"/>
      <c r="I83" s="91"/>
      <c r="J83" s="91"/>
      <c r="K83" s="34" t="s">
        <v>65</v>
      </c>
      <c r="L83" s="94">
        <v>83</v>
      </c>
      <c r="M83" s="94"/>
      <c r="N83" s="93"/>
      <c r="O83" s="64" t="s">
        <v>195</v>
      </c>
      <c r="P83" s="66">
        <v>43711.47787037037</v>
      </c>
      <c r="Q83" s="64" t="s">
        <v>795</v>
      </c>
      <c r="R83" s="64"/>
      <c r="S83" s="64"/>
      <c r="T83" s="64" t="s">
        <v>941</v>
      </c>
      <c r="U83" s="66">
        <v>43711.47787037037</v>
      </c>
      <c r="V83" s="67" t="s">
        <v>1131</v>
      </c>
      <c r="W83" s="64"/>
      <c r="X83" s="64"/>
      <c r="Y83" s="70" t="s">
        <v>1231</v>
      </c>
      <c r="Z83" s="64"/>
      <c r="AA83" s="104">
        <v>2</v>
      </c>
      <c r="AB83" s="48">
        <v>0</v>
      </c>
      <c r="AC83" s="49">
        <v>0</v>
      </c>
      <c r="AD83" s="48">
        <v>0</v>
      </c>
      <c r="AE83" s="49">
        <v>0</v>
      </c>
      <c r="AF83" s="48">
        <v>0</v>
      </c>
      <c r="AG83" s="49">
        <v>0</v>
      </c>
      <c r="AH83" s="48">
        <v>38</v>
      </c>
      <c r="AI83" s="49">
        <v>100</v>
      </c>
      <c r="AJ83" s="48">
        <v>38</v>
      </c>
      <c r="AK83" s="109"/>
      <c r="AL83" s="67" t="s">
        <v>989</v>
      </c>
      <c r="AM83" s="64" t="b">
        <v>0</v>
      </c>
      <c r="AN83" s="64">
        <v>0</v>
      </c>
      <c r="AO83" s="70" t="s">
        <v>275</v>
      </c>
      <c r="AP83" s="64" t="b">
        <v>0</v>
      </c>
      <c r="AQ83" s="64" t="s">
        <v>1301</v>
      </c>
      <c r="AR83" s="64"/>
      <c r="AS83" s="70" t="s">
        <v>275</v>
      </c>
      <c r="AT83" s="64" t="b">
        <v>0</v>
      </c>
      <c r="AU83" s="64">
        <v>0</v>
      </c>
      <c r="AV83" s="70" t="s">
        <v>275</v>
      </c>
      <c r="AW83" s="64" t="s">
        <v>341</v>
      </c>
      <c r="AX83" s="64" t="b">
        <v>0</v>
      </c>
      <c r="AY83" s="70" t="s">
        <v>1231</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27">
        <v>43711</v>
      </c>
      <c r="BN83" s="70" t="s">
        <v>1031</v>
      </c>
    </row>
    <row r="84" spans="1:66" ht="15">
      <c r="A84" s="62" t="s">
        <v>727</v>
      </c>
      <c r="B84" s="62" t="s">
        <v>731</v>
      </c>
      <c r="C84" s="81" t="s">
        <v>2331</v>
      </c>
      <c r="D84" s="88">
        <v>10</v>
      </c>
      <c r="E84" s="89" t="s">
        <v>136</v>
      </c>
      <c r="F84" s="90">
        <v>15.743589743589745</v>
      </c>
      <c r="G84" s="81"/>
      <c r="H84" s="73"/>
      <c r="I84" s="91"/>
      <c r="J84" s="91"/>
      <c r="K84" s="34" t="s">
        <v>65</v>
      </c>
      <c r="L84" s="94">
        <v>84</v>
      </c>
      <c r="M84" s="94"/>
      <c r="N84" s="93"/>
      <c r="O84" s="64" t="s">
        <v>195</v>
      </c>
      <c r="P84" s="66">
        <v>43712.05116898148</v>
      </c>
      <c r="Q84" s="64" t="s">
        <v>796</v>
      </c>
      <c r="R84" s="64"/>
      <c r="S84" s="64"/>
      <c r="T84" s="64" t="s">
        <v>941</v>
      </c>
      <c r="U84" s="66">
        <v>43712.05116898148</v>
      </c>
      <c r="V84" s="67" t="s">
        <v>1132</v>
      </c>
      <c r="W84" s="64"/>
      <c r="X84" s="64"/>
      <c r="Y84" s="70" t="s">
        <v>1232</v>
      </c>
      <c r="Z84" s="64"/>
      <c r="AA84" s="104">
        <v>2</v>
      </c>
      <c r="AB84" s="48">
        <v>0</v>
      </c>
      <c r="AC84" s="49">
        <v>0</v>
      </c>
      <c r="AD84" s="48">
        <v>0</v>
      </c>
      <c r="AE84" s="49">
        <v>0</v>
      </c>
      <c r="AF84" s="48">
        <v>0</v>
      </c>
      <c r="AG84" s="49">
        <v>0</v>
      </c>
      <c r="AH84" s="48">
        <v>43</v>
      </c>
      <c r="AI84" s="49">
        <v>100</v>
      </c>
      <c r="AJ84" s="48">
        <v>43</v>
      </c>
      <c r="AK84" s="132" t="s">
        <v>959</v>
      </c>
      <c r="AL84" s="67" t="s">
        <v>959</v>
      </c>
      <c r="AM84" s="64" t="b">
        <v>0</v>
      </c>
      <c r="AN84" s="64">
        <v>4</v>
      </c>
      <c r="AO84" s="70" t="s">
        <v>275</v>
      </c>
      <c r="AP84" s="64" t="b">
        <v>0</v>
      </c>
      <c r="AQ84" s="64" t="s">
        <v>1301</v>
      </c>
      <c r="AR84" s="64"/>
      <c r="AS84" s="70" t="s">
        <v>275</v>
      </c>
      <c r="AT84" s="64" t="b">
        <v>0</v>
      </c>
      <c r="AU84" s="64">
        <v>0</v>
      </c>
      <c r="AV84" s="70" t="s">
        <v>275</v>
      </c>
      <c r="AW84" s="64" t="s">
        <v>341</v>
      </c>
      <c r="AX84" s="64" t="b">
        <v>0</v>
      </c>
      <c r="AY84" s="70" t="s">
        <v>1232</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27">
        <v>43712</v>
      </c>
      <c r="BN84" s="70" t="s">
        <v>1032</v>
      </c>
    </row>
    <row r="85" spans="1:66" ht="15">
      <c r="A85" s="62" t="s">
        <v>728</v>
      </c>
      <c r="B85" s="62" t="s">
        <v>731</v>
      </c>
      <c r="C85" s="81" t="s">
        <v>272</v>
      </c>
      <c r="D85" s="88">
        <v>5</v>
      </c>
      <c r="E85" s="89" t="s">
        <v>132</v>
      </c>
      <c r="F85" s="90">
        <v>16</v>
      </c>
      <c r="G85" s="81"/>
      <c r="H85" s="73"/>
      <c r="I85" s="91"/>
      <c r="J85" s="91"/>
      <c r="K85" s="34" t="s">
        <v>65</v>
      </c>
      <c r="L85" s="94">
        <v>85</v>
      </c>
      <c r="M85" s="94"/>
      <c r="N85" s="93"/>
      <c r="O85" s="64" t="s">
        <v>337</v>
      </c>
      <c r="P85" s="66">
        <v>43712.078414351854</v>
      </c>
      <c r="Q85" s="64" t="s">
        <v>797</v>
      </c>
      <c r="R85" s="67" t="s">
        <v>864</v>
      </c>
      <c r="S85" s="64" t="s">
        <v>922</v>
      </c>
      <c r="T85" s="64" t="s">
        <v>947</v>
      </c>
      <c r="U85" s="66">
        <v>43712.078414351854</v>
      </c>
      <c r="V85" s="67" t="s">
        <v>1133</v>
      </c>
      <c r="W85" s="64"/>
      <c r="X85" s="64"/>
      <c r="Y85" s="70" t="s">
        <v>1233</v>
      </c>
      <c r="Z85" s="64"/>
      <c r="AA85" s="104">
        <v>1</v>
      </c>
      <c r="AB85" s="48">
        <v>0</v>
      </c>
      <c r="AC85" s="49">
        <v>0</v>
      </c>
      <c r="AD85" s="48">
        <v>0</v>
      </c>
      <c r="AE85" s="49">
        <v>0</v>
      </c>
      <c r="AF85" s="48">
        <v>0</v>
      </c>
      <c r="AG85" s="49">
        <v>0</v>
      </c>
      <c r="AH85" s="48">
        <v>10</v>
      </c>
      <c r="AI85" s="49">
        <v>100</v>
      </c>
      <c r="AJ85" s="48">
        <v>10</v>
      </c>
      <c r="AK85" s="109"/>
      <c r="AL85" s="67" t="s">
        <v>990</v>
      </c>
      <c r="AM85" s="64" t="b">
        <v>0</v>
      </c>
      <c r="AN85" s="64">
        <v>0</v>
      </c>
      <c r="AO85" s="70" t="s">
        <v>275</v>
      </c>
      <c r="AP85" s="64" t="b">
        <v>0</v>
      </c>
      <c r="AQ85" s="64" t="s">
        <v>1301</v>
      </c>
      <c r="AR85" s="64"/>
      <c r="AS85" s="70" t="s">
        <v>275</v>
      </c>
      <c r="AT85" s="64" t="b">
        <v>0</v>
      </c>
      <c r="AU85" s="64">
        <v>1</v>
      </c>
      <c r="AV85" s="70" t="s">
        <v>1288</v>
      </c>
      <c r="AW85" s="64" t="s">
        <v>1328</v>
      </c>
      <c r="AX85" s="64" t="b">
        <v>0</v>
      </c>
      <c r="AY85" s="70" t="s">
        <v>1288</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27">
        <v>43712</v>
      </c>
      <c r="BN85" s="70" t="s">
        <v>1033</v>
      </c>
    </row>
    <row r="86" spans="1:66" ht="15">
      <c r="A86" s="62" t="s">
        <v>729</v>
      </c>
      <c r="B86" s="62" t="s">
        <v>754</v>
      </c>
      <c r="C86" s="81" t="s">
        <v>272</v>
      </c>
      <c r="D86" s="88">
        <v>5</v>
      </c>
      <c r="E86" s="89" t="s">
        <v>132</v>
      </c>
      <c r="F86" s="90">
        <v>16</v>
      </c>
      <c r="G86" s="81"/>
      <c r="H86" s="73"/>
      <c r="I86" s="91"/>
      <c r="J86" s="91"/>
      <c r="K86" s="34" t="s">
        <v>65</v>
      </c>
      <c r="L86" s="94">
        <v>86</v>
      </c>
      <c r="M86" s="94"/>
      <c r="N86" s="93"/>
      <c r="O86" s="64" t="s">
        <v>195</v>
      </c>
      <c r="P86" s="66">
        <v>43703.57846064815</v>
      </c>
      <c r="Q86" s="64" t="s">
        <v>798</v>
      </c>
      <c r="R86" s="67" t="s">
        <v>865</v>
      </c>
      <c r="S86" s="64" t="s">
        <v>923</v>
      </c>
      <c r="T86" s="64" t="s">
        <v>946</v>
      </c>
      <c r="U86" s="66">
        <v>43703.57846064815</v>
      </c>
      <c r="V86" s="67" t="s">
        <v>1134</v>
      </c>
      <c r="W86" s="64"/>
      <c r="X86" s="64"/>
      <c r="Y86" s="70" t="s">
        <v>1234</v>
      </c>
      <c r="Z86" s="64"/>
      <c r="AA86" s="104">
        <v>1</v>
      </c>
      <c r="AB86" s="48"/>
      <c r="AC86" s="49"/>
      <c r="AD86" s="48"/>
      <c r="AE86" s="49"/>
      <c r="AF86" s="48"/>
      <c r="AG86" s="49"/>
      <c r="AH86" s="48"/>
      <c r="AI86" s="49"/>
      <c r="AJ86" s="48"/>
      <c r="AK86" s="109"/>
      <c r="AL86" s="67" t="s">
        <v>991</v>
      </c>
      <c r="AM86" s="64" t="b">
        <v>0</v>
      </c>
      <c r="AN86" s="64">
        <v>1</v>
      </c>
      <c r="AO86" s="70" t="s">
        <v>275</v>
      </c>
      <c r="AP86" s="64" t="b">
        <v>0</v>
      </c>
      <c r="AQ86" s="64" t="s">
        <v>1301</v>
      </c>
      <c r="AR86" s="64"/>
      <c r="AS86" s="70" t="s">
        <v>275</v>
      </c>
      <c r="AT86" s="64" t="b">
        <v>0</v>
      </c>
      <c r="AU86" s="64">
        <v>1</v>
      </c>
      <c r="AV86" s="70" t="s">
        <v>275</v>
      </c>
      <c r="AW86" s="64" t="s">
        <v>1331</v>
      </c>
      <c r="AX86" s="64" t="b">
        <v>0</v>
      </c>
      <c r="AY86" s="70" t="s">
        <v>1234</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3</v>
      </c>
      <c r="BM86" s="127">
        <v>43703</v>
      </c>
      <c r="BN86" s="70" t="s">
        <v>1034</v>
      </c>
    </row>
    <row r="87" spans="1:66" ht="15">
      <c r="A87" s="62" t="s">
        <v>729</v>
      </c>
      <c r="B87" s="62" t="s">
        <v>755</v>
      </c>
      <c r="C87" s="81" t="s">
        <v>272</v>
      </c>
      <c r="D87" s="88">
        <v>5</v>
      </c>
      <c r="E87" s="89" t="s">
        <v>132</v>
      </c>
      <c r="F87" s="90">
        <v>16</v>
      </c>
      <c r="G87" s="81"/>
      <c r="H87" s="73"/>
      <c r="I87" s="91"/>
      <c r="J87" s="91"/>
      <c r="K87" s="34" t="s">
        <v>65</v>
      </c>
      <c r="L87" s="94">
        <v>87</v>
      </c>
      <c r="M87" s="94"/>
      <c r="N87" s="93"/>
      <c r="O87" s="64" t="s">
        <v>195</v>
      </c>
      <c r="P87" s="66">
        <v>43703.57846064815</v>
      </c>
      <c r="Q87" s="64" t="s">
        <v>798</v>
      </c>
      <c r="R87" s="67" t="s">
        <v>865</v>
      </c>
      <c r="S87" s="64" t="s">
        <v>923</v>
      </c>
      <c r="T87" s="64" t="s">
        <v>946</v>
      </c>
      <c r="U87" s="66">
        <v>43703.57846064815</v>
      </c>
      <c r="V87" s="67" t="s">
        <v>1134</v>
      </c>
      <c r="W87" s="64"/>
      <c r="X87" s="64"/>
      <c r="Y87" s="70" t="s">
        <v>1234</v>
      </c>
      <c r="Z87" s="64"/>
      <c r="AA87" s="104">
        <v>1</v>
      </c>
      <c r="AB87" s="48"/>
      <c r="AC87" s="49"/>
      <c r="AD87" s="48"/>
      <c r="AE87" s="49"/>
      <c r="AF87" s="48"/>
      <c r="AG87" s="49"/>
      <c r="AH87" s="48"/>
      <c r="AI87" s="49"/>
      <c r="AJ87" s="48"/>
      <c r="AK87" s="109"/>
      <c r="AL87" s="67" t="s">
        <v>991</v>
      </c>
      <c r="AM87" s="64" t="b">
        <v>0</v>
      </c>
      <c r="AN87" s="64">
        <v>1</v>
      </c>
      <c r="AO87" s="70" t="s">
        <v>275</v>
      </c>
      <c r="AP87" s="64" t="b">
        <v>0</v>
      </c>
      <c r="AQ87" s="64" t="s">
        <v>1301</v>
      </c>
      <c r="AR87" s="64"/>
      <c r="AS87" s="70" t="s">
        <v>275</v>
      </c>
      <c r="AT87" s="64" t="b">
        <v>0</v>
      </c>
      <c r="AU87" s="64">
        <v>1</v>
      </c>
      <c r="AV87" s="70" t="s">
        <v>275</v>
      </c>
      <c r="AW87" s="64" t="s">
        <v>1331</v>
      </c>
      <c r="AX87" s="64" t="b">
        <v>0</v>
      </c>
      <c r="AY87" s="70" t="s">
        <v>1234</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27">
        <v>43703</v>
      </c>
      <c r="BN87" s="70" t="s">
        <v>1034</v>
      </c>
    </row>
    <row r="88" spans="1:66" ht="15">
      <c r="A88" s="62" t="s">
        <v>729</v>
      </c>
      <c r="B88" s="62" t="s">
        <v>756</v>
      </c>
      <c r="C88" s="81" t="s">
        <v>272</v>
      </c>
      <c r="D88" s="88">
        <v>5</v>
      </c>
      <c r="E88" s="89" t="s">
        <v>132</v>
      </c>
      <c r="F88" s="90">
        <v>16</v>
      </c>
      <c r="G88" s="81"/>
      <c r="H88" s="73"/>
      <c r="I88" s="91"/>
      <c r="J88" s="91"/>
      <c r="K88" s="34" t="s">
        <v>65</v>
      </c>
      <c r="L88" s="94">
        <v>88</v>
      </c>
      <c r="M88" s="94"/>
      <c r="N88" s="93"/>
      <c r="O88" s="64" t="s">
        <v>195</v>
      </c>
      <c r="P88" s="66">
        <v>43703.57846064815</v>
      </c>
      <c r="Q88" s="64" t="s">
        <v>798</v>
      </c>
      <c r="R88" s="67" t="s">
        <v>865</v>
      </c>
      <c r="S88" s="64" t="s">
        <v>923</v>
      </c>
      <c r="T88" s="64" t="s">
        <v>946</v>
      </c>
      <c r="U88" s="66">
        <v>43703.57846064815</v>
      </c>
      <c r="V88" s="67" t="s">
        <v>1134</v>
      </c>
      <c r="W88" s="64"/>
      <c r="X88" s="64"/>
      <c r="Y88" s="70" t="s">
        <v>1234</v>
      </c>
      <c r="Z88" s="64"/>
      <c r="AA88" s="104">
        <v>1</v>
      </c>
      <c r="AB88" s="48">
        <v>0</v>
      </c>
      <c r="AC88" s="49">
        <v>0</v>
      </c>
      <c r="AD88" s="48">
        <v>0</v>
      </c>
      <c r="AE88" s="49">
        <v>0</v>
      </c>
      <c r="AF88" s="48">
        <v>0</v>
      </c>
      <c r="AG88" s="49">
        <v>0</v>
      </c>
      <c r="AH88" s="48">
        <v>19</v>
      </c>
      <c r="AI88" s="49">
        <v>100</v>
      </c>
      <c r="AJ88" s="48">
        <v>19</v>
      </c>
      <c r="AK88" s="109"/>
      <c r="AL88" s="67" t="s">
        <v>991</v>
      </c>
      <c r="AM88" s="64" t="b">
        <v>0</v>
      </c>
      <c r="AN88" s="64">
        <v>1</v>
      </c>
      <c r="AO88" s="70" t="s">
        <v>275</v>
      </c>
      <c r="AP88" s="64" t="b">
        <v>0</v>
      </c>
      <c r="AQ88" s="64" t="s">
        <v>1301</v>
      </c>
      <c r="AR88" s="64"/>
      <c r="AS88" s="70" t="s">
        <v>275</v>
      </c>
      <c r="AT88" s="64" t="b">
        <v>0</v>
      </c>
      <c r="AU88" s="64">
        <v>1</v>
      </c>
      <c r="AV88" s="70" t="s">
        <v>275</v>
      </c>
      <c r="AW88" s="64" t="s">
        <v>1331</v>
      </c>
      <c r="AX88" s="64" t="b">
        <v>0</v>
      </c>
      <c r="AY88" s="70" t="s">
        <v>1234</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27">
        <v>43703</v>
      </c>
      <c r="BN88" s="70" t="s">
        <v>1034</v>
      </c>
    </row>
    <row r="89" spans="1:66" ht="15">
      <c r="A89" s="62" t="s">
        <v>729</v>
      </c>
      <c r="B89" s="62" t="s">
        <v>757</v>
      </c>
      <c r="C89" s="81" t="s">
        <v>272</v>
      </c>
      <c r="D89" s="88">
        <v>5</v>
      </c>
      <c r="E89" s="89" t="s">
        <v>132</v>
      </c>
      <c r="F89" s="90">
        <v>16</v>
      </c>
      <c r="G89" s="81"/>
      <c r="H89" s="73"/>
      <c r="I89" s="91"/>
      <c r="J89" s="91"/>
      <c r="K89" s="34" t="s">
        <v>65</v>
      </c>
      <c r="L89" s="94">
        <v>89</v>
      </c>
      <c r="M89" s="94"/>
      <c r="N89" s="93"/>
      <c r="O89" s="64" t="s">
        <v>195</v>
      </c>
      <c r="P89" s="66">
        <v>43706.5784375</v>
      </c>
      <c r="Q89" s="64" t="s">
        <v>799</v>
      </c>
      <c r="R89" s="67" t="s">
        <v>866</v>
      </c>
      <c r="S89" s="64" t="s">
        <v>923</v>
      </c>
      <c r="T89" s="64" t="s">
        <v>935</v>
      </c>
      <c r="U89" s="66">
        <v>43706.5784375</v>
      </c>
      <c r="V89" s="67" t="s">
        <v>1135</v>
      </c>
      <c r="W89" s="64"/>
      <c r="X89" s="64"/>
      <c r="Y89" s="70" t="s">
        <v>1235</v>
      </c>
      <c r="Z89" s="64"/>
      <c r="AA89" s="104">
        <v>1</v>
      </c>
      <c r="AB89" s="48"/>
      <c r="AC89" s="49"/>
      <c r="AD89" s="48"/>
      <c r="AE89" s="49"/>
      <c r="AF89" s="48"/>
      <c r="AG89" s="49"/>
      <c r="AH89" s="48"/>
      <c r="AI89" s="49"/>
      <c r="AJ89" s="48"/>
      <c r="AK89" s="109"/>
      <c r="AL89" s="67" t="s">
        <v>991</v>
      </c>
      <c r="AM89" s="64" t="b">
        <v>0</v>
      </c>
      <c r="AN89" s="64">
        <v>0</v>
      </c>
      <c r="AO89" s="70" t="s">
        <v>275</v>
      </c>
      <c r="AP89" s="64" t="b">
        <v>0</v>
      </c>
      <c r="AQ89" s="64" t="s">
        <v>1301</v>
      </c>
      <c r="AR89" s="64"/>
      <c r="AS89" s="70" t="s">
        <v>275</v>
      </c>
      <c r="AT89" s="64" t="b">
        <v>0</v>
      </c>
      <c r="AU89" s="64">
        <v>0</v>
      </c>
      <c r="AV89" s="70" t="s">
        <v>275</v>
      </c>
      <c r="AW89" s="64" t="s">
        <v>1331</v>
      </c>
      <c r="AX89" s="64" t="b">
        <v>0</v>
      </c>
      <c r="AY89" s="70" t="s">
        <v>1235</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27">
        <v>43706</v>
      </c>
      <c r="BN89" s="70" t="s">
        <v>1035</v>
      </c>
    </row>
    <row r="90" spans="1:66" ht="15">
      <c r="A90" s="62" t="s">
        <v>729</v>
      </c>
      <c r="B90" s="62" t="s">
        <v>758</v>
      </c>
      <c r="C90" s="81" t="s">
        <v>272</v>
      </c>
      <c r="D90" s="88">
        <v>5</v>
      </c>
      <c r="E90" s="89" t="s">
        <v>132</v>
      </c>
      <c r="F90" s="90">
        <v>16</v>
      </c>
      <c r="G90" s="81"/>
      <c r="H90" s="73"/>
      <c r="I90" s="91"/>
      <c r="J90" s="91"/>
      <c r="K90" s="34" t="s">
        <v>65</v>
      </c>
      <c r="L90" s="94">
        <v>90</v>
      </c>
      <c r="M90" s="94"/>
      <c r="N90" s="93"/>
      <c r="O90" s="64" t="s">
        <v>195</v>
      </c>
      <c r="P90" s="66">
        <v>43706.5784375</v>
      </c>
      <c r="Q90" s="64" t="s">
        <v>799</v>
      </c>
      <c r="R90" s="67" t="s">
        <v>866</v>
      </c>
      <c r="S90" s="64" t="s">
        <v>923</v>
      </c>
      <c r="T90" s="64" t="s">
        <v>935</v>
      </c>
      <c r="U90" s="66">
        <v>43706.5784375</v>
      </c>
      <c r="V90" s="67" t="s">
        <v>1135</v>
      </c>
      <c r="W90" s="64"/>
      <c r="X90" s="64"/>
      <c r="Y90" s="70" t="s">
        <v>1235</v>
      </c>
      <c r="Z90" s="64"/>
      <c r="AA90" s="104">
        <v>1</v>
      </c>
      <c r="AB90" s="48"/>
      <c r="AC90" s="49"/>
      <c r="AD90" s="48"/>
      <c r="AE90" s="49"/>
      <c r="AF90" s="48"/>
      <c r="AG90" s="49"/>
      <c r="AH90" s="48"/>
      <c r="AI90" s="49"/>
      <c r="AJ90" s="48"/>
      <c r="AK90" s="109"/>
      <c r="AL90" s="67" t="s">
        <v>991</v>
      </c>
      <c r="AM90" s="64" t="b">
        <v>0</v>
      </c>
      <c r="AN90" s="64">
        <v>0</v>
      </c>
      <c r="AO90" s="70" t="s">
        <v>275</v>
      </c>
      <c r="AP90" s="64" t="b">
        <v>0</v>
      </c>
      <c r="AQ90" s="64" t="s">
        <v>1301</v>
      </c>
      <c r="AR90" s="64"/>
      <c r="AS90" s="70" t="s">
        <v>275</v>
      </c>
      <c r="AT90" s="64" t="b">
        <v>0</v>
      </c>
      <c r="AU90" s="64">
        <v>0</v>
      </c>
      <c r="AV90" s="70" t="s">
        <v>275</v>
      </c>
      <c r="AW90" s="64" t="s">
        <v>1331</v>
      </c>
      <c r="AX90" s="64" t="b">
        <v>0</v>
      </c>
      <c r="AY90" s="70" t="s">
        <v>1235</v>
      </c>
      <c r="AZ90" s="64" t="s">
        <v>185</v>
      </c>
      <c r="BA90" s="64">
        <v>0</v>
      </c>
      <c r="BB90" s="64">
        <v>0</v>
      </c>
      <c r="BC90" s="64"/>
      <c r="BD90" s="64"/>
      <c r="BE90" s="64"/>
      <c r="BF90" s="64"/>
      <c r="BG90" s="64"/>
      <c r="BH90" s="64"/>
      <c r="BI90" s="64"/>
      <c r="BJ90" s="64"/>
      <c r="BK90" s="63" t="str">
        <f>REPLACE(INDEX(GroupVertices[Group],MATCH(Edges[[#This Row],[Vertex 1]],GroupVertices[Vertex],0)),1,1,"")</f>
        <v>3</v>
      </c>
      <c r="BL90" s="63" t="str">
        <f>REPLACE(INDEX(GroupVertices[Group],MATCH(Edges[[#This Row],[Vertex 2]],GroupVertices[Vertex],0)),1,1,"")</f>
        <v>3</v>
      </c>
      <c r="BM90" s="127">
        <v>43706</v>
      </c>
      <c r="BN90" s="70" t="s">
        <v>1035</v>
      </c>
    </row>
    <row r="91" spans="1:66" ht="15">
      <c r="A91" s="62" t="s">
        <v>729</v>
      </c>
      <c r="B91" s="62" t="s">
        <v>759</v>
      </c>
      <c r="C91" s="81" t="s">
        <v>272</v>
      </c>
      <c r="D91" s="88">
        <v>5</v>
      </c>
      <c r="E91" s="89" t="s">
        <v>132</v>
      </c>
      <c r="F91" s="90">
        <v>16</v>
      </c>
      <c r="G91" s="81"/>
      <c r="H91" s="73"/>
      <c r="I91" s="91"/>
      <c r="J91" s="91"/>
      <c r="K91" s="34" t="s">
        <v>65</v>
      </c>
      <c r="L91" s="94">
        <v>91</v>
      </c>
      <c r="M91" s="94"/>
      <c r="N91" s="93"/>
      <c r="O91" s="64" t="s">
        <v>195</v>
      </c>
      <c r="P91" s="66">
        <v>43712.57842592592</v>
      </c>
      <c r="Q91" s="64" t="s">
        <v>800</v>
      </c>
      <c r="R91" s="67" t="s">
        <v>867</v>
      </c>
      <c r="S91" s="64" t="s">
        <v>923</v>
      </c>
      <c r="T91" s="64" t="s">
        <v>947</v>
      </c>
      <c r="U91" s="66">
        <v>43712.57842592592</v>
      </c>
      <c r="V91" s="67" t="s">
        <v>1136</v>
      </c>
      <c r="W91" s="64"/>
      <c r="X91" s="64"/>
      <c r="Y91" s="70" t="s">
        <v>1236</v>
      </c>
      <c r="Z91" s="64"/>
      <c r="AA91" s="104">
        <v>1</v>
      </c>
      <c r="AB91" s="48"/>
      <c r="AC91" s="49"/>
      <c r="AD91" s="48"/>
      <c r="AE91" s="49"/>
      <c r="AF91" s="48"/>
      <c r="AG91" s="49"/>
      <c r="AH91" s="48"/>
      <c r="AI91" s="49"/>
      <c r="AJ91" s="48"/>
      <c r="AK91" s="109"/>
      <c r="AL91" s="67" t="s">
        <v>991</v>
      </c>
      <c r="AM91" s="64" t="b">
        <v>0</v>
      </c>
      <c r="AN91" s="64">
        <v>3</v>
      </c>
      <c r="AO91" s="70" t="s">
        <v>275</v>
      </c>
      <c r="AP91" s="64" t="b">
        <v>0</v>
      </c>
      <c r="AQ91" s="64" t="s">
        <v>1301</v>
      </c>
      <c r="AR91" s="64"/>
      <c r="AS91" s="70" t="s">
        <v>275</v>
      </c>
      <c r="AT91" s="64" t="b">
        <v>0</v>
      </c>
      <c r="AU91" s="64">
        <v>0</v>
      </c>
      <c r="AV91" s="70" t="s">
        <v>275</v>
      </c>
      <c r="AW91" s="64" t="s">
        <v>1331</v>
      </c>
      <c r="AX91" s="64" t="b">
        <v>0</v>
      </c>
      <c r="AY91" s="70" t="s">
        <v>1236</v>
      </c>
      <c r="AZ91" s="64" t="s">
        <v>185</v>
      </c>
      <c r="BA91" s="64">
        <v>0</v>
      </c>
      <c r="BB91" s="64">
        <v>0</v>
      </c>
      <c r="BC91" s="64"/>
      <c r="BD91" s="64"/>
      <c r="BE91" s="64"/>
      <c r="BF91" s="64"/>
      <c r="BG91" s="64"/>
      <c r="BH91" s="64"/>
      <c r="BI91" s="64"/>
      <c r="BJ91" s="64"/>
      <c r="BK91" s="63" t="str">
        <f>REPLACE(INDEX(GroupVertices[Group],MATCH(Edges[[#This Row],[Vertex 1]],GroupVertices[Vertex],0)),1,1,"")</f>
        <v>3</v>
      </c>
      <c r="BL91" s="63" t="str">
        <f>REPLACE(INDEX(GroupVertices[Group],MATCH(Edges[[#This Row],[Vertex 2]],GroupVertices[Vertex],0)),1,1,"")</f>
        <v>3</v>
      </c>
      <c r="BM91" s="127">
        <v>43712</v>
      </c>
      <c r="BN91" s="70" t="s">
        <v>1036</v>
      </c>
    </row>
    <row r="92" spans="1:66" ht="15">
      <c r="A92" s="62" t="s">
        <v>729</v>
      </c>
      <c r="B92" s="62" t="s">
        <v>760</v>
      </c>
      <c r="C92" s="81" t="s">
        <v>2331</v>
      </c>
      <c r="D92" s="88">
        <v>10</v>
      </c>
      <c r="E92" s="89" t="s">
        <v>136</v>
      </c>
      <c r="F92" s="90">
        <v>15.743589743589745</v>
      </c>
      <c r="G92" s="81"/>
      <c r="H92" s="73"/>
      <c r="I92" s="91"/>
      <c r="J92" s="91"/>
      <c r="K92" s="34" t="s">
        <v>65</v>
      </c>
      <c r="L92" s="94">
        <v>92</v>
      </c>
      <c r="M92" s="94"/>
      <c r="N92" s="93"/>
      <c r="O92" s="64" t="s">
        <v>195</v>
      </c>
      <c r="P92" s="66">
        <v>43706.5784375</v>
      </c>
      <c r="Q92" s="64" t="s">
        <v>799</v>
      </c>
      <c r="R92" s="67" t="s">
        <v>866</v>
      </c>
      <c r="S92" s="64" t="s">
        <v>923</v>
      </c>
      <c r="T92" s="64" t="s">
        <v>935</v>
      </c>
      <c r="U92" s="66">
        <v>43706.5784375</v>
      </c>
      <c r="V92" s="67" t="s">
        <v>1135</v>
      </c>
      <c r="W92" s="64"/>
      <c r="X92" s="64"/>
      <c r="Y92" s="70" t="s">
        <v>1235</v>
      </c>
      <c r="Z92" s="64"/>
      <c r="AA92" s="104">
        <v>2</v>
      </c>
      <c r="AB92" s="48">
        <v>0</v>
      </c>
      <c r="AC92" s="49">
        <v>0</v>
      </c>
      <c r="AD92" s="48">
        <v>0</v>
      </c>
      <c r="AE92" s="49">
        <v>0</v>
      </c>
      <c r="AF92" s="48">
        <v>0</v>
      </c>
      <c r="AG92" s="49">
        <v>0</v>
      </c>
      <c r="AH92" s="48">
        <v>19</v>
      </c>
      <c r="AI92" s="49">
        <v>100</v>
      </c>
      <c r="AJ92" s="48">
        <v>19</v>
      </c>
      <c r="AK92" s="109"/>
      <c r="AL92" s="67" t="s">
        <v>991</v>
      </c>
      <c r="AM92" s="64" t="b">
        <v>0</v>
      </c>
      <c r="AN92" s="64">
        <v>0</v>
      </c>
      <c r="AO92" s="70" t="s">
        <v>275</v>
      </c>
      <c r="AP92" s="64" t="b">
        <v>0</v>
      </c>
      <c r="AQ92" s="64" t="s">
        <v>1301</v>
      </c>
      <c r="AR92" s="64"/>
      <c r="AS92" s="70" t="s">
        <v>275</v>
      </c>
      <c r="AT92" s="64" t="b">
        <v>0</v>
      </c>
      <c r="AU92" s="64">
        <v>0</v>
      </c>
      <c r="AV92" s="70" t="s">
        <v>275</v>
      </c>
      <c r="AW92" s="64" t="s">
        <v>1331</v>
      </c>
      <c r="AX92" s="64" t="b">
        <v>0</v>
      </c>
      <c r="AY92" s="70" t="s">
        <v>1235</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3</v>
      </c>
      <c r="BM92" s="127">
        <v>43706</v>
      </c>
      <c r="BN92" s="70" t="s">
        <v>1035</v>
      </c>
    </row>
    <row r="93" spans="1:66" ht="15">
      <c r="A93" s="62" t="s">
        <v>729</v>
      </c>
      <c r="B93" s="62" t="s">
        <v>760</v>
      </c>
      <c r="C93" s="81" t="s">
        <v>2331</v>
      </c>
      <c r="D93" s="88">
        <v>10</v>
      </c>
      <c r="E93" s="89" t="s">
        <v>136</v>
      </c>
      <c r="F93" s="90">
        <v>15.743589743589745</v>
      </c>
      <c r="G93" s="81"/>
      <c r="H93" s="73"/>
      <c r="I93" s="91"/>
      <c r="J93" s="91"/>
      <c r="K93" s="34" t="s">
        <v>65</v>
      </c>
      <c r="L93" s="94">
        <v>93</v>
      </c>
      <c r="M93" s="94"/>
      <c r="N93" s="93"/>
      <c r="O93" s="64" t="s">
        <v>195</v>
      </c>
      <c r="P93" s="66">
        <v>43712.57842592592</v>
      </c>
      <c r="Q93" s="64" t="s">
        <v>800</v>
      </c>
      <c r="R93" s="67" t="s">
        <v>867</v>
      </c>
      <c r="S93" s="64" t="s">
        <v>923</v>
      </c>
      <c r="T93" s="64" t="s">
        <v>947</v>
      </c>
      <c r="U93" s="66">
        <v>43712.57842592592</v>
      </c>
      <c r="V93" s="67" t="s">
        <v>1136</v>
      </c>
      <c r="W93" s="64"/>
      <c r="X93" s="64"/>
      <c r="Y93" s="70" t="s">
        <v>1236</v>
      </c>
      <c r="Z93" s="64"/>
      <c r="AA93" s="104">
        <v>2</v>
      </c>
      <c r="AB93" s="48"/>
      <c r="AC93" s="49"/>
      <c r="AD93" s="48"/>
      <c r="AE93" s="49"/>
      <c r="AF93" s="48"/>
      <c r="AG93" s="49"/>
      <c r="AH93" s="48"/>
      <c r="AI93" s="49"/>
      <c r="AJ93" s="48"/>
      <c r="AK93" s="109"/>
      <c r="AL93" s="67" t="s">
        <v>991</v>
      </c>
      <c r="AM93" s="64" t="b">
        <v>0</v>
      </c>
      <c r="AN93" s="64">
        <v>3</v>
      </c>
      <c r="AO93" s="70" t="s">
        <v>275</v>
      </c>
      <c r="AP93" s="64" t="b">
        <v>0</v>
      </c>
      <c r="AQ93" s="64" t="s">
        <v>1301</v>
      </c>
      <c r="AR93" s="64"/>
      <c r="AS93" s="70" t="s">
        <v>275</v>
      </c>
      <c r="AT93" s="64" t="b">
        <v>0</v>
      </c>
      <c r="AU93" s="64">
        <v>0</v>
      </c>
      <c r="AV93" s="70" t="s">
        <v>275</v>
      </c>
      <c r="AW93" s="64" t="s">
        <v>1331</v>
      </c>
      <c r="AX93" s="64" t="b">
        <v>0</v>
      </c>
      <c r="AY93" s="70" t="s">
        <v>1236</v>
      </c>
      <c r="AZ93" s="64" t="s">
        <v>185</v>
      </c>
      <c r="BA93" s="64">
        <v>0</v>
      </c>
      <c r="BB93" s="64">
        <v>0</v>
      </c>
      <c r="BC93" s="64"/>
      <c r="BD93" s="64"/>
      <c r="BE93" s="64"/>
      <c r="BF93" s="64"/>
      <c r="BG93" s="64"/>
      <c r="BH93" s="64"/>
      <c r="BI93" s="64"/>
      <c r="BJ93" s="64"/>
      <c r="BK93" s="63" t="str">
        <f>REPLACE(INDEX(GroupVertices[Group],MATCH(Edges[[#This Row],[Vertex 1]],GroupVertices[Vertex],0)),1,1,"")</f>
        <v>3</v>
      </c>
      <c r="BL93" s="63" t="str">
        <f>REPLACE(INDEX(GroupVertices[Group],MATCH(Edges[[#This Row],[Vertex 2]],GroupVertices[Vertex],0)),1,1,"")</f>
        <v>3</v>
      </c>
      <c r="BM93" s="127">
        <v>43712</v>
      </c>
      <c r="BN93" s="70" t="s">
        <v>1036</v>
      </c>
    </row>
    <row r="94" spans="1:66" ht="15">
      <c r="A94" s="62" t="s">
        <v>729</v>
      </c>
      <c r="B94" s="62" t="s">
        <v>761</v>
      </c>
      <c r="C94" s="81" t="s">
        <v>272</v>
      </c>
      <c r="D94" s="88">
        <v>5</v>
      </c>
      <c r="E94" s="89" t="s">
        <v>132</v>
      </c>
      <c r="F94" s="90">
        <v>16</v>
      </c>
      <c r="G94" s="81"/>
      <c r="H94" s="73"/>
      <c r="I94" s="91"/>
      <c r="J94" s="91"/>
      <c r="K94" s="34" t="s">
        <v>65</v>
      </c>
      <c r="L94" s="94">
        <v>94</v>
      </c>
      <c r="M94" s="94"/>
      <c r="N94" s="93"/>
      <c r="O94" s="64" t="s">
        <v>195</v>
      </c>
      <c r="P94" s="66">
        <v>43712.57842592592</v>
      </c>
      <c r="Q94" s="64" t="s">
        <v>800</v>
      </c>
      <c r="R94" s="67" t="s">
        <v>867</v>
      </c>
      <c r="S94" s="64" t="s">
        <v>923</v>
      </c>
      <c r="T94" s="64" t="s">
        <v>947</v>
      </c>
      <c r="U94" s="66">
        <v>43712.57842592592</v>
      </c>
      <c r="V94" s="67" t="s">
        <v>1136</v>
      </c>
      <c r="W94" s="64"/>
      <c r="X94" s="64"/>
      <c r="Y94" s="70" t="s">
        <v>1236</v>
      </c>
      <c r="Z94" s="64"/>
      <c r="AA94" s="104">
        <v>1</v>
      </c>
      <c r="AB94" s="48">
        <v>0</v>
      </c>
      <c r="AC94" s="49">
        <v>0</v>
      </c>
      <c r="AD94" s="48">
        <v>0</v>
      </c>
      <c r="AE94" s="49">
        <v>0</v>
      </c>
      <c r="AF94" s="48">
        <v>0</v>
      </c>
      <c r="AG94" s="49">
        <v>0</v>
      </c>
      <c r="AH94" s="48">
        <v>19</v>
      </c>
      <c r="AI94" s="49">
        <v>100</v>
      </c>
      <c r="AJ94" s="48">
        <v>19</v>
      </c>
      <c r="AK94" s="109"/>
      <c r="AL94" s="67" t="s">
        <v>991</v>
      </c>
      <c r="AM94" s="64" t="b">
        <v>0</v>
      </c>
      <c r="AN94" s="64">
        <v>3</v>
      </c>
      <c r="AO94" s="70" t="s">
        <v>275</v>
      </c>
      <c r="AP94" s="64" t="b">
        <v>0</v>
      </c>
      <c r="AQ94" s="64" t="s">
        <v>1301</v>
      </c>
      <c r="AR94" s="64"/>
      <c r="AS94" s="70" t="s">
        <v>275</v>
      </c>
      <c r="AT94" s="64" t="b">
        <v>0</v>
      </c>
      <c r="AU94" s="64">
        <v>0</v>
      </c>
      <c r="AV94" s="70" t="s">
        <v>275</v>
      </c>
      <c r="AW94" s="64" t="s">
        <v>1331</v>
      </c>
      <c r="AX94" s="64" t="b">
        <v>0</v>
      </c>
      <c r="AY94" s="70" t="s">
        <v>1236</v>
      </c>
      <c r="AZ94" s="64" t="s">
        <v>185</v>
      </c>
      <c r="BA94" s="64">
        <v>0</v>
      </c>
      <c r="BB94" s="64">
        <v>0</v>
      </c>
      <c r="BC94" s="64"/>
      <c r="BD94" s="64"/>
      <c r="BE94" s="64"/>
      <c r="BF94" s="64"/>
      <c r="BG94" s="64"/>
      <c r="BH94" s="64"/>
      <c r="BI94" s="64"/>
      <c r="BJ94" s="64"/>
      <c r="BK94" s="63" t="str">
        <f>REPLACE(INDEX(GroupVertices[Group],MATCH(Edges[[#This Row],[Vertex 1]],GroupVertices[Vertex],0)),1,1,"")</f>
        <v>3</v>
      </c>
      <c r="BL94" s="63" t="str">
        <f>REPLACE(INDEX(GroupVertices[Group],MATCH(Edges[[#This Row],[Vertex 2]],GroupVertices[Vertex],0)),1,1,"")</f>
        <v>3</v>
      </c>
      <c r="BM94" s="127">
        <v>43712</v>
      </c>
      <c r="BN94" s="70" t="s">
        <v>1036</v>
      </c>
    </row>
    <row r="95" spans="1:66" ht="15">
      <c r="A95" s="62" t="s">
        <v>730</v>
      </c>
      <c r="B95" s="62" t="s">
        <v>741</v>
      </c>
      <c r="C95" s="81" t="s">
        <v>272</v>
      </c>
      <c r="D95" s="88">
        <v>5</v>
      </c>
      <c r="E95" s="89" t="s">
        <v>132</v>
      </c>
      <c r="F95" s="90">
        <v>16</v>
      </c>
      <c r="G95" s="81"/>
      <c r="H95" s="73"/>
      <c r="I95" s="91"/>
      <c r="J95" s="91"/>
      <c r="K95" s="34" t="s">
        <v>65</v>
      </c>
      <c r="L95" s="94">
        <v>95</v>
      </c>
      <c r="M95" s="94"/>
      <c r="N95" s="93"/>
      <c r="O95" s="64" t="s">
        <v>195</v>
      </c>
      <c r="P95" s="66">
        <v>43704.87038194444</v>
      </c>
      <c r="Q95" s="64" t="s">
        <v>775</v>
      </c>
      <c r="R95" s="67" t="s">
        <v>868</v>
      </c>
      <c r="S95" s="64" t="s">
        <v>910</v>
      </c>
      <c r="T95" s="64" t="s">
        <v>948</v>
      </c>
      <c r="U95" s="66">
        <v>43704.87038194444</v>
      </c>
      <c r="V95" s="67" t="s">
        <v>1137</v>
      </c>
      <c r="W95" s="64"/>
      <c r="X95" s="64"/>
      <c r="Y95" s="70" t="s">
        <v>1237</v>
      </c>
      <c r="Z95" s="64"/>
      <c r="AA95" s="104">
        <v>1</v>
      </c>
      <c r="AB95" s="48"/>
      <c r="AC95" s="49"/>
      <c r="AD95" s="48"/>
      <c r="AE95" s="49"/>
      <c r="AF95" s="48"/>
      <c r="AG95" s="49"/>
      <c r="AH95" s="48"/>
      <c r="AI95" s="49"/>
      <c r="AJ95" s="48"/>
      <c r="AK95" s="109"/>
      <c r="AL95" s="67" t="s">
        <v>992</v>
      </c>
      <c r="AM95" s="64" t="b">
        <v>0</v>
      </c>
      <c r="AN95" s="64">
        <v>1</v>
      </c>
      <c r="AO95" s="70" t="s">
        <v>275</v>
      </c>
      <c r="AP95" s="64" t="b">
        <v>1</v>
      </c>
      <c r="AQ95" s="64" t="s">
        <v>1301</v>
      </c>
      <c r="AR95" s="64"/>
      <c r="AS95" s="70" t="s">
        <v>1304</v>
      </c>
      <c r="AT95" s="64" t="b">
        <v>0</v>
      </c>
      <c r="AU95" s="64">
        <v>1</v>
      </c>
      <c r="AV95" s="70" t="s">
        <v>275</v>
      </c>
      <c r="AW95" s="64" t="s">
        <v>341</v>
      </c>
      <c r="AX95" s="64" t="b">
        <v>0</v>
      </c>
      <c r="AY95" s="70" t="s">
        <v>1237</v>
      </c>
      <c r="AZ95" s="64" t="s">
        <v>185</v>
      </c>
      <c r="BA95" s="64">
        <v>0</v>
      </c>
      <c r="BB95" s="64">
        <v>0</v>
      </c>
      <c r="BC95" s="64"/>
      <c r="BD95" s="64"/>
      <c r="BE95" s="64"/>
      <c r="BF95" s="64"/>
      <c r="BG95" s="64"/>
      <c r="BH95" s="64"/>
      <c r="BI95" s="64"/>
      <c r="BJ95" s="64"/>
      <c r="BK95" s="63" t="str">
        <f>REPLACE(INDEX(GroupVertices[Group],MATCH(Edges[[#This Row],[Vertex 1]],GroupVertices[Vertex],0)),1,1,"")</f>
        <v>5</v>
      </c>
      <c r="BL95" s="63" t="str">
        <f>REPLACE(INDEX(GroupVertices[Group],MATCH(Edges[[#This Row],[Vertex 2]],GroupVertices[Vertex],0)),1,1,"")</f>
        <v>5</v>
      </c>
      <c r="BM95" s="127">
        <v>43704</v>
      </c>
      <c r="BN95" s="70" t="s">
        <v>1037</v>
      </c>
    </row>
    <row r="96" spans="1:66" ht="15">
      <c r="A96" s="62" t="s">
        <v>730</v>
      </c>
      <c r="B96" s="62" t="s">
        <v>742</v>
      </c>
      <c r="C96" s="81" t="s">
        <v>2331</v>
      </c>
      <c r="D96" s="88">
        <v>10</v>
      </c>
      <c r="E96" s="89" t="s">
        <v>136</v>
      </c>
      <c r="F96" s="90">
        <v>15.743589743589745</v>
      </c>
      <c r="G96" s="81"/>
      <c r="H96" s="73"/>
      <c r="I96" s="91"/>
      <c r="J96" s="91"/>
      <c r="K96" s="34" t="s">
        <v>65</v>
      </c>
      <c r="L96" s="94">
        <v>96</v>
      </c>
      <c r="M96" s="94"/>
      <c r="N96" s="93"/>
      <c r="O96" s="64" t="s">
        <v>195</v>
      </c>
      <c r="P96" s="66">
        <v>43704.87038194444</v>
      </c>
      <c r="Q96" s="64" t="s">
        <v>775</v>
      </c>
      <c r="R96" s="67" t="s">
        <v>868</v>
      </c>
      <c r="S96" s="64" t="s">
        <v>910</v>
      </c>
      <c r="T96" s="64" t="s">
        <v>948</v>
      </c>
      <c r="U96" s="66">
        <v>43704.87038194444</v>
      </c>
      <c r="V96" s="67" t="s">
        <v>1137</v>
      </c>
      <c r="W96" s="64"/>
      <c r="X96" s="64"/>
      <c r="Y96" s="70" t="s">
        <v>1237</v>
      </c>
      <c r="Z96" s="64"/>
      <c r="AA96" s="104">
        <v>2</v>
      </c>
      <c r="AB96" s="48">
        <v>0</v>
      </c>
      <c r="AC96" s="49">
        <v>0</v>
      </c>
      <c r="AD96" s="48">
        <v>0</v>
      </c>
      <c r="AE96" s="49">
        <v>0</v>
      </c>
      <c r="AF96" s="48">
        <v>0</v>
      </c>
      <c r="AG96" s="49">
        <v>0</v>
      </c>
      <c r="AH96" s="48">
        <v>24</v>
      </c>
      <c r="AI96" s="49">
        <v>100</v>
      </c>
      <c r="AJ96" s="48">
        <v>24</v>
      </c>
      <c r="AK96" s="109"/>
      <c r="AL96" s="67" t="s">
        <v>992</v>
      </c>
      <c r="AM96" s="64" t="b">
        <v>0</v>
      </c>
      <c r="AN96" s="64">
        <v>1</v>
      </c>
      <c r="AO96" s="70" t="s">
        <v>275</v>
      </c>
      <c r="AP96" s="64" t="b">
        <v>1</v>
      </c>
      <c r="AQ96" s="64" t="s">
        <v>1301</v>
      </c>
      <c r="AR96" s="64"/>
      <c r="AS96" s="70" t="s">
        <v>1304</v>
      </c>
      <c r="AT96" s="64" t="b">
        <v>0</v>
      </c>
      <c r="AU96" s="64">
        <v>1</v>
      </c>
      <c r="AV96" s="70" t="s">
        <v>275</v>
      </c>
      <c r="AW96" s="64" t="s">
        <v>341</v>
      </c>
      <c r="AX96" s="64" t="b">
        <v>0</v>
      </c>
      <c r="AY96" s="70" t="s">
        <v>1237</v>
      </c>
      <c r="AZ96" s="64" t="s">
        <v>185</v>
      </c>
      <c r="BA96" s="64">
        <v>0</v>
      </c>
      <c r="BB96" s="64">
        <v>0</v>
      </c>
      <c r="BC96" s="64"/>
      <c r="BD96" s="64"/>
      <c r="BE96" s="64"/>
      <c r="BF96" s="64"/>
      <c r="BG96" s="64"/>
      <c r="BH96" s="64"/>
      <c r="BI96" s="64"/>
      <c r="BJ96" s="64"/>
      <c r="BK96" s="63" t="str">
        <f>REPLACE(INDEX(GroupVertices[Group],MATCH(Edges[[#This Row],[Vertex 1]],GroupVertices[Vertex],0)),1,1,"")</f>
        <v>5</v>
      </c>
      <c r="BL96" s="63" t="str">
        <f>REPLACE(INDEX(GroupVertices[Group],MATCH(Edges[[#This Row],[Vertex 2]],GroupVertices[Vertex],0)),1,1,"")</f>
        <v>5</v>
      </c>
      <c r="BM96" s="127">
        <v>43704</v>
      </c>
      <c r="BN96" s="70" t="s">
        <v>1037</v>
      </c>
    </row>
    <row r="97" spans="1:66" ht="15">
      <c r="A97" s="62" t="s">
        <v>730</v>
      </c>
      <c r="B97" s="62" t="s">
        <v>742</v>
      </c>
      <c r="C97" s="81" t="s">
        <v>2331</v>
      </c>
      <c r="D97" s="88">
        <v>10</v>
      </c>
      <c r="E97" s="89" t="s">
        <v>136</v>
      </c>
      <c r="F97" s="90">
        <v>15.743589743589745</v>
      </c>
      <c r="G97" s="81"/>
      <c r="H97" s="73"/>
      <c r="I97" s="91"/>
      <c r="J97" s="91"/>
      <c r="K97" s="34" t="s">
        <v>65</v>
      </c>
      <c r="L97" s="94">
        <v>97</v>
      </c>
      <c r="M97" s="94"/>
      <c r="N97" s="93"/>
      <c r="O97" s="64" t="s">
        <v>195</v>
      </c>
      <c r="P97" s="66">
        <v>43705.513865740744</v>
      </c>
      <c r="Q97" s="64" t="s">
        <v>801</v>
      </c>
      <c r="R97" s="67" t="s">
        <v>869</v>
      </c>
      <c r="S97" s="64" t="s">
        <v>910</v>
      </c>
      <c r="T97" s="64" t="s">
        <v>949</v>
      </c>
      <c r="U97" s="66">
        <v>43705.513865740744</v>
      </c>
      <c r="V97" s="67" t="s">
        <v>1138</v>
      </c>
      <c r="W97" s="64"/>
      <c r="X97" s="64"/>
      <c r="Y97" s="70" t="s">
        <v>1238</v>
      </c>
      <c r="Z97" s="64"/>
      <c r="AA97" s="104">
        <v>2</v>
      </c>
      <c r="AB97" s="48">
        <v>0</v>
      </c>
      <c r="AC97" s="49">
        <v>0</v>
      </c>
      <c r="AD97" s="48">
        <v>0</v>
      </c>
      <c r="AE97" s="49">
        <v>0</v>
      </c>
      <c r="AF97" s="48">
        <v>0</v>
      </c>
      <c r="AG97" s="49">
        <v>0</v>
      </c>
      <c r="AH97" s="48">
        <v>15</v>
      </c>
      <c r="AI97" s="49">
        <v>100</v>
      </c>
      <c r="AJ97" s="48">
        <v>15</v>
      </c>
      <c r="AK97" s="109"/>
      <c r="AL97" s="67" t="s">
        <v>992</v>
      </c>
      <c r="AM97" s="64" t="b">
        <v>0</v>
      </c>
      <c r="AN97" s="64">
        <v>1</v>
      </c>
      <c r="AO97" s="70" t="s">
        <v>275</v>
      </c>
      <c r="AP97" s="64" t="b">
        <v>1</v>
      </c>
      <c r="AQ97" s="64" t="s">
        <v>1301</v>
      </c>
      <c r="AR97" s="64"/>
      <c r="AS97" s="70" t="s">
        <v>1312</v>
      </c>
      <c r="AT97" s="64" t="b">
        <v>0</v>
      </c>
      <c r="AU97" s="64">
        <v>0</v>
      </c>
      <c r="AV97" s="70" t="s">
        <v>275</v>
      </c>
      <c r="AW97" s="64" t="s">
        <v>341</v>
      </c>
      <c r="AX97" s="64" t="b">
        <v>0</v>
      </c>
      <c r="AY97" s="70" t="s">
        <v>1238</v>
      </c>
      <c r="AZ97" s="64" t="s">
        <v>185</v>
      </c>
      <c r="BA97" s="64">
        <v>0</v>
      </c>
      <c r="BB97" s="64">
        <v>0</v>
      </c>
      <c r="BC97" s="64"/>
      <c r="BD97" s="64"/>
      <c r="BE97" s="64"/>
      <c r="BF97" s="64"/>
      <c r="BG97" s="64"/>
      <c r="BH97" s="64"/>
      <c r="BI97" s="64"/>
      <c r="BJ97" s="64"/>
      <c r="BK97" s="63" t="str">
        <f>REPLACE(INDEX(GroupVertices[Group],MATCH(Edges[[#This Row],[Vertex 1]],GroupVertices[Vertex],0)),1,1,"")</f>
        <v>5</v>
      </c>
      <c r="BL97" s="63" t="str">
        <f>REPLACE(INDEX(GroupVertices[Group],MATCH(Edges[[#This Row],[Vertex 2]],GroupVertices[Vertex],0)),1,1,"")</f>
        <v>5</v>
      </c>
      <c r="BM97" s="127">
        <v>43705</v>
      </c>
      <c r="BN97" s="70" t="s">
        <v>1038</v>
      </c>
    </row>
    <row r="98" spans="1:66" ht="15">
      <c r="A98" s="62" t="s">
        <v>730</v>
      </c>
      <c r="B98" s="62" t="s">
        <v>762</v>
      </c>
      <c r="C98" s="81" t="s">
        <v>272</v>
      </c>
      <c r="D98" s="88">
        <v>5</v>
      </c>
      <c r="E98" s="89" t="s">
        <v>132</v>
      </c>
      <c r="F98" s="90">
        <v>16</v>
      </c>
      <c r="G98" s="81"/>
      <c r="H98" s="73"/>
      <c r="I98" s="91"/>
      <c r="J98" s="91"/>
      <c r="K98" s="34" t="s">
        <v>65</v>
      </c>
      <c r="L98" s="94">
        <v>98</v>
      </c>
      <c r="M98" s="94"/>
      <c r="N98" s="93"/>
      <c r="O98" s="64" t="s">
        <v>195</v>
      </c>
      <c r="P98" s="66">
        <v>43712.62876157407</v>
      </c>
      <c r="Q98" s="64" t="s">
        <v>802</v>
      </c>
      <c r="R98" s="67" t="s">
        <v>870</v>
      </c>
      <c r="S98" s="64" t="s">
        <v>910</v>
      </c>
      <c r="T98" s="64" t="s">
        <v>950</v>
      </c>
      <c r="U98" s="66">
        <v>43712.62876157407</v>
      </c>
      <c r="V98" s="67" t="s">
        <v>1139</v>
      </c>
      <c r="W98" s="64"/>
      <c r="X98" s="64"/>
      <c r="Y98" s="70" t="s">
        <v>1239</v>
      </c>
      <c r="Z98" s="64"/>
      <c r="AA98" s="104">
        <v>1</v>
      </c>
      <c r="AB98" s="48">
        <v>0</v>
      </c>
      <c r="AC98" s="49">
        <v>0</v>
      </c>
      <c r="AD98" s="48">
        <v>0</v>
      </c>
      <c r="AE98" s="49">
        <v>0</v>
      </c>
      <c r="AF98" s="48">
        <v>0</v>
      </c>
      <c r="AG98" s="49">
        <v>0</v>
      </c>
      <c r="AH98" s="48">
        <v>31</v>
      </c>
      <c r="AI98" s="49">
        <v>100</v>
      </c>
      <c r="AJ98" s="48">
        <v>31</v>
      </c>
      <c r="AK98" s="109"/>
      <c r="AL98" s="67" t="s">
        <v>992</v>
      </c>
      <c r="AM98" s="64" t="b">
        <v>0</v>
      </c>
      <c r="AN98" s="64">
        <v>2</v>
      </c>
      <c r="AO98" s="70" t="s">
        <v>275</v>
      </c>
      <c r="AP98" s="64" t="b">
        <v>1</v>
      </c>
      <c r="AQ98" s="64" t="s">
        <v>1301</v>
      </c>
      <c r="AR98" s="64"/>
      <c r="AS98" s="70" t="s">
        <v>1313</v>
      </c>
      <c r="AT98" s="64" t="b">
        <v>0</v>
      </c>
      <c r="AU98" s="64">
        <v>0</v>
      </c>
      <c r="AV98" s="70" t="s">
        <v>275</v>
      </c>
      <c r="AW98" s="64" t="s">
        <v>341</v>
      </c>
      <c r="AX98" s="64" t="b">
        <v>0</v>
      </c>
      <c r="AY98" s="70" t="s">
        <v>1239</v>
      </c>
      <c r="AZ98" s="64" t="s">
        <v>185</v>
      </c>
      <c r="BA98" s="64">
        <v>0</v>
      </c>
      <c r="BB98" s="64">
        <v>0</v>
      </c>
      <c r="BC98" s="64"/>
      <c r="BD98" s="64"/>
      <c r="BE98" s="64"/>
      <c r="BF98" s="64"/>
      <c r="BG98" s="64"/>
      <c r="BH98" s="64"/>
      <c r="BI98" s="64"/>
      <c r="BJ98" s="64"/>
      <c r="BK98" s="63" t="str">
        <f>REPLACE(INDEX(GroupVertices[Group],MATCH(Edges[[#This Row],[Vertex 1]],GroupVertices[Vertex],0)),1,1,"")</f>
        <v>5</v>
      </c>
      <c r="BL98" s="63" t="str">
        <f>REPLACE(INDEX(GroupVertices[Group],MATCH(Edges[[#This Row],[Vertex 2]],GroupVertices[Vertex],0)),1,1,"")</f>
        <v>5</v>
      </c>
      <c r="BM98" s="127">
        <v>43712</v>
      </c>
      <c r="BN98" s="70" t="s">
        <v>1039</v>
      </c>
    </row>
    <row r="99" spans="1:66" ht="15">
      <c r="A99" s="62" t="s">
        <v>731</v>
      </c>
      <c r="B99" s="62" t="s">
        <v>740</v>
      </c>
      <c r="C99" s="81" t="s">
        <v>272</v>
      </c>
      <c r="D99" s="88">
        <v>5</v>
      </c>
      <c r="E99" s="89" t="s">
        <v>132</v>
      </c>
      <c r="F99" s="90">
        <v>16</v>
      </c>
      <c r="G99" s="81"/>
      <c r="H99" s="73"/>
      <c r="I99" s="91"/>
      <c r="J99" s="91"/>
      <c r="K99" s="34" t="s">
        <v>65</v>
      </c>
      <c r="L99" s="94">
        <v>99</v>
      </c>
      <c r="M99" s="94"/>
      <c r="N99" s="93"/>
      <c r="O99" s="64" t="s">
        <v>772</v>
      </c>
      <c r="P99" s="66">
        <v>43704.52422453704</v>
      </c>
      <c r="Q99" s="64" t="s">
        <v>774</v>
      </c>
      <c r="R99" s="67" t="s">
        <v>871</v>
      </c>
      <c r="S99" s="64" t="s">
        <v>910</v>
      </c>
      <c r="T99" s="64" t="s">
        <v>933</v>
      </c>
      <c r="U99" s="66">
        <v>43704.52422453704</v>
      </c>
      <c r="V99" s="67" t="s">
        <v>1140</v>
      </c>
      <c r="W99" s="64"/>
      <c r="X99" s="64"/>
      <c r="Y99" s="70" t="s">
        <v>1240</v>
      </c>
      <c r="Z99" s="64"/>
      <c r="AA99" s="104">
        <v>1</v>
      </c>
      <c r="AB99" s="48">
        <v>0</v>
      </c>
      <c r="AC99" s="49">
        <v>0</v>
      </c>
      <c r="AD99" s="48">
        <v>0</v>
      </c>
      <c r="AE99" s="49">
        <v>0</v>
      </c>
      <c r="AF99" s="48">
        <v>0</v>
      </c>
      <c r="AG99" s="49">
        <v>0</v>
      </c>
      <c r="AH99" s="48">
        <v>15</v>
      </c>
      <c r="AI99" s="49">
        <v>100</v>
      </c>
      <c r="AJ99" s="48">
        <v>15</v>
      </c>
      <c r="AK99" s="109"/>
      <c r="AL99" s="67" t="s">
        <v>993</v>
      </c>
      <c r="AM99" s="64" t="b">
        <v>0</v>
      </c>
      <c r="AN99" s="64">
        <v>5</v>
      </c>
      <c r="AO99" s="70" t="s">
        <v>1300</v>
      </c>
      <c r="AP99" s="64" t="b">
        <v>1</v>
      </c>
      <c r="AQ99" s="64" t="s">
        <v>1301</v>
      </c>
      <c r="AR99" s="64"/>
      <c r="AS99" s="70" t="s">
        <v>1303</v>
      </c>
      <c r="AT99" s="64" t="b">
        <v>0</v>
      </c>
      <c r="AU99" s="64">
        <v>1</v>
      </c>
      <c r="AV99" s="70" t="s">
        <v>275</v>
      </c>
      <c r="AW99" s="64" t="s">
        <v>1328</v>
      </c>
      <c r="AX99" s="64" t="b">
        <v>0</v>
      </c>
      <c r="AY99" s="70" t="s">
        <v>1240</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27">
        <v>43704</v>
      </c>
      <c r="BN99" s="70" t="s">
        <v>1040</v>
      </c>
    </row>
    <row r="100" spans="1:66" ht="15">
      <c r="A100" s="62" t="s">
        <v>732</v>
      </c>
      <c r="B100" s="62" t="s">
        <v>732</v>
      </c>
      <c r="C100" s="81" t="s">
        <v>272</v>
      </c>
      <c r="D100" s="88">
        <v>5</v>
      </c>
      <c r="E100" s="89" t="s">
        <v>132</v>
      </c>
      <c r="F100" s="90">
        <v>16</v>
      </c>
      <c r="G100" s="81"/>
      <c r="H100" s="73"/>
      <c r="I100" s="91"/>
      <c r="J100" s="91"/>
      <c r="K100" s="34" t="s">
        <v>65</v>
      </c>
      <c r="L100" s="94">
        <v>100</v>
      </c>
      <c r="M100" s="94"/>
      <c r="N100" s="93"/>
      <c r="O100" s="64" t="s">
        <v>185</v>
      </c>
      <c r="P100" s="66">
        <v>43707.68809027778</v>
      </c>
      <c r="Q100" s="64" t="s">
        <v>783</v>
      </c>
      <c r="R100" s="67" t="s">
        <v>853</v>
      </c>
      <c r="S100" s="64" t="s">
        <v>916</v>
      </c>
      <c r="T100" s="64" t="s">
        <v>941</v>
      </c>
      <c r="U100" s="66">
        <v>43707.68809027778</v>
      </c>
      <c r="V100" s="67" t="s">
        <v>1141</v>
      </c>
      <c r="W100" s="64"/>
      <c r="X100" s="64"/>
      <c r="Y100" s="70" t="s">
        <v>1241</v>
      </c>
      <c r="Z100" s="64"/>
      <c r="AA100" s="104">
        <v>1</v>
      </c>
      <c r="AB100" s="48">
        <v>0</v>
      </c>
      <c r="AC100" s="49">
        <v>0</v>
      </c>
      <c r="AD100" s="48">
        <v>0</v>
      </c>
      <c r="AE100" s="49">
        <v>0</v>
      </c>
      <c r="AF100" s="48">
        <v>0</v>
      </c>
      <c r="AG100" s="49">
        <v>0</v>
      </c>
      <c r="AH100" s="48">
        <v>18</v>
      </c>
      <c r="AI100" s="49">
        <v>100</v>
      </c>
      <c r="AJ100" s="48">
        <v>18</v>
      </c>
      <c r="AK100" s="109"/>
      <c r="AL100" s="67" t="s">
        <v>994</v>
      </c>
      <c r="AM100" s="64" t="b">
        <v>0</v>
      </c>
      <c r="AN100" s="64">
        <v>3</v>
      </c>
      <c r="AO100" s="70" t="s">
        <v>275</v>
      </c>
      <c r="AP100" s="64" t="b">
        <v>0</v>
      </c>
      <c r="AQ100" s="64" t="s">
        <v>1301</v>
      </c>
      <c r="AR100" s="64"/>
      <c r="AS100" s="70" t="s">
        <v>275</v>
      </c>
      <c r="AT100" s="64" t="b">
        <v>0</v>
      </c>
      <c r="AU100" s="64">
        <v>3</v>
      </c>
      <c r="AV100" s="70" t="s">
        <v>275</v>
      </c>
      <c r="AW100" s="64" t="s">
        <v>1332</v>
      </c>
      <c r="AX100" s="64" t="b">
        <v>0</v>
      </c>
      <c r="AY100" s="70" t="s">
        <v>1241</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27">
        <v>43707</v>
      </c>
      <c r="BN100" s="70" t="s">
        <v>1041</v>
      </c>
    </row>
    <row r="101" spans="1:66" ht="15">
      <c r="A101" s="62" t="s">
        <v>731</v>
      </c>
      <c r="B101" s="62" t="s">
        <v>732</v>
      </c>
      <c r="C101" s="81" t="s">
        <v>272</v>
      </c>
      <c r="D101" s="88">
        <v>5</v>
      </c>
      <c r="E101" s="89" t="s">
        <v>132</v>
      </c>
      <c r="F101" s="90">
        <v>16</v>
      </c>
      <c r="G101" s="81"/>
      <c r="H101" s="73"/>
      <c r="I101" s="91"/>
      <c r="J101" s="91"/>
      <c r="K101" s="34" t="s">
        <v>65</v>
      </c>
      <c r="L101" s="94">
        <v>101</v>
      </c>
      <c r="M101" s="94"/>
      <c r="N101" s="93"/>
      <c r="O101" s="64" t="s">
        <v>337</v>
      </c>
      <c r="P101" s="66">
        <v>43707.691354166665</v>
      </c>
      <c r="Q101" s="64" t="s">
        <v>783</v>
      </c>
      <c r="R101" s="67" t="s">
        <v>853</v>
      </c>
      <c r="S101" s="64" t="s">
        <v>916</v>
      </c>
      <c r="T101" s="64" t="s">
        <v>941</v>
      </c>
      <c r="U101" s="66">
        <v>43707.691354166665</v>
      </c>
      <c r="V101" s="67" t="s">
        <v>1142</v>
      </c>
      <c r="W101" s="64"/>
      <c r="X101" s="64"/>
      <c r="Y101" s="70" t="s">
        <v>1242</v>
      </c>
      <c r="Z101" s="64"/>
      <c r="AA101" s="104">
        <v>1</v>
      </c>
      <c r="AB101" s="48">
        <v>0</v>
      </c>
      <c r="AC101" s="49">
        <v>0</v>
      </c>
      <c r="AD101" s="48">
        <v>0</v>
      </c>
      <c r="AE101" s="49">
        <v>0</v>
      </c>
      <c r="AF101" s="48">
        <v>0</v>
      </c>
      <c r="AG101" s="49">
        <v>0</v>
      </c>
      <c r="AH101" s="48">
        <v>18</v>
      </c>
      <c r="AI101" s="49">
        <v>100</v>
      </c>
      <c r="AJ101" s="48">
        <v>18</v>
      </c>
      <c r="AK101" s="109"/>
      <c r="AL101" s="67" t="s">
        <v>993</v>
      </c>
      <c r="AM101" s="64" t="b">
        <v>0</v>
      </c>
      <c r="AN101" s="64">
        <v>0</v>
      </c>
      <c r="AO101" s="70" t="s">
        <v>275</v>
      </c>
      <c r="AP101" s="64" t="b">
        <v>0</v>
      </c>
      <c r="AQ101" s="64" t="s">
        <v>1301</v>
      </c>
      <c r="AR101" s="64"/>
      <c r="AS101" s="70" t="s">
        <v>275</v>
      </c>
      <c r="AT101" s="64" t="b">
        <v>0</v>
      </c>
      <c r="AU101" s="64">
        <v>3</v>
      </c>
      <c r="AV101" s="70" t="s">
        <v>1241</v>
      </c>
      <c r="AW101" s="64" t="s">
        <v>1328</v>
      </c>
      <c r="AX101" s="64" t="b">
        <v>0</v>
      </c>
      <c r="AY101" s="70" t="s">
        <v>1241</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27">
        <v>43707</v>
      </c>
      <c r="BN101" s="70" t="s">
        <v>1042</v>
      </c>
    </row>
    <row r="102" spans="1:66" ht="15">
      <c r="A102" s="62" t="s">
        <v>731</v>
      </c>
      <c r="B102" s="62" t="s">
        <v>763</v>
      </c>
      <c r="C102" s="81" t="s">
        <v>272</v>
      </c>
      <c r="D102" s="88">
        <v>5</v>
      </c>
      <c r="E102" s="89" t="s">
        <v>132</v>
      </c>
      <c r="F102" s="90">
        <v>16</v>
      </c>
      <c r="G102" s="81"/>
      <c r="H102" s="73"/>
      <c r="I102" s="91"/>
      <c r="J102" s="91"/>
      <c r="K102" s="34" t="s">
        <v>65</v>
      </c>
      <c r="L102" s="94">
        <v>102</v>
      </c>
      <c r="M102" s="94"/>
      <c r="N102" s="93"/>
      <c r="O102" s="64" t="s">
        <v>195</v>
      </c>
      <c r="P102" s="66">
        <v>43708.51372685185</v>
      </c>
      <c r="Q102" s="64" t="s">
        <v>803</v>
      </c>
      <c r="R102" s="64"/>
      <c r="S102" s="64"/>
      <c r="T102" s="64" t="s">
        <v>941</v>
      </c>
      <c r="U102" s="66">
        <v>43708.51372685185</v>
      </c>
      <c r="V102" s="67" t="s">
        <v>1143</v>
      </c>
      <c r="W102" s="64"/>
      <c r="X102" s="64"/>
      <c r="Y102" s="70" t="s">
        <v>1243</v>
      </c>
      <c r="Z102" s="64"/>
      <c r="AA102" s="104">
        <v>1</v>
      </c>
      <c r="AB102" s="48"/>
      <c r="AC102" s="49"/>
      <c r="AD102" s="48"/>
      <c r="AE102" s="49"/>
      <c r="AF102" s="48"/>
      <c r="AG102" s="49"/>
      <c r="AH102" s="48"/>
      <c r="AI102" s="49"/>
      <c r="AJ102" s="48"/>
      <c r="AK102" s="132" t="s">
        <v>960</v>
      </c>
      <c r="AL102" s="67" t="s">
        <v>960</v>
      </c>
      <c r="AM102" s="64" t="b">
        <v>0</v>
      </c>
      <c r="AN102" s="64">
        <v>8</v>
      </c>
      <c r="AO102" s="70" t="s">
        <v>275</v>
      </c>
      <c r="AP102" s="64" t="b">
        <v>0</v>
      </c>
      <c r="AQ102" s="64" t="s">
        <v>1301</v>
      </c>
      <c r="AR102" s="64"/>
      <c r="AS102" s="70" t="s">
        <v>275</v>
      </c>
      <c r="AT102" s="64" t="b">
        <v>0</v>
      </c>
      <c r="AU102" s="64">
        <v>0</v>
      </c>
      <c r="AV102" s="70" t="s">
        <v>275</v>
      </c>
      <c r="AW102" s="64" t="s">
        <v>341</v>
      </c>
      <c r="AX102" s="64" t="b">
        <v>0</v>
      </c>
      <c r="AY102" s="70" t="s">
        <v>1243</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27">
        <v>43708</v>
      </c>
      <c r="BN102" s="70" t="s">
        <v>1043</v>
      </c>
    </row>
    <row r="103" spans="1:66" ht="15">
      <c r="A103" s="62" t="s">
        <v>731</v>
      </c>
      <c r="B103" s="62" t="s">
        <v>764</v>
      </c>
      <c r="C103" s="81" t="s">
        <v>272</v>
      </c>
      <c r="D103" s="88">
        <v>5</v>
      </c>
      <c r="E103" s="89" t="s">
        <v>132</v>
      </c>
      <c r="F103" s="90">
        <v>16</v>
      </c>
      <c r="G103" s="81"/>
      <c r="H103" s="73"/>
      <c r="I103" s="91"/>
      <c r="J103" s="91"/>
      <c r="K103" s="34" t="s">
        <v>65</v>
      </c>
      <c r="L103" s="94">
        <v>103</v>
      </c>
      <c r="M103" s="94"/>
      <c r="N103" s="93"/>
      <c r="O103" s="64" t="s">
        <v>195</v>
      </c>
      <c r="P103" s="66">
        <v>43708.51372685185</v>
      </c>
      <c r="Q103" s="64" t="s">
        <v>803</v>
      </c>
      <c r="R103" s="64"/>
      <c r="S103" s="64"/>
      <c r="T103" s="64" t="s">
        <v>941</v>
      </c>
      <c r="U103" s="66">
        <v>43708.51372685185</v>
      </c>
      <c r="V103" s="67" t="s">
        <v>1143</v>
      </c>
      <c r="W103" s="64"/>
      <c r="X103" s="64"/>
      <c r="Y103" s="70" t="s">
        <v>1243</v>
      </c>
      <c r="Z103" s="64"/>
      <c r="AA103" s="104">
        <v>1</v>
      </c>
      <c r="AB103" s="48">
        <v>0</v>
      </c>
      <c r="AC103" s="49">
        <v>0</v>
      </c>
      <c r="AD103" s="48">
        <v>0</v>
      </c>
      <c r="AE103" s="49">
        <v>0</v>
      </c>
      <c r="AF103" s="48">
        <v>0</v>
      </c>
      <c r="AG103" s="49">
        <v>0</v>
      </c>
      <c r="AH103" s="48">
        <v>41</v>
      </c>
      <c r="AI103" s="49">
        <v>100</v>
      </c>
      <c r="AJ103" s="48">
        <v>41</v>
      </c>
      <c r="AK103" s="132" t="s">
        <v>960</v>
      </c>
      <c r="AL103" s="67" t="s">
        <v>960</v>
      </c>
      <c r="AM103" s="64" t="b">
        <v>0</v>
      </c>
      <c r="AN103" s="64">
        <v>8</v>
      </c>
      <c r="AO103" s="70" t="s">
        <v>275</v>
      </c>
      <c r="AP103" s="64" t="b">
        <v>0</v>
      </c>
      <c r="AQ103" s="64" t="s">
        <v>1301</v>
      </c>
      <c r="AR103" s="64"/>
      <c r="AS103" s="70" t="s">
        <v>275</v>
      </c>
      <c r="AT103" s="64" t="b">
        <v>0</v>
      </c>
      <c r="AU103" s="64">
        <v>0</v>
      </c>
      <c r="AV103" s="70" t="s">
        <v>275</v>
      </c>
      <c r="AW103" s="64" t="s">
        <v>341</v>
      </c>
      <c r="AX103" s="64" t="b">
        <v>0</v>
      </c>
      <c r="AY103" s="70" t="s">
        <v>1243</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27">
        <v>43708</v>
      </c>
      <c r="BN103" s="70" t="s">
        <v>1043</v>
      </c>
    </row>
    <row r="104" spans="1:66" ht="15">
      <c r="A104" s="62" t="s">
        <v>733</v>
      </c>
      <c r="B104" s="62" t="s">
        <v>731</v>
      </c>
      <c r="C104" s="81" t="s">
        <v>272</v>
      </c>
      <c r="D104" s="88">
        <v>5</v>
      </c>
      <c r="E104" s="89" t="s">
        <v>132</v>
      </c>
      <c r="F104" s="90">
        <v>16</v>
      </c>
      <c r="G104" s="81"/>
      <c r="H104" s="73"/>
      <c r="I104" s="91"/>
      <c r="J104" s="91"/>
      <c r="K104" s="34" t="s">
        <v>66</v>
      </c>
      <c r="L104" s="94">
        <v>104</v>
      </c>
      <c r="M104" s="94"/>
      <c r="N104" s="93"/>
      <c r="O104" s="64" t="s">
        <v>337</v>
      </c>
      <c r="P104" s="66">
        <v>43712.13114583334</v>
      </c>
      <c r="Q104" s="64" t="s">
        <v>794</v>
      </c>
      <c r="R104" s="64"/>
      <c r="S104" s="64"/>
      <c r="T104" s="64" t="s">
        <v>935</v>
      </c>
      <c r="U104" s="66">
        <v>43712.13114583334</v>
      </c>
      <c r="V104" s="67" t="s">
        <v>1144</v>
      </c>
      <c r="W104" s="64"/>
      <c r="X104" s="64"/>
      <c r="Y104" s="70" t="s">
        <v>1244</v>
      </c>
      <c r="Z104" s="64"/>
      <c r="AA104" s="104">
        <v>1</v>
      </c>
      <c r="AB104" s="48">
        <v>0</v>
      </c>
      <c r="AC104" s="49">
        <v>0</v>
      </c>
      <c r="AD104" s="48">
        <v>0</v>
      </c>
      <c r="AE104" s="49">
        <v>0</v>
      </c>
      <c r="AF104" s="48">
        <v>0</v>
      </c>
      <c r="AG104" s="49">
        <v>0</v>
      </c>
      <c r="AH104" s="48">
        <v>17</v>
      </c>
      <c r="AI104" s="49">
        <v>100</v>
      </c>
      <c r="AJ104" s="48">
        <v>17</v>
      </c>
      <c r="AK104" s="109"/>
      <c r="AL104" s="67" t="s">
        <v>995</v>
      </c>
      <c r="AM104" s="64" t="b">
        <v>0</v>
      </c>
      <c r="AN104" s="64">
        <v>0</v>
      </c>
      <c r="AO104" s="70" t="s">
        <v>275</v>
      </c>
      <c r="AP104" s="64" t="b">
        <v>1</v>
      </c>
      <c r="AQ104" s="64" t="s">
        <v>1301</v>
      </c>
      <c r="AR104" s="64"/>
      <c r="AS104" s="70" t="s">
        <v>1311</v>
      </c>
      <c r="AT104" s="64" t="b">
        <v>0</v>
      </c>
      <c r="AU104" s="64">
        <v>3</v>
      </c>
      <c r="AV104" s="70" t="s">
        <v>1290</v>
      </c>
      <c r="AW104" s="64" t="s">
        <v>1329</v>
      </c>
      <c r="AX104" s="64" t="b">
        <v>0</v>
      </c>
      <c r="AY104" s="70" t="s">
        <v>1290</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27">
        <v>43712</v>
      </c>
      <c r="BN104" s="70" t="s">
        <v>1044</v>
      </c>
    </row>
    <row r="105" spans="1:66" ht="15">
      <c r="A105" s="62" t="s">
        <v>731</v>
      </c>
      <c r="B105" s="62" t="s">
        <v>733</v>
      </c>
      <c r="C105" s="81" t="s">
        <v>272</v>
      </c>
      <c r="D105" s="88">
        <v>5</v>
      </c>
      <c r="E105" s="89" t="s">
        <v>132</v>
      </c>
      <c r="F105" s="90">
        <v>16</v>
      </c>
      <c r="G105" s="81"/>
      <c r="H105" s="73"/>
      <c r="I105" s="91"/>
      <c r="J105" s="91"/>
      <c r="K105" s="34" t="s">
        <v>66</v>
      </c>
      <c r="L105" s="94">
        <v>105</v>
      </c>
      <c r="M105" s="94"/>
      <c r="N105" s="93"/>
      <c r="O105" s="64" t="s">
        <v>195</v>
      </c>
      <c r="P105" s="66">
        <v>43709.483310185184</v>
      </c>
      <c r="Q105" s="64" t="s">
        <v>787</v>
      </c>
      <c r="R105" s="67" t="s">
        <v>856</v>
      </c>
      <c r="S105" s="64" t="s">
        <v>918</v>
      </c>
      <c r="T105" s="64" t="s">
        <v>941</v>
      </c>
      <c r="U105" s="66">
        <v>43709.483310185184</v>
      </c>
      <c r="V105" s="67" t="s">
        <v>1145</v>
      </c>
      <c r="W105" s="64"/>
      <c r="X105" s="64"/>
      <c r="Y105" s="70" t="s">
        <v>1245</v>
      </c>
      <c r="Z105" s="64"/>
      <c r="AA105" s="104">
        <v>1</v>
      </c>
      <c r="AB105" s="48">
        <v>0</v>
      </c>
      <c r="AC105" s="49">
        <v>0</v>
      </c>
      <c r="AD105" s="48">
        <v>0</v>
      </c>
      <c r="AE105" s="49">
        <v>0</v>
      </c>
      <c r="AF105" s="48">
        <v>0</v>
      </c>
      <c r="AG105" s="49">
        <v>0</v>
      </c>
      <c r="AH105" s="48">
        <v>18</v>
      </c>
      <c r="AI105" s="49">
        <v>100</v>
      </c>
      <c r="AJ105" s="48">
        <v>18</v>
      </c>
      <c r="AK105" s="109"/>
      <c r="AL105" s="67" t="s">
        <v>993</v>
      </c>
      <c r="AM105" s="64" t="b">
        <v>0</v>
      </c>
      <c r="AN105" s="64">
        <v>2</v>
      </c>
      <c r="AO105" s="70" t="s">
        <v>275</v>
      </c>
      <c r="AP105" s="64" t="b">
        <v>0</v>
      </c>
      <c r="AQ105" s="64" t="s">
        <v>1301</v>
      </c>
      <c r="AR105" s="64"/>
      <c r="AS105" s="70" t="s">
        <v>275</v>
      </c>
      <c r="AT105" s="64" t="b">
        <v>0</v>
      </c>
      <c r="AU105" s="64">
        <v>1</v>
      </c>
      <c r="AV105" s="70" t="s">
        <v>275</v>
      </c>
      <c r="AW105" s="64" t="s">
        <v>1328</v>
      </c>
      <c r="AX105" s="64" t="b">
        <v>0</v>
      </c>
      <c r="AY105" s="70" t="s">
        <v>1245</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27">
        <v>43709</v>
      </c>
      <c r="BN105" s="70" t="s">
        <v>1045</v>
      </c>
    </row>
    <row r="106" spans="1:66" ht="15">
      <c r="A106" s="62" t="s">
        <v>731</v>
      </c>
      <c r="B106" s="62" t="s">
        <v>765</v>
      </c>
      <c r="C106" s="81" t="s">
        <v>2331</v>
      </c>
      <c r="D106" s="88">
        <v>10</v>
      </c>
      <c r="E106" s="89" t="s">
        <v>136</v>
      </c>
      <c r="F106" s="90">
        <v>15.743589743589745</v>
      </c>
      <c r="G106" s="81"/>
      <c r="H106" s="73"/>
      <c r="I106" s="91"/>
      <c r="J106" s="91"/>
      <c r="K106" s="34" t="s">
        <v>65</v>
      </c>
      <c r="L106" s="94">
        <v>106</v>
      </c>
      <c r="M106" s="94"/>
      <c r="N106" s="93"/>
      <c r="O106" s="64" t="s">
        <v>195</v>
      </c>
      <c r="P106" s="66">
        <v>43703.44495370371</v>
      </c>
      <c r="Q106" s="64" t="s">
        <v>804</v>
      </c>
      <c r="R106" s="67" t="s">
        <v>872</v>
      </c>
      <c r="S106" s="64" t="s">
        <v>924</v>
      </c>
      <c r="T106" s="64" t="s">
        <v>935</v>
      </c>
      <c r="U106" s="66">
        <v>43703.44495370371</v>
      </c>
      <c r="V106" s="67" t="s">
        <v>1146</v>
      </c>
      <c r="W106" s="64"/>
      <c r="X106" s="64"/>
      <c r="Y106" s="70" t="s">
        <v>1246</v>
      </c>
      <c r="Z106" s="64"/>
      <c r="AA106" s="104">
        <v>2</v>
      </c>
      <c r="AB106" s="48">
        <v>0</v>
      </c>
      <c r="AC106" s="49">
        <v>0</v>
      </c>
      <c r="AD106" s="48">
        <v>0</v>
      </c>
      <c r="AE106" s="49">
        <v>0</v>
      </c>
      <c r="AF106" s="48">
        <v>0</v>
      </c>
      <c r="AG106" s="49">
        <v>0</v>
      </c>
      <c r="AH106" s="48">
        <v>11</v>
      </c>
      <c r="AI106" s="49">
        <v>100</v>
      </c>
      <c r="AJ106" s="48">
        <v>11</v>
      </c>
      <c r="AK106" s="109"/>
      <c r="AL106" s="67" t="s">
        <v>993</v>
      </c>
      <c r="AM106" s="64" t="b">
        <v>0</v>
      </c>
      <c r="AN106" s="64">
        <v>0</v>
      </c>
      <c r="AO106" s="70" t="s">
        <v>275</v>
      </c>
      <c r="AP106" s="64" t="b">
        <v>0</v>
      </c>
      <c r="AQ106" s="64" t="s">
        <v>1301</v>
      </c>
      <c r="AR106" s="64"/>
      <c r="AS106" s="70" t="s">
        <v>275</v>
      </c>
      <c r="AT106" s="64" t="b">
        <v>0</v>
      </c>
      <c r="AU106" s="64">
        <v>0</v>
      </c>
      <c r="AV106" s="70" t="s">
        <v>275</v>
      </c>
      <c r="AW106" s="64" t="s">
        <v>1328</v>
      </c>
      <c r="AX106" s="64" t="b">
        <v>0</v>
      </c>
      <c r="AY106" s="70" t="s">
        <v>1246</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27">
        <v>43703</v>
      </c>
      <c r="BN106" s="70" t="s">
        <v>1046</v>
      </c>
    </row>
    <row r="107" spans="1:66" ht="15">
      <c r="A107" s="62" t="s">
        <v>731</v>
      </c>
      <c r="B107" s="62" t="s">
        <v>765</v>
      </c>
      <c r="C107" s="81" t="s">
        <v>2331</v>
      </c>
      <c r="D107" s="88">
        <v>10</v>
      </c>
      <c r="E107" s="89" t="s">
        <v>136</v>
      </c>
      <c r="F107" s="90">
        <v>15.743589743589745</v>
      </c>
      <c r="G107" s="81"/>
      <c r="H107" s="73"/>
      <c r="I107" s="91"/>
      <c r="J107" s="91"/>
      <c r="K107" s="34" t="s">
        <v>65</v>
      </c>
      <c r="L107" s="94">
        <v>107</v>
      </c>
      <c r="M107" s="94"/>
      <c r="N107" s="93"/>
      <c r="O107" s="64" t="s">
        <v>195</v>
      </c>
      <c r="P107" s="66">
        <v>43709.48609953704</v>
      </c>
      <c r="Q107" s="64" t="s">
        <v>805</v>
      </c>
      <c r="R107" s="67" t="s">
        <v>873</v>
      </c>
      <c r="S107" s="64" t="s">
        <v>924</v>
      </c>
      <c r="T107" s="64" t="s">
        <v>935</v>
      </c>
      <c r="U107" s="66">
        <v>43709.48609953704</v>
      </c>
      <c r="V107" s="67" t="s">
        <v>1147</v>
      </c>
      <c r="W107" s="64"/>
      <c r="X107" s="64"/>
      <c r="Y107" s="70" t="s">
        <v>1247</v>
      </c>
      <c r="Z107" s="64"/>
      <c r="AA107" s="104">
        <v>2</v>
      </c>
      <c r="AB107" s="48">
        <v>0</v>
      </c>
      <c r="AC107" s="49">
        <v>0</v>
      </c>
      <c r="AD107" s="48">
        <v>0</v>
      </c>
      <c r="AE107" s="49">
        <v>0</v>
      </c>
      <c r="AF107" s="48">
        <v>0</v>
      </c>
      <c r="AG107" s="49">
        <v>0</v>
      </c>
      <c r="AH107" s="48">
        <v>15</v>
      </c>
      <c r="AI107" s="49">
        <v>100</v>
      </c>
      <c r="AJ107" s="48">
        <v>15</v>
      </c>
      <c r="AK107" s="109"/>
      <c r="AL107" s="67" t="s">
        <v>993</v>
      </c>
      <c r="AM107" s="64" t="b">
        <v>0</v>
      </c>
      <c r="AN107" s="64">
        <v>0</v>
      </c>
      <c r="AO107" s="70" t="s">
        <v>275</v>
      </c>
      <c r="AP107" s="64" t="b">
        <v>0</v>
      </c>
      <c r="AQ107" s="64" t="s">
        <v>1301</v>
      </c>
      <c r="AR107" s="64"/>
      <c r="AS107" s="70" t="s">
        <v>275</v>
      </c>
      <c r="AT107" s="64" t="b">
        <v>0</v>
      </c>
      <c r="AU107" s="64">
        <v>0</v>
      </c>
      <c r="AV107" s="70" t="s">
        <v>275</v>
      </c>
      <c r="AW107" s="64" t="s">
        <v>1328</v>
      </c>
      <c r="AX107" s="64" t="b">
        <v>0</v>
      </c>
      <c r="AY107" s="70" t="s">
        <v>1247</v>
      </c>
      <c r="AZ107" s="64" t="s">
        <v>185</v>
      </c>
      <c r="BA107" s="64">
        <v>0</v>
      </c>
      <c r="BB107" s="64">
        <v>0</v>
      </c>
      <c r="BC107" s="64"/>
      <c r="BD107" s="64"/>
      <c r="BE107" s="64"/>
      <c r="BF107" s="64"/>
      <c r="BG107" s="64"/>
      <c r="BH107" s="64"/>
      <c r="BI107" s="64"/>
      <c r="BJ107" s="64"/>
      <c r="BK107" s="63" t="str">
        <f>REPLACE(INDEX(GroupVertices[Group],MATCH(Edges[[#This Row],[Vertex 1]],GroupVertices[Vertex],0)),1,1,"")</f>
        <v>1</v>
      </c>
      <c r="BL107" s="63" t="str">
        <f>REPLACE(INDEX(GroupVertices[Group],MATCH(Edges[[#This Row],[Vertex 2]],GroupVertices[Vertex],0)),1,1,"")</f>
        <v>1</v>
      </c>
      <c r="BM107" s="127">
        <v>43709</v>
      </c>
      <c r="BN107" s="70" t="s">
        <v>1047</v>
      </c>
    </row>
    <row r="108" spans="1:66" ht="15">
      <c r="A108" s="62" t="s">
        <v>731</v>
      </c>
      <c r="B108" s="62" t="s">
        <v>749</v>
      </c>
      <c r="C108" s="81" t="s">
        <v>2331</v>
      </c>
      <c r="D108" s="88">
        <v>10</v>
      </c>
      <c r="E108" s="89" t="s">
        <v>136</v>
      </c>
      <c r="F108" s="90">
        <v>15.743589743589745</v>
      </c>
      <c r="G108" s="81"/>
      <c r="H108" s="73"/>
      <c r="I108" s="91"/>
      <c r="J108" s="91"/>
      <c r="K108" s="34" t="s">
        <v>65</v>
      </c>
      <c r="L108" s="94">
        <v>108</v>
      </c>
      <c r="M108" s="94"/>
      <c r="N108" s="93"/>
      <c r="O108" s="64" t="s">
        <v>195</v>
      </c>
      <c r="P108" s="66">
        <v>43706.54487268518</v>
      </c>
      <c r="Q108" s="64" t="s">
        <v>778</v>
      </c>
      <c r="R108" s="67" t="s">
        <v>847</v>
      </c>
      <c r="S108" s="64" t="s">
        <v>911</v>
      </c>
      <c r="T108" s="64" t="s">
        <v>935</v>
      </c>
      <c r="U108" s="66">
        <v>43706.54487268518</v>
      </c>
      <c r="V108" s="67" t="s">
        <v>1148</v>
      </c>
      <c r="W108" s="64"/>
      <c r="X108" s="64"/>
      <c r="Y108" s="70" t="s">
        <v>1248</v>
      </c>
      <c r="Z108" s="64"/>
      <c r="AA108" s="104">
        <v>2</v>
      </c>
      <c r="AB108" s="48">
        <v>0</v>
      </c>
      <c r="AC108" s="49">
        <v>0</v>
      </c>
      <c r="AD108" s="48">
        <v>0</v>
      </c>
      <c r="AE108" s="49">
        <v>0</v>
      </c>
      <c r="AF108" s="48">
        <v>0</v>
      </c>
      <c r="AG108" s="49">
        <v>0</v>
      </c>
      <c r="AH108" s="48">
        <v>13</v>
      </c>
      <c r="AI108" s="49">
        <v>100</v>
      </c>
      <c r="AJ108" s="48">
        <v>13</v>
      </c>
      <c r="AK108" s="109"/>
      <c r="AL108" s="67" t="s">
        <v>993</v>
      </c>
      <c r="AM108" s="64" t="b">
        <v>0</v>
      </c>
      <c r="AN108" s="64">
        <v>0</v>
      </c>
      <c r="AO108" s="70" t="s">
        <v>275</v>
      </c>
      <c r="AP108" s="64" t="b">
        <v>0</v>
      </c>
      <c r="AQ108" s="64" t="s">
        <v>1301</v>
      </c>
      <c r="AR108" s="64"/>
      <c r="AS108" s="70" t="s">
        <v>275</v>
      </c>
      <c r="AT108" s="64" t="b">
        <v>0</v>
      </c>
      <c r="AU108" s="64">
        <v>1</v>
      </c>
      <c r="AV108" s="70" t="s">
        <v>275</v>
      </c>
      <c r="AW108" s="64" t="s">
        <v>1328</v>
      </c>
      <c r="AX108" s="64" t="b">
        <v>0</v>
      </c>
      <c r="AY108" s="70" t="s">
        <v>1248</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27">
        <v>43706</v>
      </c>
      <c r="BN108" s="70" t="s">
        <v>1048</v>
      </c>
    </row>
    <row r="109" spans="1:66" ht="15">
      <c r="A109" s="62" t="s">
        <v>731</v>
      </c>
      <c r="B109" s="62" t="s">
        <v>749</v>
      </c>
      <c r="C109" s="81" t="s">
        <v>2331</v>
      </c>
      <c r="D109" s="88">
        <v>10</v>
      </c>
      <c r="E109" s="89" t="s">
        <v>136</v>
      </c>
      <c r="F109" s="90">
        <v>15.743589743589745</v>
      </c>
      <c r="G109" s="81"/>
      <c r="H109" s="73"/>
      <c r="I109" s="91"/>
      <c r="J109" s="91"/>
      <c r="K109" s="34" t="s">
        <v>65</v>
      </c>
      <c r="L109" s="94">
        <v>109</v>
      </c>
      <c r="M109" s="94"/>
      <c r="N109" s="93"/>
      <c r="O109" s="64" t="s">
        <v>195</v>
      </c>
      <c r="P109" s="66">
        <v>43709.48636574074</v>
      </c>
      <c r="Q109" s="64" t="s">
        <v>778</v>
      </c>
      <c r="R109" s="67" t="s">
        <v>847</v>
      </c>
      <c r="S109" s="64" t="s">
        <v>911</v>
      </c>
      <c r="T109" s="64" t="s">
        <v>935</v>
      </c>
      <c r="U109" s="66">
        <v>43709.48636574074</v>
      </c>
      <c r="V109" s="67" t="s">
        <v>1149</v>
      </c>
      <c r="W109" s="64"/>
      <c r="X109" s="64"/>
      <c r="Y109" s="70" t="s">
        <v>1249</v>
      </c>
      <c r="Z109" s="64"/>
      <c r="AA109" s="104">
        <v>2</v>
      </c>
      <c r="AB109" s="48">
        <v>0</v>
      </c>
      <c r="AC109" s="49">
        <v>0</v>
      </c>
      <c r="AD109" s="48">
        <v>0</v>
      </c>
      <c r="AE109" s="49">
        <v>0</v>
      </c>
      <c r="AF109" s="48">
        <v>0</v>
      </c>
      <c r="AG109" s="49">
        <v>0</v>
      </c>
      <c r="AH109" s="48">
        <v>13</v>
      </c>
      <c r="AI109" s="49">
        <v>100</v>
      </c>
      <c r="AJ109" s="48">
        <v>13</v>
      </c>
      <c r="AK109" s="109"/>
      <c r="AL109" s="67" t="s">
        <v>993</v>
      </c>
      <c r="AM109" s="64" t="b">
        <v>0</v>
      </c>
      <c r="AN109" s="64">
        <v>0</v>
      </c>
      <c r="AO109" s="70" t="s">
        <v>275</v>
      </c>
      <c r="AP109" s="64" t="b">
        <v>0</v>
      </c>
      <c r="AQ109" s="64" t="s">
        <v>1301</v>
      </c>
      <c r="AR109" s="64"/>
      <c r="AS109" s="70" t="s">
        <v>275</v>
      </c>
      <c r="AT109" s="64" t="b">
        <v>0</v>
      </c>
      <c r="AU109" s="64">
        <v>0</v>
      </c>
      <c r="AV109" s="70" t="s">
        <v>275</v>
      </c>
      <c r="AW109" s="64" t="s">
        <v>1328</v>
      </c>
      <c r="AX109" s="64" t="b">
        <v>0</v>
      </c>
      <c r="AY109" s="70" t="s">
        <v>1249</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27">
        <v>43709</v>
      </c>
      <c r="BN109" s="70" t="s">
        <v>1049</v>
      </c>
    </row>
    <row r="110" spans="1:66" ht="15">
      <c r="A110" s="62" t="s">
        <v>734</v>
      </c>
      <c r="B110" s="62" t="s">
        <v>731</v>
      </c>
      <c r="C110" s="81" t="s">
        <v>2331</v>
      </c>
      <c r="D110" s="88">
        <v>10</v>
      </c>
      <c r="E110" s="89" t="s">
        <v>136</v>
      </c>
      <c r="F110" s="90">
        <v>15.743589743589745</v>
      </c>
      <c r="G110" s="81"/>
      <c r="H110" s="73"/>
      <c r="I110" s="91"/>
      <c r="J110" s="91"/>
      <c r="K110" s="34" t="s">
        <v>66</v>
      </c>
      <c r="L110" s="94">
        <v>110</v>
      </c>
      <c r="M110" s="94"/>
      <c r="N110" s="93"/>
      <c r="O110" s="64" t="s">
        <v>337</v>
      </c>
      <c r="P110" s="66">
        <v>43704.59207175926</v>
      </c>
      <c r="Q110" s="64" t="s">
        <v>806</v>
      </c>
      <c r="R110" s="67" t="s">
        <v>874</v>
      </c>
      <c r="S110" s="64" t="s">
        <v>915</v>
      </c>
      <c r="T110" s="64"/>
      <c r="U110" s="66">
        <v>43704.59207175926</v>
      </c>
      <c r="V110" s="67" t="s">
        <v>1150</v>
      </c>
      <c r="W110" s="64"/>
      <c r="X110" s="64"/>
      <c r="Y110" s="70" t="s">
        <v>1250</v>
      </c>
      <c r="Z110" s="64"/>
      <c r="AA110" s="104">
        <v>2</v>
      </c>
      <c r="AB110" s="48">
        <v>0</v>
      </c>
      <c r="AC110" s="49">
        <v>0</v>
      </c>
      <c r="AD110" s="48">
        <v>0</v>
      </c>
      <c r="AE110" s="49">
        <v>0</v>
      </c>
      <c r="AF110" s="48">
        <v>0</v>
      </c>
      <c r="AG110" s="49">
        <v>0</v>
      </c>
      <c r="AH110" s="48">
        <v>15</v>
      </c>
      <c r="AI110" s="49">
        <v>100</v>
      </c>
      <c r="AJ110" s="48">
        <v>15</v>
      </c>
      <c r="AK110" s="109"/>
      <c r="AL110" s="67" t="s">
        <v>996</v>
      </c>
      <c r="AM110" s="64" t="b">
        <v>0</v>
      </c>
      <c r="AN110" s="64">
        <v>0</v>
      </c>
      <c r="AO110" s="70" t="s">
        <v>275</v>
      </c>
      <c r="AP110" s="64" t="b">
        <v>0</v>
      </c>
      <c r="AQ110" s="64" t="s">
        <v>1301</v>
      </c>
      <c r="AR110" s="64"/>
      <c r="AS110" s="70" t="s">
        <v>275</v>
      </c>
      <c r="AT110" s="64" t="b">
        <v>0</v>
      </c>
      <c r="AU110" s="64">
        <v>1</v>
      </c>
      <c r="AV110" s="70" t="s">
        <v>1261</v>
      </c>
      <c r="AW110" s="64" t="s">
        <v>341</v>
      </c>
      <c r="AX110" s="64" t="b">
        <v>0</v>
      </c>
      <c r="AY110" s="70" t="s">
        <v>1261</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27">
        <v>43704</v>
      </c>
      <c r="BN110" s="70" t="s">
        <v>1050</v>
      </c>
    </row>
    <row r="111" spans="1:66" ht="15">
      <c r="A111" s="62" t="s">
        <v>734</v>
      </c>
      <c r="B111" s="62" t="s">
        <v>731</v>
      </c>
      <c r="C111" s="81" t="s">
        <v>2331</v>
      </c>
      <c r="D111" s="88">
        <v>10</v>
      </c>
      <c r="E111" s="89" t="s">
        <v>136</v>
      </c>
      <c r="F111" s="90">
        <v>15.743589743589745</v>
      </c>
      <c r="G111" s="81"/>
      <c r="H111" s="73"/>
      <c r="I111" s="91"/>
      <c r="J111" s="91"/>
      <c r="K111" s="34" t="s">
        <v>66</v>
      </c>
      <c r="L111" s="94">
        <v>111</v>
      </c>
      <c r="M111" s="94"/>
      <c r="N111" s="93"/>
      <c r="O111" s="64" t="s">
        <v>337</v>
      </c>
      <c r="P111" s="66">
        <v>43707.830925925926</v>
      </c>
      <c r="Q111" s="64" t="s">
        <v>782</v>
      </c>
      <c r="R111" s="67" t="s">
        <v>852</v>
      </c>
      <c r="S111" s="64" t="s">
        <v>915</v>
      </c>
      <c r="T111" s="64"/>
      <c r="U111" s="66">
        <v>43707.830925925926</v>
      </c>
      <c r="V111" s="67" t="s">
        <v>1151</v>
      </c>
      <c r="W111" s="64"/>
      <c r="X111" s="64"/>
      <c r="Y111" s="70" t="s">
        <v>1251</v>
      </c>
      <c r="Z111" s="64"/>
      <c r="AA111" s="104">
        <v>2</v>
      </c>
      <c r="AB111" s="48">
        <v>0</v>
      </c>
      <c r="AC111" s="49">
        <v>0</v>
      </c>
      <c r="AD111" s="48">
        <v>0</v>
      </c>
      <c r="AE111" s="49">
        <v>0</v>
      </c>
      <c r="AF111" s="48">
        <v>0</v>
      </c>
      <c r="AG111" s="49">
        <v>0</v>
      </c>
      <c r="AH111" s="48">
        <v>18</v>
      </c>
      <c r="AI111" s="49">
        <v>100</v>
      </c>
      <c r="AJ111" s="48">
        <v>18</v>
      </c>
      <c r="AK111" s="109"/>
      <c r="AL111" s="67" t="s">
        <v>996</v>
      </c>
      <c r="AM111" s="64" t="b">
        <v>0</v>
      </c>
      <c r="AN111" s="64">
        <v>0</v>
      </c>
      <c r="AO111" s="70" t="s">
        <v>275</v>
      </c>
      <c r="AP111" s="64" t="b">
        <v>0</v>
      </c>
      <c r="AQ111" s="64" t="s">
        <v>1301</v>
      </c>
      <c r="AR111" s="64"/>
      <c r="AS111" s="70" t="s">
        <v>275</v>
      </c>
      <c r="AT111" s="64" t="b">
        <v>0</v>
      </c>
      <c r="AU111" s="64">
        <v>3</v>
      </c>
      <c r="AV111" s="70" t="s">
        <v>1280</v>
      </c>
      <c r="AW111" s="64" t="s">
        <v>341</v>
      </c>
      <c r="AX111" s="64" t="b">
        <v>0</v>
      </c>
      <c r="AY111" s="70" t="s">
        <v>1280</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1</v>
      </c>
      <c r="BM111" s="127">
        <v>43707</v>
      </c>
      <c r="BN111" s="70" t="s">
        <v>1051</v>
      </c>
    </row>
    <row r="112" spans="1:66" ht="15">
      <c r="A112" s="62" t="s">
        <v>731</v>
      </c>
      <c r="B112" s="62" t="s">
        <v>734</v>
      </c>
      <c r="C112" s="81" t="s">
        <v>272</v>
      </c>
      <c r="D112" s="88">
        <v>5</v>
      </c>
      <c r="E112" s="89" t="s">
        <v>132</v>
      </c>
      <c r="F112" s="90">
        <v>16</v>
      </c>
      <c r="G112" s="81"/>
      <c r="H112" s="73"/>
      <c r="I112" s="91"/>
      <c r="J112" s="91"/>
      <c r="K112" s="34" t="s">
        <v>66</v>
      </c>
      <c r="L112" s="94">
        <v>112</v>
      </c>
      <c r="M112" s="94"/>
      <c r="N112" s="93"/>
      <c r="O112" s="64" t="s">
        <v>195</v>
      </c>
      <c r="P112" s="66">
        <v>43711.73641203704</v>
      </c>
      <c r="Q112" s="64" t="s">
        <v>807</v>
      </c>
      <c r="R112" s="64"/>
      <c r="S112" s="64"/>
      <c r="T112" s="64" t="s">
        <v>935</v>
      </c>
      <c r="U112" s="66">
        <v>43711.73641203704</v>
      </c>
      <c r="V112" s="67" t="s">
        <v>1152</v>
      </c>
      <c r="W112" s="64"/>
      <c r="X112" s="64"/>
      <c r="Y112" s="70" t="s">
        <v>1252</v>
      </c>
      <c r="Z112" s="64"/>
      <c r="AA112" s="104">
        <v>1</v>
      </c>
      <c r="AB112" s="48">
        <v>0</v>
      </c>
      <c r="AC112" s="49">
        <v>0</v>
      </c>
      <c r="AD112" s="48">
        <v>0</v>
      </c>
      <c r="AE112" s="49">
        <v>0</v>
      </c>
      <c r="AF112" s="48">
        <v>0</v>
      </c>
      <c r="AG112" s="49">
        <v>0</v>
      </c>
      <c r="AH112" s="48">
        <v>39</v>
      </c>
      <c r="AI112" s="49">
        <v>100</v>
      </c>
      <c r="AJ112" s="48">
        <v>39</v>
      </c>
      <c r="AK112" s="132" t="s">
        <v>961</v>
      </c>
      <c r="AL112" s="67" t="s">
        <v>961</v>
      </c>
      <c r="AM112" s="64" t="b">
        <v>0</v>
      </c>
      <c r="AN112" s="64">
        <v>4</v>
      </c>
      <c r="AO112" s="70" t="s">
        <v>275</v>
      </c>
      <c r="AP112" s="64" t="b">
        <v>0</v>
      </c>
      <c r="AQ112" s="64" t="s">
        <v>1301</v>
      </c>
      <c r="AR112" s="64"/>
      <c r="AS112" s="70" t="s">
        <v>275</v>
      </c>
      <c r="AT112" s="64" t="b">
        <v>0</v>
      </c>
      <c r="AU112" s="64">
        <v>0</v>
      </c>
      <c r="AV112" s="70" t="s">
        <v>275</v>
      </c>
      <c r="AW112" s="64" t="s">
        <v>1328</v>
      </c>
      <c r="AX112" s="64" t="b">
        <v>0</v>
      </c>
      <c r="AY112" s="70" t="s">
        <v>1252</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127">
        <v>43711</v>
      </c>
      <c r="BN112" s="70" t="s">
        <v>1052</v>
      </c>
    </row>
    <row r="113" spans="1:66" ht="15">
      <c r="A113" s="62" t="s">
        <v>735</v>
      </c>
      <c r="B113" s="62" t="s">
        <v>735</v>
      </c>
      <c r="C113" s="81" t="s">
        <v>272</v>
      </c>
      <c r="D113" s="88">
        <v>5</v>
      </c>
      <c r="E113" s="89" t="s">
        <v>132</v>
      </c>
      <c r="F113" s="90">
        <v>16</v>
      </c>
      <c r="G113" s="81"/>
      <c r="H113" s="73"/>
      <c r="I113" s="91"/>
      <c r="J113" s="91"/>
      <c r="K113" s="34" t="s">
        <v>65</v>
      </c>
      <c r="L113" s="94">
        <v>113</v>
      </c>
      <c r="M113" s="94"/>
      <c r="N113" s="93"/>
      <c r="O113" s="64" t="s">
        <v>185</v>
      </c>
      <c r="P113" s="66">
        <v>43712.1262037037</v>
      </c>
      <c r="Q113" s="64" t="s">
        <v>808</v>
      </c>
      <c r="R113" s="64"/>
      <c r="S113" s="64"/>
      <c r="T113" s="64" t="s">
        <v>941</v>
      </c>
      <c r="U113" s="66">
        <v>43712.1262037037</v>
      </c>
      <c r="V113" s="67" t="s">
        <v>1153</v>
      </c>
      <c r="W113" s="64"/>
      <c r="X113" s="64"/>
      <c r="Y113" s="70" t="s">
        <v>1253</v>
      </c>
      <c r="Z113" s="64"/>
      <c r="AA113" s="104">
        <v>1</v>
      </c>
      <c r="AB113" s="48">
        <v>0</v>
      </c>
      <c r="AC113" s="49">
        <v>0</v>
      </c>
      <c r="AD113" s="48">
        <v>0</v>
      </c>
      <c r="AE113" s="49">
        <v>0</v>
      </c>
      <c r="AF113" s="48">
        <v>0</v>
      </c>
      <c r="AG113" s="49">
        <v>0</v>
      </c>
      <c r="AH113" s="48">
        <v>44</v>
      </c>
      <c r="AI113" s="49">
        <v>100</v>
      </c>
      <c r="AJ113" s="48">
        <v>44</v>
      </c>
      <c r="AK113" s="109"/>
      <c r="AL113" s="67" t="s">
        <v>997</v>
      </c>
      <c r="AM113" s="64" t="b">
        <v>0</v>
      </c>
      <c r="AN113" s="64">
        <v>3</v>
      </c>
      <c r="AO113" s="70" t="s">
        <v>275</v>
      </c>
      <c r="AP113" s="64" t="b">
        <v>0</v>
      </c>
      <c r="AQ113" s="64" t="s">
        <v>1301</v>
      </c>
      <c r="AR113" s="64"/>
      <c r="AS113" s="70" t="s">
        <v>275</v>
      </c>
      <c r="AT113" s="64" t="b">
        <v>0</v>
      </c>
      <c r="AU113" s="64">
        <v>1</v>
      </c>
      <c r="AV113" s="70" t="s">
        <v>275</v>
      </c>
      <c r="AW113" s="64" t="s">
        <v>1328</v>
      </c>
      <c r="AX113" s="64" t="b">
        <v>0</v>
      </c>
      <c r="AY113" s="70" t="s">
        <v>1253</v>
      </c>
      <c r="AZ113" s="64" t="s">
        <v>185</v>
      </c>
      <c r="BA113" s="64">
        <v>0</v>
      </c>
      <c r="BB113" s="64">
        <v>0</v>
      </c>
      <c r="BC113" s="64" t="s">
        <v>1334</v>
      </c>
      <c r="BD113" s="64" t="s">
        <v>700</v>
      </c>
      <c r="BE113" s="64" t="s">
        <v>1335</v>
      </c>
      <c r="BF113" s="64" t="s">
        <v>1336</v>
      </c>
      <c r="BG113" s="64" t="s">
        <v>1337</v>
      </c>
      <c r="BH113" s="64" t="s">
        <v>1338</v>
      </c>
      <c r="BI113" s="64" t="s">
        <v>1339</v>
      </c>
      <c r="BJ113" s="67" t="s">
        <v>1340</v>
      </c>
      <c r="BK113" s="63" t="str">
        <f>REPLACE(INDEX(GroupVertices[Group],MATCH(Edges[[#This Row],[Vertex 1]],GroupVertices[Vertex],0)),1,1,"")</f>
        <v>1</v>
      </c>
      <c r="BL113" s="63" t="str">
        <f>REPLACE(INDEX(GroupVertices[Group],MATCH(Edges[[#This Row],[Vertex 2]],GroupVertices[Vertex],0)),1,1,"")</f>
        <v>1</v>
      </c>
      <c r="BM113" s="127">
        <v>43712</v>
      </c>
      <c r="BN113" s="70" t="s">
        <v>1053</v>
      </c>
    </row>
    <row r="114" spans="1:66" ht="15">
      <c r="A114" s="62" t="s">
        <v>731</v>
      </c>
      <c r="B114" s="62" t="s">
        <v>735</v>
      </c>
      <c r="C114" s="81" t="s">
        <v>272</v>
      </c>
      <c r="D114" s="88">
        <v>5</v>
      </c>
      <c r="E114" s="89" t="s">
        <v>132</v>
      </c>
      <c r="F114" s="90">
        <v>16</v>
      </c>
      <c r="G114" s="81"/>
      <c r="H114" s="73"/>
      <c r="I114" s="91"/>
      <c r="J114" s="91"/>
      <c r="K114" s="34" t="s">
        <v>65</v>
      </c>
      <c r="L114" s="94">
        <v>114</v>
      </c>
      <c r="M114" s="94"/>
      <c r="N114" s="93"/>
      <c r="O114" s="64" t="s">
        <v>337</v>
      </c>
      <c r="P114" s="66">
        <v>43712.58394675926</v>
      </c>
      <c r="Q114" s="64" t="s">
        <v>808</v>
      </c>
      <c r="R114" s="64"/>
      <c r="S114" s="64"/>
      <c r="T114" s="64" t="s">
        <v>941</v>
      </c>
      <c r="U114" s="66">
        <v>43712.58394675926</v>
      </c>
      <c r="V114" s="67" t="s">
        <v>1154</v>
      </c>
      <c r="W114" s="64"/>
      <c r="X114" s="64"/>
      <c r="Y114" s="70" t="s">
        <v>1254</v>
      </c>
      <c r="Z114" s="64"/>
      <c r="AA114" s="104">
        <v>1</v>
      </c>
      <c r="AB114" s="48">
        <v>0</v>
      </c>
      <c r="AC114" s="49">
        <v>0</v>
      </c>
      <c r="AD114" s="48">
        <v>0</v>
      </c>
      <c r="AE114" s="49">
        <v>0</v>
      </c>
      <c r="AF114" s="48">
        <v>0</v>
      </c>
      <c r="AG114" s="49">
        <v>0</v>
      </c>
      <c r="AH114" s="48">
        <v>44</v>
      </c>
      <c r="AI114" s="49">
        <v>100</v>
      </c>
      <c r="AJ114" s="48">
        <v>44</v>
      </c>
      <c r="AK114" s="109"/>
      <c r="AL114" s="67" t="s">
        <v>993</v>
      </c>
      <c r="AM114" s="64" t="b">
        <v>0</v>
      </c>
      <c r="AN114" s="64">
        <v>0</v>
      </c>
      <c r="AO114" s="70" t="s">
        <v>275</v>
      </c>
      <c r="AP114" s="64" t="b">
        <v>0</v>
      </c>
      <c r="AQ114" s="64" t="s">
        <v>1301</v>
      </c>
      <c r="AR114" s="64"/>
      <c r="AS114" s="70" t="s">
        <v>275</v>
      </c>
      <c r="AT114" s="64" t="b">
        <v>0</v>
      </c>
      <c r="AU114" s="64">
        <v>1</v>
      </c>
      <c r="AV114" s="70" t="s">
        <v>1253</v>
      </c>
      <c r="AW114" s="64" t="s">
        <v>1328</v>
      </c>
      <c r="AX114" s="64" t="b">
        <v>0</v>
      </c>
      <c r="AY114" s="70" t="s">
        <v>1253</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27">
        <v>43712</v>
      </c>
      <c r="BN114" s="70" t="s">
        <v>1054</v>
      </c>
    </row>
    <row r="115" spans="1:66" ht="15">
      <c r="A115" s="62" t="s">
        <v>731</v>
      </c>
      <c r="B115" s="62" t="s">
        <v>731</v>
      </c>
      <c r="C115" s="81" t="s">
        <v>273</v>
      </c>
      <c r="D115" s="88">
        <v>10</v>
      </c>
      <c r="E115" s="89" t="s">
        <v>136</v>
      </c>
      <c r="F115" s="90">
        <v>6</v>
      </c>
      <c r="G115" s="81"/>
      <c r="H115" s="73"/>
      <c r="I115" s="91"/>
      <c r="J115" s="91"/>
      <c r="K115" s="34" t="s">
        <v>65</v>
      </c>
      <c r="L115" s="94">
        <v>115</v>
      </c>
      <c r="M115" s="94"/>
      <c r="N115" s="93"/>
      <c r="O115" s="64" t="s">
        <v>185</v>
      </c>
      <c r="P115" s="66">
        <v>43703.443819444445</v>
      </c>
      <c r="Q115" s="64" t="s">
        <v>809</v>
      </c>
      <c r="R115" s="67" t="s">
        <v>875</v>
      </c>
      <c r="S115" s="64" t="s">
        <v>915</v>
      </c>
      <c r="T115" s="64" t="s">
        <v>935</v>
      </c>
      <c r="U115" s="66">
        <v>43703.443819444445</v>
      </c>
      <c r="V115" s="67" t="s">
        <v>1155</v>
      </c>
      <c r="W115" s="64"/>
      <c r="X115" s="64"/>
      <c r="Y115" s="70" t="s">
        <v>1255</v>
      </c>
      <c r="Z115" s="64"/>
      <c r="AA115" s="104">
        <v>40</v>
      </c>
      <c r="AB115" s="48">
        <v>0</v>
      </c>
      <c r="AC115" s="49">
        <v>0</v>
      </c>
      <c r="AD115" s="48">
        <v>0</v>
      </c>
      <c r="AE115" s="49">
        <v>0</v>
      </c>
      <c r="AF115" s="48">
        <v>0</v>
      </c>
      <c r="AG115" s="49">
        <v>0</v>
      </c>
      <c r="AH115" s="48">
        <v>14</v>
      </c>
      <c r="AI115" s="49">
        <v>100</v>
      </c>
      <c r="AJ115" s="48">
        <v>14</v>
      </c>
      <c r="AK115" s="109"/>
      <c r="AL115" s="67" t="s">
        <v>993</v>
      </c>
      <c r="AM115" s="64" t="b">
        <v>0</v>
      </c>
      <c r="AN115" s="64">
        <v>0</v>
      </c>
      <c r="AO115" s="70" t="s">
        <v>275</v>
      </c>
      <c r="AP115" s="64" t="b">
        <v>0</v>
      </c>
      <c r="AQ115" s="64" t="s">
        <v>1301</v>
      </c>
      <c r="AR115" s="64"/>
      <c r="AS115" s="70" t="s">
        <v>275</v>
      </c>
      <c r="AT115" s="64" t="b">
        <v>0</v>
      </c>
      <c r="AU115" s="64">
        <v>0</v>
      </c>
      <c r="AV115" s="70" t="s">
        <v>275</v>
      </c>
      <c r="AW115" s="64" t="s">
        <v>1328</v>
      </c>
      <c r="AX115" s="64" t="b">
        <v>0</v>
      </c>
      <c r="AY115" s="70" t="s">
        <v>1255</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1</v>
      </c>
      <c r="BM115" s="127">
        <v>43703</v>
      </c>
      <c r="BN115" s="70" t="s">
        <v>1055</v>
      </c>
    </row>
    <row r="116" spans="1:66" ht="15">
      <c r="A116" s="62" t="s">
        <v>731</v>
      </c>
      <c r="B116" s="62" t="s">
        <v>731</v>
      </c>
      <c r="C116" s="81" t="s">
        <v>273</v>
      </c>
      <c r="D116" s="88">
        <v>10</v>
      </c>
      <c r="E116" s="89" t="s">
        <v>136</v>
      </c>
      <c r="F116" s="90">
        <v>6</v>
      </c>
      <c r="G116" s="81"/>
      <c r="H116" s="73"/>
      <c r="I116" s="91"/>
      <c r="J116" s="91"/>
      <c r="K116" s="34" t="s">
        <v>65</v>
      </c>
      <c r="L116" s="94">
        <v>116</v>
      </c>
      <c r="M116" s="94"/>
      <c r="N116" s="93"/>
      <c r="O116" s="64" t="s">
        <v>185</v>
      </c>
      <c r="P116" s="66">
        <v>43703.44425925926</v>
      </c>
      <c r="Q116" s="64" t="s">
        <v>810</v>
      </c>
      <c r="R116" s="67" t="s">
        <v>876</v>
      </c>
      <c r="S116" s="64" t="s">
        <v>915</v>
      </c>
      <c r="T116" s="64" t="s">
        <v>935</v>
      </c>
      <c r="U116" s="66">
        <v>43703.44425925926</v>
      </c>
      <c r="V116" s="67" t="s">
        <v>1156</v>
      </c>
      <c r="W116" s="64"/>
      <c r="X116" s="64"/>
      <c r="Y116" s="70" t="s">
        <v>1256</v>
      </c>
      <c r="Z116" s="64"/>
      <c r="AA116" s="104">
        <v>40</v>
      </c>
      <c r="AB116" s="48">
        <v>0</v>
      </c>
      <c r="AC116" s="49">
        <v>0</v>
      </c>
      <c r="AD116" s="48">
        <v>0</v>
      </c>
      <c r="AE116" s="49">
        <v>0</v>
      </c>
      <c r="AF116" s="48">
        <v>0</v>
      </c>
      <c r="AG116" s="49">
        <v>0</v>
      </c>
      <c r="AH116" s="48">
        <v>10</v>
      </c>
      <c r="AI116" s="49">
        <v>100</v>
      </c>
      <c r="AJ116" s="48">
        <v>10</v>
      </c>
      <c r="AK116" s="109"/>
      <c r="AL116" s="67" t="s">
        <v>993</v>
      </c>
      <c r="AM116" s="64" t="b">
        <v>0</v>
      </c>
      <c r="AN116" s="64">
        <v>0</v>
      </c>
      <c r="AO116" s="70" t="s">
        <v>275</v>
      </c>
      <c r="AP116" s="64" t="b">
        <v>0</v>
      </c>
      <c r="AQ116" s="64" t="s">
        <v>1301</v>
      </c>
      <c r="AR116" s="64"/>
      <c r="AS116" s="70" t="s">
        <v>275</v>
      </c>
      <c r="AT116" s="64" t="b">
        <v>0</v>
      </c>
      <c r="AU116" s="64">
        <v>0</v>
      </c>
      <c r="AV116" s="70" t="s">
        <v>275</v>
      </c>
      <c r="AW116" s="64" t="s">
        <v>1328</v>
      </c>
      <c r="AX116" s="64" t="b">
        <v>0</v>
      </c>
      <c r="AY116" s="70" t="s">
        <v>1256</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27">
        <v>43703</v>
      </c>
      <c r="BN116" s="70" t="s">
        <v>1056</v>
      </c>
    </row>
    <row r="117" spans="1:66" ht="15">
      <c r="A117" s="62" t="s">
        <v>731</v>
      </c>
      <c r="B117" s="62" t="s">
        <v>731</v>
      </c>
      <c r="C117" s="81" t="s">
        <v>273</v>
      </c>
      <c r="D117" s="88">
        <v>10</v>
      </c>
      <c r="E117" s="89" t="s">
        <v>136</v>
      </c>
      <c r="F117" s="90">
        <v>6</v>
      </c>
      <c r="G117" s="81"/>
      <c r="H117" s="73"/>
      <c r="I117" s="91"/>
      <c r="J117" s="91"/>
      <c r="K117" s="34" t="s">
        <v>65</v>
      </c>
      <c r="L117" s="94">
        <v>117</v>
      </c>
      <c r="M117" s="94"/>
      <c r="N117" s="93"/>
      <c r="O117" s="64" t="s">
        <v>185</v>
      </c>
      <c r="P117" s="66">
        <v>43703.63050925926</v>
      </c>
      <c r="Q117" s="64" t="s">
        <v>811</v>
      </c>
      <c r="R117" s="67" t="s">
        <v>877</v>
      </c>
      <c r="S117" s="64" t="s">
        <v>910</v>
      </c>
      <c r="T117" s="64" t="s">
        <v>946</v>
      </c>
      <c r="U117" s="66">
        <v>43703.63050925926</v>
      </c>
      <c r="V117" s="67" t="s">
        <v>1157</v>
      </c>
      <c r="W117" s="64"/>
      <c r="X117" s="64"/>
      <c r="Y117" s="70" t="s">
        <v>1257</v>
      </c>
      <c r="Z117" s="64"/>
      <c r="AA117" s="104">
        <v>40</v>
      </c>
      <c r="AB117" s="48">
        <v>0</v>
      </c>
      <c r="AC117" s="49">
        <v>0</v>
      </c>
      <c r="AD117" s="48">
        <v>0</v>
      </c>
      <c r="AE117" s="49">
        <v>0</v>
      </c>
      <c r="AF117" s="48">
        <v>0</v>
      </c>
      <c r="AG117" s="49">
        <v>0</v>
      </c>
      <c r="AH117" s="48">
        <v>15</v>
      </c>
      <c r="AI117" s="49">
        <v>100</v>
      </c>
      <c r="AJ117" s="48">
        <v>15</v>
      </c>
      <c r="AK117" s="109"/>
      <c r="AL117" s="67" t="s">
        <v>993</v>
      </c>
      <c r="AM117" s="64" t="b">
        <v>0</v>
      </c>
      <c r="AN117" s="64">
        <v>2</v>
      </c>
      <c r="AO117" s="70" t="s">
        <v>275</v>
      </c>
      <c r="AP117" s="64" t="b">
        <v>1</v>
      </c>
      <c r="AQ117" s="64" t="s">
        <v>1301</v>
      </c>
      <c r="AR117" s="64"/>
      <c r="AS117" s="70" t="s">
        <v>1314</v>
      </c>
      <c r="AT117" s="64" t="b">
        <v>0</v>
      </c>
      <c r="AU117" s="64">
        <v>0</v>
      </c>
      <c r="AV117" s="70" t="s">
        <v>275</v>
      </c>
      <c r="AW117" s="64" t="s">
        <v>1328</v>
      </c>
      <c r="AX117" s="64" t="b">
        <v>0</v>
      </c>
      <c r="AY117" s="70" t="s">
        <v>1257</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27">
        <v>43703</v>
      </c>
      <c r="BN117" s="70" t="s">
        <v>1057</v>
      </c>
    </row>
    <row r="118" spans="1:66" ht="15">
      <c r="A118" s="62" t="s">
        <v>731</v>
      </c>
      <c r="B118" s="62" t="s">
        <v>731</v>
      </c>
      <c r="C118" s="81" t="s">
        <v>273</v>
      </c>
      <c r="D118" s="88">
        <v>10</v>
      </c>
      <c r="E118" s="89" t="s">
        <v>136</v>
      </c>
      <c r="F118" s="90">
        <v>6</v>
      </c>
      <c r="G118" s="81"/>
      <c r="H118" s="73"/>
      <c r="I118" s="91"/>
      <c r="J118" s="91"/>
      <c r="K118" s="34" t="s">
        <v>65</v>
      </c>
      <c r="L118" s="94">
        <v>118</v>
      </c>
      <c r="M118" s="94"/>
      <c r="N118" s="93"/>
      <c r="O118" s="64" t="s">
        <v>185</v>
      </c>
      <c r="P118" s="66">
        <v>43704.113483796296</v>
      </c>
      <c r="Q118" s="64" t="s">
        <v>812</v>
      </c>
      <c r="R118" s="67" t="s">
        <v>878</v>
      </c>
      <c r="S118" s="64" t="s">
        <v>910</v>
      </c>
      <c r="T118" s="64" t="s">
        <v>941</v>
      </c>
      <c r="U118" s="66">
        <v>43704.113483796296</v>
      </c>
      <c r="V118" s="67" t="s">
        <v>1158</v>
      </c>
      <c r="W118" s="64"/>
      <c r="X118" s="64"/>
      <c r="Y118" s="70" t="s">
        <v>1258</v>
      </c>
      <c r="Z118" s="64"/>
      <c r="AA118" s="104">
        <v>40</v>
      </c>
      <c r="AB118" s="48">
        <v>0</v>
      </c>
      <c r="AC118" s="49">
        <v>0</v>
      </c>
      <c r="AD118" s="48">
        <v>0</v>
      </c>
      <c r="AE118" s="49">
        <v>0</v>
      </c>
      <c r="AF118" s="48">
        <v>0</v>
      </c>
      <c r="AG118" s="49">
        <v>0</v>
      </c>
      <c r="AH118" s="48">
        <v>1</v>
      </c>
      <c r="AI118" s="49">
        <v>100</v>
      </c>
      <c r="AJ118" s="48">
        <v>1</v>
      </c>
      <c r="AK118" s="109"/>
      <c r="AL118" s="67" t="s">
        <v>993</v>
      </c>
      <c r="AM118" s="64" t="b">
        <v>0</v>
      </c>
      <c r="AN118" s="64">
        <v>4</v>
      </c>
      <c r="AO118" s="70" t="s">
        <v>275</v>
      </c>
      <c r="AP118" s="64" t="b">
        <v>1</v>
      </c>
      <c r="AQ118" s="64" t="s">
        <v>340</v>
      </c>
      <c r="AR118" s="64"/>
      <c r="AS118" s="70" t="s">
        <v>1315</v>
      </c>
      <c r="AT118" s="64" t="b">
        <v>0</v>
      </c>
      <c r="AU118" s="64">
        <v>0</v>
      </c>
      <c r="AV118" s="70" t="s">
        <v>275</v>
      </c>
      <c r="AW118" s="64" t="s">
        <v>1328</v>
      </c>
      <c r="AX118" s="64" t="b">
        <v>0</v>
      </c>
      <c r="AY118" s="70" t="s">
        <v>1258</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27">
        <v>43704</v>
      </c>
      <c r="BN118" s="70" t="s">
        <v>1058</v>
      </c>
    </row>
    <row r="119" spans="1:66" ht="15">
      <c r="A119" s="62" t="s">
        <v>731</v>
      </c>
      <c r="B119" s="62" t="s">
        <v>731</v>
      </c>
      <c r="C119" s="81" t="s">
        <v>273</v>
      </c>
      <c r="D119" s="88">
        <v>10</v>
      </c>
      <c r="E119" s="89" t="s">
        <v>136</v>
      </c>
      <c r="F119" s="90">
        <v>6</v>
      </c>
      <c r="G119" s="81"/>
      <c r="H119" s="73"/>
      <c r="I119" s="91"/>
      <c r="J119" s="91"/>
      <c r="K119" s="34" t="s">
        <v>65</v>
      </c>
      <c r="L119" s="94">
        <v>119</v>
      </c>
      <c r="M119" s="94"/>
      <c r="N119" s="93"/>
      <c r="O119" s="64" t="s">
        <v>185</v>
      </c>
      <c r="P119" s="66">
        <v>43704.50623842593</v>
      </c>
      <c r="Q119" s="64" t="s">
        <v>813</v>
      </c>
      <c r="R119" s="67" t="s">
        <v>879</v>
      </c>
      <c r="S119" s="64" t="s">
        <v>910</v>
      </c>
      <c r="T119" s="64" t="s">
        <v>935</v>
      </c>
      <c r="U119" s="66">
        <v>43704.50623842593</v>
      </c>
      <c r="V119" s="67" t="s">
        <v>1159</v>
      </c>
      <c r="W119" s="64"/>
      <c r="X119" s="64"/>
      <c r="Y119" s="70" t="s">
        <v>1259</v>
      </c>
      <c r="Z119" s="64"/>
      <c r="AA119" s="104">
        <v>40</v>
      </c>
      <c r="AB119" s="48">
        <v>0</v>
      </c>
      <c r="AC119" s="49">
        <v>0</v>
      </c>
      <c r="AD119" s="48">
        <v>0</v>
      </c>
      <c r="AE119" s="49">
        <v>0</v>
      </c>
      <c r="AF119" s="48">
        <v>0</v>
      </c>
      <c r="AG119" s="49">
        <v>0</v>
      </c>
      <c r="AH119" s="48">
        <v>34</v>
      </c>
      <c r="AI119" s="49">
        <v>100</v>
      </c>
      <c r="AJ119" s="48">
        <v>34</v>
      </c>
      <c r="AK119" s="109"/>
      <c r="AL119" s="67" t="s">
        <v>993</v>
      </c>
      <c r="AM119" s="64" t="b">
        <v>0</v>
      </c>
      <c r="AN119" s="64">
        <v>3</v>
      </c>
      <c r="AO119" s="70" t="s">
        <v>275</v>
      </c>
      <c r="AP119" s="64" t="b">
        <v>1</v>
      </c>
      <c r="AQ119" s="64" t="s">
        <v>1301</v>
      </c>
      <c r="AR119" s="64"/>
      <c r="AS119" s="70" t="s">
        <v>1316</v>
      </c>
      <c r="AT119" s="64" t="b">
        <v>0</v>
      </c>
      <c r="AU119" s="64">
        <v>0</v>
      </c>
      <c r="AV119" s="70" t="s">
        <v>275</v>
      </c>
      <c r="AW119" s="64" t="s">
        <v>341</v>
      </c>
      <c r="AX119" s="64" t="b">
        <v>0</v>
      </c>
      <c r="AY119" s="70" t="s">
        <v>1259</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1</v>
      </c>
      <c r="BM119" s="127">
        <v>43704</v>
      </c>
      <c r="BN119" s="70" t="s">
        <v>1059</v>
      </c>
    </row>
    <row r="120" spans="1:66" ht="15">
      <c r="A120" s="62" t="s">
        <v>731</v>
      </c>
      <c r="B120" s="62" t="s">
        <v>731</v>
      </c>
      <c r="C120" s="81" t="s">
        <v>273</v>
      </c>
      <c r="D120" s="88">
        <v>10</v>
      </c>
      <c r="E120" s="89" t="s">
        <v>136</v>
      </c>
      <c r="F120" s="90">
        <v>6</v>
      </c>
      <c r="G120" s="81"/>
      <c r="H120" s="73"/>
      <c r="I120" s="91"/>
      <c r="J120" s="91"/>
      <c r="K120" s="34" t="s">
        <v>65</v>
      </c>
      <c r="L120" s="94">
        <v>120</v>
      </c>
      <c r="M120" s="94"/>
      <c r="N120" s="93"/>
      <c r="O120" s="64" t="s">
        <v>185</v>
      </c>
      <c r="P120" s="66">
        <v>43704.50701388889</v>
      </c>
      <c r="Q120" s="64" t="s">
        <v>814</v>
      </c>
      <c r="R120" s="67" t="s">
        <v>880</v>
      </c>
      <c r="S120" s="64" t="s">
        <v>925</v>
      </c>
      <c r="T120" s="64" t="s">
        <v>935</v>
      </c>
      <c r="U120" s="66">
        <v>43704.50701388889</v>
      </c>
      <c r="V120" s="67" t="s">
        <v>1160</v>
      </c>
      <c r="W120" s="64"/>
      <c r="X120" s="64"/>
      <c r="Y120" s="70" t="s">
        <v>1260</v>
      </c>
      <c r="Z120" s="64"/>
      <c r="AA120" s="104">
        <v>40</v>
      </c>
      <c r="AB120" s="48">
        <v>0</v>
      </c>
      <c r="AC120" s="49">
        <v>0</v>
      </c>
      <c r="AD120" s="48">
        <v>0</v>
      </c>
      <c r="AE120" s="49">
        <v>0</v>
      </c>
      <c r="AF120" s="48">
        <v>0</v>
      </c>
      <c r="AG120" s="49">
        <v>0</v>
      </c>
      <c r="AH120" s="48">
        <v>11</v>
      </c>
      <c r="AI120" s="49">
        <v>100</v>
      </c>
      <c r="AJ120" s="48">
        <v>11</v>
      </c>
      <c r="AK120" s="109"/>
      <c r="AL120" s="67" t="s">
        <v>993</v>
      </c>
      <c r="AM120" s="64" t="b">
        <v>0</v>
      </c>
      <c r="AN120" s="64">
        <v>0</v>
      </c>
      <c r="AO120" s="70" t="s">
        <v>275</v>
      </c>
      <c r="AP120" s="64" t="b">
        <v>0</v>
      </c>
      <c r="AQ120" s="64" t="s">
        <v>1301</v>
      </c>
      <c r="AR120" s="64"/>
      <c r="AS120" s="70" t="s">
        <v>275</v>
      </c>
      <c r="AT120" s="64" t="b">
        <v>0</v>
      </c>
      <c r="AU120" s="64">
        <v>0</v>
      </c>
      <c r="AV120" s="70" t="s">
        <v>275</v>
      </c>
      <c r="AW120" s="64" t="s">
        <v>1333</v>
      </c>
      <c r="AX120" s="64" t="b">
        <v>0</v>
      </c>
      <c r="AY120" s="70" t="s">
        <v>1260</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127">
        <v>43704</v>
      </c>
      <c r="BN120" s="70" t="s">
        <v>1060</v>
      </c>
    </row>
    <row r="121" spans="1:66" ht="15">
      <c r="A121" s="62" t="s">
        <v>731</v>
      </c>
      <c r="B121" s="62" t="s">
        <v>731</v>
      </c>
      <c r="C121" s="81" t="s">
        <v>273</v>
      </c>
      <c r="D121" s="88">
        <v>10</v>
      </c>
      <c r="E121" s="89" t="s">
        <v>136</v>
      </c>
      <c r="F121" s="90">
        <v>6</v>
      </c>
      <c r="G121" s="81"/>
      <c r="H121" s="73"/>
      <c r="I121" s="91"/>
      <c r="J121" s="91"/>
      <c r="K121" s="34" t="s">
        <v>65</v>
      </c>
      <c r="L121" s="94">
        <v>121</v>
      </c>
      <c r="M121" s="94"/>
      <c r="N121" s="93"/>
      <c r="O121" s="64" t="s">
        <v>185</v>
      </c>
      <c r="P121" s="66">
        <v>43704.54194444444</v>
      </c>
      <c r="Q121" s="64" t="s">
        <v>806</v>
      </c>
      <c r="R121" s="67" t="s">
        <v>874</v>
      </c>
      <c r="S121" s="64" t="s">
        <v>915</v>
      </c>
      <c r="T121" s="64" t="s">
        <v>935</v>
      </c>
      <c r="U121" s="66">
        <v>43704.54194444444</v>
      </c>
      <c r="V121" s="67" t="s">
        <v>1161</v>
      </c>
      <c r="W121" s="64"/>
      <c r="X121" s="64"/>
      <c r="Y121" s="70" t="s">
        <v>1261</v>
      </c>
      <c r="Z121" s="64"/>
      <c r="AA121" s="104">
        <v>40</v>
      </c>
      <c r="AB121" s="48">
        <v>0</v>
      </c>
      <c r="AC121" s="49">
        <v>0</v>
      </c>
      <c r="AD121" s="48">
        <v>0</v>
      </c>
      <c r="AE121" s="49">
        <v>0</v>
      </c>
      <c r="AF121" s="48">
        <v>0</v>
      </c>
      <c r="AG121" s="49">
        <v>0</v>
      </c>
      <c r="AH121" s="48">
        <v>15</v>
      </c>
      <c r="AI121" s="49">
        <v>100</v>
      </c>
      <c r="AJ121" s="48">
        <v>15</v>
      </c>
      <c r="AK121" s="109"/>
      <c r="AL121" s="67" t="s">
        <v>993</v>
      </c>
      <c r="AM121" s="64" t="b">
        <v>0</v>
      </c>
      <c r="AN121" s="64">
        <v>2</v>
      </c>
      <c r="AO121" s="70" t="s">
        <v>275</v>
      </c>
      <c r="AP121" s="64" t="b">
        <v>0</v>
      </c>
      <c r="AQ121" s="64" t="s">
        <v>1301</v>
      </c>
      <c r="AR121" s="64"/>
      <c r="AS121" s="70" t="s">
        <v>275</v>
      </c>
      <c r="AT121" s="64" t="b">
        <v>0</v>
      </c>
      <c r="AU121" s="64">
        <v>1</v>
      </c>
      <c r="AV121" s="70" t="s">
        <v>275</v>
      </c>
      <c r="AW121" s="64" t="s">
        <v>1333</v>
      </c>
      <c r="AX121" s="64" t="b">
        <v>0</v>
      </c>
      <c r="AY121" s="70" t="s">
        <v>1261</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127">
        <v>43704</v>
      </c>
      <c r="BN121" s="70" t="s">
        <v>1061</v>
      </c>
    </row>
    <row r="122" spans="1:66" ht="15">
      <c r="A122" s="62" t="s">
        <v>731</v>
      </c>
      <c r="B122" s="62" t="s">
        <v>731</v>
      </c>
      <c r="C122" s="81" t="s">
        <v>273</v>
      </c>
      <c r="D122" s="88">
        <v>10</v>
      </c>
      <c r="E122" s="89" t="s">
        <v>136</v>
      </c>
      <c r="F122" s="90">
        <v>6</v>
      </c>
      <c r="G122" s="81"/>
      <c r="H122" s="73"/>
      <c r="I122" s="91"/>
      <c r="J122" s="91"/>
      <c r="K122" s="34" t="s">
        <v>65</v>
      </c>
      <c r="L122" s="94">
        <v>122</v>
      </c>
      <c r="M122" s="94"/>
      <c r="N122" s="93"/>
      <c r="O122" s="64" t="s">
        <v>185</v>
      </c>
      <c r="P122" s="66">
        <v>43704.64231481482</v>
      </c>
      <c r="Q122" s="64" t="s">
        <v>776</v>
      </c>
      <c r="R122" s="67" t="s">
        <v>846</v>
      </c>
      <c r="S122" s="64" t="s">
        <v>910</v>
      </c>
      <c r="T122" s="64" t="s">
        <v>935</v>
      </c>
      <c r="U122" s="66">
        <v>43704.64231481482</v>
      </c>
      <c r="V122" s="67" t="s">
        <v>1162</v>
      </c>
      <c r="W122" s="64"/>
      <c r="X122" s="64"/>
      <c r="Y122" s="70" t="s">
        <v>1262</v>
      </c>
      <c r="Z122" s="64"/>
      <c r="AA122" s="104">
        <v>40</v>
      </c>
      <c r="AB122" s="48">
        <v>0</v>
      </c>
      <c r="AC122" s="49">
        <v>0</v>
      </c>
      <c r="AD122" s="48">
        <v>0</v>
      </c>
      <c r="AE122" s="49">
        <v>0</v>
      </c>
      <c r="AF122" s="48">
        <v>0</v>
      </c>
      <c r="AG122" s="49">
        <v>0</v>
      </c>
      <c r="AH122" s="48">
        <v>4</v>
      </c>
      <c r="AI122" s="49">
        <v>100</v>
      </c>
      <c r="AJ122" s="48">
        <v>4</v>
      </c>
      <c r="AK122" s="109"/>
      <c r="AL122" s="67" t="s">
        <v>993</v>
      </c>
      <c r="AM122" s="64" t="b">
        <v>0</v>
      </c>
      <c r="AN122" s="64">
        <v>64</v>
      </c>
      <c r="AO122" s="70" t="s">
        <v>275</v>
      </c>
      <c r="AP122" s="64" t="b">
        <v>1</v>
      </c>
      <c r="AQ122" s="64" t="s">
        <v>1301</v>
      </c>
      <c r="AR122" s="64"/>
      <c r="AS122" s="70" t="s">
        <v>1305</v>
      </c>
      <c r="AT122" s="64" t="b">
        <v>0</v>
      </c>
      <c r="AU122" s="64">
        <v>2</v>
      </c>
      <c r="AV122" s="70" t="s">
        <v>275</v>
      </c>
      <c r="AW122" s="64" t="s">
        <v>1328</v>
      </c>
      <c r="AX122" s="64" t="b">
        <v>0</v>
      </c>
      <c r="AY122" s="70" t="s">
        <v>1262</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27">
        <v>43704</v>
      </c>
      <c r="BN122" s="70" t="s">
        <v>1062</v>
      </c>
    </row>
    <row r="123" spans="1:66" ht="15">
      <c r="A123" s="62" t="s">
        <v>731</v>
      </c>
      <c r="B123" s="62" t="s">
        <v>731</v>
      </c>
      <c r="C123" s="81" t="s">
        <v>273</v>
      </c>
      <c r="D123" s="88">
        <v>10</v>
      </c>
      <c r="E123" s="89" t="s">
        <v>136</v>
      </c>
      <c r="F123" s="90">
        <v>6</v>
      </c>
      <c r="G123" s="81"/>
      <c r="H123" s="73"/>
      <c r="I123" s="91"/>
      <c r="J123" s="91"/>
      <c r="K123" s="34" t="s">
        <v>65</v>
      </c>
      <c r="L123" s="94">
        <v>123</v>
      </c>
      <c r="M123" s="94"/>
      <c r="N123" s="93"/>
      <c r="O123" s="64" t="s">
        <v>185</v>
      </c>
      <c r="P123" s="66">
        <v>43704.66711805556</v>
      </c>
      <c r="Q123" s="64" t="s">
        <v>815</v>
      </c>
      <c r="R123" s="67" t="s">
        <v>881</v>
      </c>
      <c r="S123" s="64" t="s">
        <v>924</v>
      </c>
      <c r="T123" s="64" t="s">
        <v>935</v>
      </c>
      <c r="U123" s="66">
        <v>43704.66711805556</v>
      </c>
      <c r="V123" s="67" t="s">
        <v>1163</v>
      </c>
      <c r="W123" s="64"/>
      <c r="X123" s="64"/>
      <c r="Y123" s="70" t="s">
        <v>1263</v>
      </c>
      <c r="Z123" s="64"/>
      <c r="AA123" s="104">
        <v>40</v>
      </c>
      <c r="AB123" s="48">
        <v>0</v>
      </c>
      <c r="AC123" s="49">
        <v>0</v>
      </c>
      <c r="AD123" s="48">
        <v>0</v>
      </c>
      <c r="AE123" s="49">
        <v>0</v>
      </c>
      <c r="AF123" s="48">
        <v>0</v>
      </c>
      <c r="AG123" s="49">
        <v>0</v>
      </c>
      <c r="AH123" s="48">
        <v>10</v>
      </c>
      <c r="AI123" s="49">
        <v>100</v>
      </c>
      <c r="AJ123" s="48">
        <v>10</v>
      </c>
      <c r="AK123" s="109"/>
      <c r="AL123" s="67" t="s">
        <v>993</v>
      </c>
      <c r="AM123" s="64" t="b">
        <v>0</v>
      </c>
      <c r="AN123" s="64">
        <v>2</v>
      </c>
      <c r="AO123" s="70" t="s">
        <v>275</v>
      </c>
      <c r="AP123" s="64" t="b">
        <v>0</v>
      </c>
      <c r="AQ123" s="64" t="s">
        <v>1301</v>
      </c>
      <c r="AR123" s="64"/>
      <c r="AS123" s="70" t="s">
        <v>275</v>
      </c>
      <c r="AT123" s="64" t="b">
        <v>0</v>
      </c>
      <c r="AU123" s="64">
        <v>0</v>
      </c>
      <c r="AV123" s="70" t="s">
        <v>275</v>
      </c>
      <c r="AW123" s="64" t="s">
        <v>1333</v>
      </c>
      <c r="AX123" s="64" t="b">
        <v>0</v>
      </c>
      <c r="AY123" s="70" t="s">
        <v>1263</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127">
        <v>43704</v>
      </c>
      <c r="BN123" s="70" t="s">
        <v>1063</v>
      </c>
    </row>
    <row r="124" spans="1:66" ht="15">
      <c r="A124" s="62" t="s">
        <v>731</v>
      </c>
      <c r="B124" s="62" t="s">
        <v>731</v>
      </c>
      <c r="C124" s="81" t="s">
        <v>273</v>
      </c>
      <c r="D124" s="88">
        <v>10</v>
      </c>
      <c r="E124" s="89" t="s">
        <v>136</v>
      </c>
      <c r="F124" s="90">
        <v>6</v>
      </c>
      <c r="G124" s="81"/>
      <c r="H124" s="73"/>
      <c r="I124" s="91"/>
      <c r="J124" s="91"/>
      <c r="K124" s="34" t="s">
        <v>65</v>
      </c>
      <c r="L124" s="94">
        <v>124</v>
      </c>
      <c r="M124" s="94"/>
      <c r="N124" s="93"/>
      <c r="O124" s="64" t="s">
        <v>185</v>
      </c>
      <c r="P124" s="66">
        <v>43704.79207175926</v>
      </c>
      <c r="Q124" s="64" t="s">
        <v>816</v>
      </c>
      <c r="R124" s="67" t="s">
        <v>882</v>
      </c>
      <c r="S124" s="64" t="s">
        <v>911</v>
      </c>
      <c r="T124" s="64" t="s">
        <v>935</v>
      </c>
      <c r="U124" s="66">
        <v>43704.79207175926</v>
      </c>
      <c r="V124" s="67" t="s">
        <v>1164</v>
      </c>
      <c r="W124" s="64"/>
      <c r="X124" s="64"/>
      <c r="Y124" s="70" t="s">
        <v>1264</v>
      </c>
      <c r="Z124" s="64"/>
      <c r="AA124" s="104">
        <v>40</v>
      </c>
      <c r="AB124" s="48">
        <v>0</v>
      </c>
      <c r="AC124" s="49">
        <v>0</v>
      </c>
      <c r="AD124" s="48">
        <v>0</v>
      </c>
      <c r="AE124" s="49">
        <v>0</v>
      </c>
      <c r="AF124" s="48">
        <v>0</v>
      </c>
      <c r="AG124" s="49">
        <v>0</v>
      </c>
      <c r="AH124" s="48">
        <v>12</v>
      </c>
      <c r="AI124" s="49">
        <v>100</v>
      </c>
      <c r="AJ124" s="48">
        <v>12</v>
      </c>
      <c r="AK124" s="109"/>
      <c r="AL124" s="67" t="s">
        <v>993</v>
      </c>
      <c r="AM124" s="64" t="b">
        <v>0</v>
      </c>
      <c r="AN124" s="64">
        <v>0</v>
      </c>
      <c r="AO124" s="70" t="s">
        <v>275</v>
      </c>
      <c r="AP124" s="64" t="b">
        <v>0</v>
      </c>
      <c r="AQ124" s="64" t="s">
        <v>1301</v>
      </c>
      <c r="AR124" s="64"/>
      <c r="AS124" s="70" t="s">
        <v>275</v>
      </c>
      <c r="AT124" s="64" t="b">
        <v>0</v>
      </c>
      <c r="AU124" s="64">
        <v>0</v>
      </c>
      <c r="AV124" s="70" t="s">
        <v>275</v>
      </c>
      <c r="AW124" s="64" t="s">
        <v>1333</v>
      </c>
      <c r="AX124" s="64" t="b">
        <v>0</v>
      </c>
      <c r="AY124" s="70" t="s">
        <v>1264</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27">
        <v>43704</v>
      </c>
      <c r="BN124" s="70" t="s">
        <v>1064</v>
      </c>
    </row>
    <row r="125" spans="1:66" ht="15">
      <c r="A125" s="62" t="s">
        <v>731</v>
      </c>
      <c r="B125" s="62" t="s">
        <v>731</v>
      </c>
      <c r="C125" s="81" t="s">
        <v>273</v>
      </c>
      <c r="D125" s="88">
        <v>10</v>
      </c>
      <c r="E125" s="89" t="s">
        <v>136</v>
      </c>
      <c r="F125" s="90">
        <v>6</v>
      </c>
      <c r="G125" s="81"/>
      <c r="H125" s="73"/>
      <c r="I125" s="91"/>
      <c r="J125" s="91"/>
      <c r="K125" s="34" t="s">
        <v>65</v>
      </c>
      <c r="L125" s="94">
        <v>125</v>
      </c>
      <c r="M125" s="94"/>
      <c r="N125" s="93"/>
      <c r="O125" s="64" t="s">
        <v>185</v>
      </c>
      <c r="P125" s="66">
        <v>43705.53833333333</v>
      </c>
      <c r="Q125" s="64" t="s">
        <v>817</v>
      </c>
      <c r="R125" s="67" t="s">
        <v>874</v>
      </c>
      <c r="S125" s="64" t="s">
        <v>915</v>
      </c>
      <c r="T125" s="64" t="s">
        <v>935</v>
      </c>
      <c r="U125" s="66">
        <v>43705.53833333333</v>
      </c>
      <c r="V125" s="67" t="s">
        <v>1165</v>
      </c>
      <c r="W125" s="64"/>
      <c r="X125" s="64"/>
      <c r="Y125" s="70" t="s">
        <v>1265</v>
      </c>
      <c r="Z125" s="64"/>
      <c r="AA125" s="104">
        <v>40</v>
      </c>
      <c r="AB125" s="48">
        <v>0</v>
      </c>
      <c r="AC125" s="49">
        <v>0</v>
      </c>
      <c r="AD125" s="48">
        <v>0</v>
      </c>
      <c r="AE125" s="49">
        <v>0</v>
      </c>
      <c r="AF125" s="48">
        <v>0</v>
      </c>
      <c r="AG125" s="49">
        <v>0</v>
      </c>
      <c r="AH125" s="48">
        <v>15</v>
      </c>
      <c r="AI125" s="49">
        <v>100</v>
      </c>
      <c r="AJ125" s="48">
        <v>15</v>
      </c>
      <c r="AK125" s="109"/>
      <c r="AL125" s="67" t="s">
        <v>993</v>
      </c>
      <c r="AM125" s="64" t="b">
        <v>0</v>
      </c>
      <c r="AN125" s="64">
        <v>0</v>
      </c>
      <c r="AO125" s="70" t="s">
        <v>275</v>
      </c>
      <c r="AP125" s="64" t="b">
        <v>0</v>
      </c>
      <c r="AQ125" s="64" t="s">
        <v>1301</v>
      </c>
      <c r="AR125" s="64"/>
      <c r="AS125" s="70" t="s">
        <v>275</v>
      </c>
      <c r="AT125" s="64" t="b">
        <v>0</v>
      </c>
      <c r="AU125" s="64">
        <v>0</v>
      </c>
      <c r="AV125" s="70" t="s">
        <v>275</v>
      </c>
      <c r="AW125" s="64" t="s">
        <v>1333</v>
      </c>
      <c r="AX125" s="64" t="b">
        <v>0</v>
      </c>
      <c r="AY125" s="70" t="s">
        <v>1265</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27">
        <v>43705</v>
      </c>
      <c r="BN125" s="70" t="s">
        <v>1065</v>
      </c>
    </row>
    <row r="126" spans="1:66" ht="15">
      <c r="A126" s="62" t="s">
        <v>731</v>
      </c>
      <c r="B126" s="62" t="s">
        <v>731</v>
      </c>
      <c r="C126" s="81" t="s">
        <v>273</v>
      </c>
      <c r="D126" s="88">
        <v>10</v>
      </c>
      <c r="E126" s="89" t="s">
        <v>136</v>
      </c>
      <c r="F126" s="90">
        <v>6</v>
      </c>
      <c r="G126" s="81"/>
      <c r="H126" s="73"/>
      <c r="I126" s="91"/>
      <c r="J126" s="91"/>
      <c r="K126" s="34" t="s">
        <v>65</v>
      </c>
      <c r="L126" s="94">
        <v>126</v>
      </c>
      <c r="M126" s="94"/>
      <c r="N126" s="93"/>
      <c r="O126" s="64" t="s">
        <v>185</v>
      </c>
      <c r="P126" s="66">
        <v>43705.66334490741</v>
      </c>
      <c r="Q126" s="64" t="s">
        <v>818</v>
      </c>
      <c r="R126" s="67" t="s">
        <v>883</v>
      </c>
      <c r="S126" s="64" t="s">
        <v>911</v>
      </c>
      <c r="T126" s="64" t="s">
        <v>935</v>
      </c>
      <c r="U126" s="66">
        <v>43705.66334490741</v>
      </c>
      <c r="V126" s="67" t="s">
        <v>1166</v>
      </c>
      <c r="W126" s="64"/>
      <c r="X126" s="64"/>
      <c r="Y126" s="70" t="s">
        <v>1266</v>
      </c>
      <c r="Z126" s="64"/>
      <c r="AA126" s="104">
        <v>40</v>
      </c>
      <c r="AB126" s="48">
        <v>0</v>
      </c>
      <c r="AC126" s="49">
        <v>0</v>
      </c>
      <c r="AD126" s="48">
        <v>0</v>
      </c>
      <c r="AE126" s="49">
        <v>0</v>
      </c>
      <c r="AF126" s="48">
        <v>0</v>
      </c>
      <c r="AG126" s="49">
        <v>0</v>
      </c>
      <c r="AH126" s="48">
        <v>11</v>
      </c>
      <c r="AI126" s="49">
        <v>100</v>
      </c>
      <c r="AJ126" s="48">
        <v>11</v>
      </c>
      <c r="AK126" s="109"/>
      <c r="AL126" s="67" t="s">
        <v>993</v>
      </c>
      <c r="AM126" s="64" t="b">
        <v>0</v>
      </c>
      <c r="AN126" s="64">
        <v>0</v>
      </c>
      <c r="AO126" s="70" t="s">
        <v>275</v>
      </c>
      <c r="AP126" s="64" t="b">
        <v>0</v>
      </c>
      <c r="AQ126" s="64" t="s">
        <v>1301</v>
      </c>
      <c r="AR126" s="64"/>
      <c r="AS126" s="70" t="s">
        <v>275</v>
      </c>
      <c r="AT126" s="64" t="b">
        <v>0</v>
      </c>
      <c r="AU126" s="64">
        <v>0</v>
      </c>
      <c r="AV126" s="70" t="s">
        <v>275</v>
      </c>
      <c r="AW126" s="64" t="s">
        <v>1333</v>
      </c>
      <c r="AX126" s="64" t="b">
        <v>0</v>
      </c>
      <c r="AY126" s="70" t="s">
        <v>1266</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1</v>
      </c>
      <c r="BM126" s="127">
        <v>43705</v>
      </c>
      <c r="BN126" s="70" t="s">
        <v>1066</v>
      </c>
    </row>
    <row r="127" spans="1:66" ht="15">
      <c r="A127" s="62" t="s">
        <v>731</v>
      </c>
      <c r="B127" s="62" t="s">
        <v>731</v>
      </c>
      <c r="C127" s="81" t="s">
        <v>273</v>
      </c>
      <c r="D127" s="88">
        <v>10</v>
      </c>
      <c r="E127" s="89" t="s">
        <v>136</v>
      </c>
      <c r="F127" s="90">
        <v>6</v>
      </c>
      <c r="G127" s="81"/>
      <c r="H127" s="73"/>
      <c r="I127" s="91"/>
      <c r="J127" s="91"/>
      <c r="K127" s="34" t="s">
        <v>65</v>
      </c>
      <c r="L127" s="94">
        <v>127</v>
      </c>
      <c r="M127" s="94"/>
      <c r="N127" s="93"/>
      <c r="O127" s="64" t="s">
        <v>185</v>
      </c>
      <c r="P127" s="66">
        <v>43705.7924537037</v>
      </c>
      <c r="Q127" s="64" t="s">
        <v>819</v>
      </c>
      <c r="R127" s="67" t="s">
        <v>884</v>
      </c>
      <c r="S127" s="64" t="s">
        <v>915</v>
      </c>
      <c r="T127" s="64" t="s">
        <v>935</v>
      </c>
      <c r="U127" s="66">
        <v>43705.7924537037</v>
      </c>
      <c r="V127" s="67" t="s">
        <v>1167</v>
      </c>
      <c r="W127" s="64"/>
      <c r="X127" s="64"/>
      <c r="Y127" s="70" t="s">
        <v>1267</v>
      </c>
      <c r="Z127" s="64"/>
      <c r="AA127" s="104">
        <v>40</v>
      </c>
      <c r="AB127" s="48">
        <v>0</v>
      </c>
      <c r="AC127" s="49">
        <v>0</v>
      </c>
      <c r="AD127" s="48">
        <v>0</v>
      </c>
      <c r="AE127" s="49">
        <v>0</v>
      </c>
      <c r="AF127" s="48">
        <v>0</v>
      </c>
      <c r="AG127" s="49">
        <v>0</v>
      </c>
      <c r="AH127" s="48">
        <v>19</v>
      </c>
      <c r="AI127" s="49">
        <v>100</v>
      </c>
      <c r="AJ127" s="48">
        <v>19</v>
      </c>
      <c r="AK127" s="109"/>
      <c r="AL127" s="67" t="s">
        <v>993</v>
      </c>
      <c r="AM127" s="64" t="b">
        <v>0</v>
      </c>
      <c r="AN127" s="64">
        <v>0</v>
      </c>
      <c r="AO127" s="70" t="s">
        <v>275</v>
      </c>
      <c r="AP127" s="64" t="b">
        <v>0</v>
      </c>
      <c r="AQ127" s="64" t="s">
        <v>1301</v>
      </c>
      <c r="AR127" s="64"/>
      <c r="AS127" s="70" t="s">
        <v>275</v>
      </c>
      <c r="AT127" s="64" t="b">
        <v>0</v>
      </c>
      <c r="AU127" s="64">
        <v>0</v>
      </c>
      <c r="AV127" s="70" t="s">
        <v>275</v>
      </c>
      <c r="AW127" s="64" t="s">
        <v>1333</v>
      </c>
      <c r="AX127" s="64" t="b">
        <v>0</v>
      </c>
      <c r="AY127" s="70" t="s">
        <v>1267</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1</v>
      </c>
      <c r="BM127" s="127">
        <v>43705</v>
      </c>
      <c r="BN127" s="70" t="s">
        <v>1067</v>
      </c>
    </row>
    <row r="128" spans="1:66" ht="15">
      <c r="A128" s="62" t="s">
        <v>731</v>
      </c>
      <c r="B128" s="62" t="s">
        <v>731</v>
      </c>
      <c r="C128" s="81" t="s">
        <v>273</v>
      </c>
      <c r="D128" s="88">
        <v>10</v>
      </c>
      <c r="E128" s="89" t="s">
        <v>136</v>
      </c>
      <c r="F128" s="90">
        <v>6</v>
      </c>
      <c r="G128" s="81"/>
      <c r="H128" s="73"/>
      <c r="I128" s="91"/>
      <c r="J128" s="91"/>
      <c r="K128" s="34" t="s">
        <v>65</v>
      </c>
      <c r="L128" s="94">
        <v>128</v>
      </c>
      <c r="M128" s="94"/>
      <c r="N128" s="93"/>
      <c r="O128" s="64" t="s">
        <v>185</v>
      </c>
      <c r="P128" s="66">
        <v>43705.81998842592</v>
      </c>
      <c r="Q128" s="64" t="s">
        <v>820</v>
      </c>
      <c r="R128" s="67" t="s">
        <v>885</v>
      </c>
      <c r="S128" s="64" t="s">
        <v>910</v>
      </c>
      <c r="T128" s="64" t="s">
        <v>941</v>
      </c>
      <c r="U128" s="66">
        <v>43705.81998842592</v>
      </c>
      <c r="V128" s="67" t="s">
        <v>1168</v>
      </c>
      <c r="W128" s="64"/>
      <c r="X128" s="64"/>
      <c r="Y128" s="70" t="s">
        <v>1268</v>
      </c>
      <c r="Z128" s="64"/>
      <c r="AA128" s="104">
        <v>40</v>
      </c>
      <c r="AB128" s="48">
        <v>0</v>
      </c>
      <c r="AC128" s="49">
        <v>0</v>
      </c>
      <c r="AD128" s="48">
        <v>0</v>
      </c>
      <c r="AE128" s="49">
        <v>0</v>
      </c>
      <c r="AF128" s="48">
        <v>0</v>
      </c>
      <c r="AG128" s="49">
        <v>0</v>
      </c>
      <c r="AH128" s="48">
        <v>1</v>
      </c>
      <c r="AI128" s="49">
        <v>100</v>
      </c>
      <c r="AJ128" s="48">
        <v>1</v>
      </c>
      <c r="AK128" s="109"/>
      <c r="AL128" s="67" t="s">
        <v>993</v>
      </c>
      <c r="AM128" s="64" t="b">
        <v>0</v>
      </c>
      <c r="AN128" s="64">
        <v>0</v>
      </c>
      <c r="AO128" s="70" t="s">
        <v>275</v>
      </c>
      <c r="AP128" s="64" t="b">
        <v>1</v>
      </c>
      <c r="AQ128" s="64" t="s">
        <v>340</v>
      </c>
      <c r="AR128" s="64"/>
      <c r="AS128" s="70" t="s">
        <v>1317</v>
      </c>
      <c r="AT128" s="64" t="b">
        <v>0</v>
      </c>
      <c r="AU128" s="64">
        <v>0</v>
      </c>
      <c r="AV128" s="70" t="s">
        <v>275</v>
      </c>
      <c r="AW128" s="64" t="s">
        <v>1328</v>
      </c>
      <c r="AX128" s="64" t="b">
        <v>0</v>
      </c>
      <c r="AY128" s="70" t="s">
        <v>1268</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43705</v>
      </c>
      <c r="BN128" s="70" t="s">
        <v>1068</v>
      </c>
    </row>
    <row r="129" spans="1:66" ht="15">
      <c r="A129" s="62" t="s">
        <v>731</v>
      </c>
      <c r="B129" s="62" t="s">
        <v>731</v>
      </c>
      <c r="C129" s="81" t="s">
        <v>273</v>
      </c>
      <c r="D129" s="88">
        <v>10</v>
      </c>
      <c r="E129" s="89" t="s">
        <v>136</v>
      </c>
      <c r="F129" s="90">
        <v>6</v>
      </c>
      <c r="G129" s="81"/>
      <c r="H129" s="73"/>
      <c r="I129" s="91"/>
      <c r="J129" s="91"/>
      <c r="K129" s="34" t="s">
        <v>65</v>
      </c>
      <c r="L129" s="94">
        <v>129</v>
      </c>
      <c r="M129" s="94"/>
      <c r="N129" s="93"/>
      <c r="O129" s="64" t="s">
        <v>185</v>
      </c>
      <c r="P129" s="66">
        <v>43705.848657407405</v>
      </c>
      <c r="Q129" s="64" t="s">
        <v>821</v>
      </c>
      <c r="R129" s="67" t="s">
        <v>886</v>
      </c>
      <c r="S129" s="64" t="s">
        <v>910</v>
      </c>
      <c r="T129" s="64" t="s">
        <v>941</v>
      </c>
      <c r="U129" s="66">
        <v>43705.848657407405</v>
      </c>
      <c r="V129" s="67" t="s">
        <v>1169</v>
      </c>
      <c r="W129" s="64"/>
      <c r="X129" s="64"/>
      <c r="Y129" s="70" t="s">
        <v>1269</v>
      </c>
      <c r="Z129" s="64"/>
      <c r="AA129" s="104">
        <v>40</v>
      </c>
      <c r="AB129" s="48">
        <v>0</v>
      </c>
      <c r="AC129" s="49">
        <v>0</v>
      </c>
      <c r="AD129" s="48">
        <v>0</v>
      </c>
      <c r="AE129" s="49">
        <v>0</v>
      </c>
      <c r="AF129" s="48">
        <v>0</v>
      </c>
      <c r="AG129" s="49">
        <v>0</v>
      </c>
      <c r="AH129" s="48">
        <v>20</v>
      </c>
      <c r="AI129" s="49">
        <v>100</v>
      </c>
      <c r="AJ129" s="48">
        <v>20</v>
      </c>
      <c r="AK129" s="109"/>
      <c r="AL129" s="67" t="s">
        <v>993</v>
      </c>
      <c r="AM129" s="64" t="b">
        <v>0</v>
      </c>
      <c r="AN129" s="64">
        <v>1</v>
      </c>
      <c r="AO129" s="70" t="s">
        <v>275</v>
      </c>
      <c r="AP129" s="64" t="b">
        <v>1</v>
      </c>
      <c r="AQ129" s="64" t="s">
        <v>1301</v>
      </c>
      <c r="AR129" s="64"/>
      <c r="AS129" s="70" t="s">
        <v>1318</v>
      </c>
      <c r="AT129" s="64" t="b">
        <v>0</v>
      </c>
      <c r="AU129" s="64">
        <v>0</v>
      </c>
      <c r="AV129" s="70" t="s">
        <v>275</v>
      </c>
      <c r="AW129" s="64" t="s">
        <v>1328</v>
      </c>
      <c r="AX129" s="64" t="b">
        <v>0</v>
      </c>
      <c r="AY129" s="70" t="s">
        <v>1269</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27">
        <v>43705</v>
      </c>
      <c r="BN129" s="70" t="s">
        <v>1069</v>
      </c>
    </row>
    <row r="130" spans="1:66" ht="15">
      <c r="A130" s="62" t="s">
        <v>731</v>
      </c>
      <c r="B130" s="62" t="s">
        <v>731</v>
      </c>
      <c r="C130" s="81" t="s">
        <v>273</v>
      </c>
      <c r="D130" s="88">
        <v>10</v>
      </c>
      <c r="E130" s="89" t="s">
        <v>136</v>
      </c>
      <c r="F130" s="90">
        <v>6</v>
      </c>
      <c r="G130" s="81"/>
      <c r="H130" s="73"/>
      <c r="I130" s="91"/>
      <c r="J130" s="91"/>
      <c r="K130" s="34" t="s">
        <v>65</v>
      </c>
      <c r="L130" s="94">
        <v>130</v>
      </c>
      <c r="M130" s="94"/>
      <c r="N130" s="93"/>
      <c r="O130" s="64" t="s">
        <v>185</v>
      </c>
      <c r="P130" s="66">
        <v>43705.91701388889</v>
      </c>
      <c r="Q130" s="64" t="s">
        <v>822</v>
      </c>
      <c r="R130" s="67" t="s">
        <v>887</v>
      </c>
      <c r="S130" s="64" t="s">
        <v>926</v>
      </c>
      <c r="T130" s="64" t="s">
        <v>935</v>
      </c>
      <c r="U130" s="66">
        <v>43705.91701388889</v>
      </c>
      <c r="V130" s="67" t="s">
        <v>1170</v>
      </c>
      <c r="W130" s="64"/>
      <c r="X130" s="64"/>
      <c r="Y130" s="70" t="s">
        <v>1270</v>
      </c>
      <c r="Z130" s="64"/>
      <c r="AA130" s="104">
        <v>40</v>
      </c>
      <c r="AB130" s="48">
        <v>0</v>
      </c>
      <c r="AC130" s="49">
        <v>0</v>
      </c>
      <c r="AD130" s="48">
        <v>0</v>
      </c>
      <c r="AE130" s="49">
        <v>0</v>
      </c>
      <c r="AF130" s="48">
        <v>0</v>
      </c>
      <c r="AG130" s="49">
        <v>0</v>
      </c>
      <c r="AH130" s="48">
        <v>8</v>
      </c>
      <c r="AI130" s="49">
        <v>100</v>
      </c>
      <c r="AJ130" s="48">
        <v>8</v>
      </c>
      <c r="AK130" s="109"/>
      <c r="AL130" s="67" t="s">
        <v>993</v>
      </c>
      <c r="AM130" s="64" t="b">
        <v>0</v>
      </c>
      <c r="AN130" s="64">
        <v>0</v>
      </c>
      <c r="AO130" s="70" t="s">
        <v>275</v>
      </c>
      <c r="AP130" s="64" t="b">
        <v>0</v>
      </c>
      <c r="AQ130" s="64" t="s">
        <v>1301</v>
      </c>
      <c r="AR130" s="64"/>
      <c r="AS130" s="70" t="s">
        <v>275</v>
      </c>
      <c r="AT130" s="64" t="b">
        <v>0</v>
      </c>
      <c r="AU130" s="64">
        <v>0</v>
      </c>
      <c r="AV130" s="70" t="s">
        <v>275</v>
      </c>
      <c r="AW130" s="64" t="s">
        <v>1333</v>
      </c>
      <c r="AX130" s="64" t="b">
        <v>0</v>
      </c>
      <c r="AY130" s="70" t="s">
        <v>1270</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1</v>
      </c>
      <c r="BM130" s="127">
        <v>43705</v>
      </c>
      <c r="BN130" s="70" t="s">
        <v>1070</v>
      </c>
    </row>
    <row r="131" spans="1:66" ht="15">
      <c r="A131" s="62" t="s">
        <v>731</v>
      </c>
      <c r="B131" s="62" t="s">
        <v>731</v>
      </c>
      <c r="C131" s="81" t="s">
        <v>273</v>
      </c>
      <c r="D131" s="88">
        <v>10</v>
      </c>
      <c r="E131" s="89" t="s">
        <v>136</v>
      </c>
      <c r="F131" s="90">
        <v>6</v>
      </c>
      <c r="G131" s="81"/>
      <c r="H131" s="73"/>
      <c r="I131" s="91"/>
      <c r="J131" s="91"/>
      <c r="K131" s="34" t="s">
        <v>65</v>
      </c>
      <c r="L131" s="94">
        <v>131</v>
      </c>
      <c r="M131" s="94"/>
      <c r="N131" s="93"/>
      <c r="O131" s="64" t="s">
        <v>185</v>
      </c>
      <c r="P131" s="66">
        <v>43706.04324074074</v>
      </c>
      <c r="Q131" s="64" t="s">
        <v>823</v>
      </c>
      <c r="R131" s="64"/>
      <c r="S131" s="64"/>
      <c r="T131" s="64" t="s">
        <v>951</v>
      </c>
      <c r="U131" s="66">
        <v>43706.04324074074</v>
      </c>
      <c r="V131" s="67" t="s">
        <v>1171</v>
      </c>
      <c r="W131" s="64"/>
      <c r="X131" s="64"/>
      <c r="Y131" s="70" t="s">
        <v>1271</v>
      </c>
      <c r="Z131" s="64"/>
      <c r="AA131" s="104">
        <v>40</v>
      </c>
      <c r="AB131" s="48">
        <v>0</v>
      </c>
      <c r="AC131" s="49">
        <v>0</v>
      </c>
      <c r="AD131" s="48">
        <v>0</v>
      </c>
      <c r="AE131" s="49">
        <v>0</v>
      </c>
      <c r="AF131" s="48">
        <v>0</v>
      </c>
      <c r="AG131" s="49">
        <v>0</v>
      </c>
      <c r="AH131" s="48">
        <v>41</v>
      </c>
      <c r="AI131" s="49">
        <v>100</v>
      </c>
      <c r="AJ131" s="48">
        <v>41</v>
      </c>
      <c r="AK131" s="132" t="s">
        <v>962</v>
      </c>
      <c r="AL131" s="67" t="s">
        <v>962</v>
      </c>
      <c r="AM131" s="64" t="b">
        <v>0</v>
      </c>
      <c r="AN131" s="64">
        <v>10</v>
      </c>
      <c r="AO131" s="70" t="s">
        <v>275</v>
      </c>
      <c r="AP131" s="64" t="b">
        <v>0</v>
      </c>
      <c r="AQ131" s="64" t="s">
        <v>1301</v>
      </c>
      <c r="AR131" s="64"/>
      <c r="AS131" s="70" t="s">
        <v>275</v>
      </c>
      <c r="AT131" s="64" t="b">
        <v>0</v>
      </c>
      <c r="AU131" s="64">
        <v>0</v>
      </c>
      <c r="AV131" s="70" t="s">
        <v>275</v>
      </c>
      <c r="AW131" s="64" t="s">
        <v>1328</v>
      </c>
      <c r="AX131" s="64" t="b">
        <v>0</v>
      </c>
      <c r="AY131" s="70" t="s">
        <v>1271</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1</v>
      </c>
      <c r="BM131" s="127">
        <v>43706</v>
      </c>
      <c r="BN131" s="70" t="s">
        <v>1071</v>
      </c>
    </row>
    <row r="132" spans="1:66" ht="15">
      <c r="A132" s="62" t="s">
        <v>731</v>
      </c>
      <c r="B132" s="62" t="s">
        <v>731</v>
      </c>
      <c r="C132" s="81" t="s">
        <v>273</v>
      </c>
      <c r="D132" s="88">
        <v>10</v>
      </c>
      <c r="E132" s="89" t="s">
        <v>136</v>
      </c>
      <c r="F132" s="90">
        <v>6</v>
      </c>
      <c r="G132" s="81"/>
      <c r="H132" s="73"/>
      <c r="I132" s="91"/>
      <c r="J132" s="91"/>
      <c r="K132" s="34" t="s">
        <v>65</v>
      </c>
      <c r="L132" s="94">
        <v>132</v>
      </c>
      <c r="M132" s="94"/>
      <c r="N132" s="93"/>
      <c r="O132" s="64" t="s">
        <v>185</v>
      </c>
      <c r="P132" s="66">
        <v>43706.545266203706</v>
      </c>
      <c r="Q132" s="64" t="s">
        <v>824</v>
      </c>
      <c r="R132" s="67" t="s">
        <v>888</v>
      </c>
      <c r="S132" s="64" t="s">
        <v>915</v>
      </c>
      <c r="T132" s="64" t="s">
        <v>952</v>
      </c>
      <c r="U132" s="66">
        <v>43706.545266203706</v>
      </c>
      <c r="V132" s="67" t="s">
        <v>1172</v>
      </c>
      <c r="W132" s="64"/>
      <c r="X132" s="64"/>
      <c r="Y132" s="70" t="s">
        <v>1272</v>
      </c>
      <c r="Z132" s="64"/>
      <c r="AA132" s="104">
        <v>40</v>
      </c>
      <c r="AB132" s="48">
        <v>0</v>
      </c>
      <c r="AC132" s="49">
        <v>0</v>
      </c>
      <c r="AD132" s="48">
        <v>0</v>
      </c>
      <c r="AE132" s="49">
        <v>0</v>
      </c>
      <c r="AF132" s="48">
        <v>0</v>
      </c>
      <c r="AG132" s="49">
        <v>0</v>
      </c>
      <c r="AH132" s="48">
        <v>11</v>
      </c>
      <c r="AI132" s="49">
        <v>100</v>
      </c>
      <c r="AJ132" s="48">
        <v>11</v>
      </c>
      <c r="AK132" s="109"/>
      <c r="AL132" s="67" t="s">
        <v>993</v>
      </c>
      <c r="AM132" s="64" t="b">
        <v>0</v>
      </c>
      <c r="AN132" s="64">
        <v>0</v>
      </c>
      <c r="AO132" s="70" t="s">
        <v>275</v>
      </c>
      <c r="AP132" s="64" t="b">
        <v>0</v>
      </c>
      <c r="AQ132" s="64" t="s">
        <v>1301</v>
      </c>
      <c r="AR132" s="64"/>
      <c r="AS132" s="70" t="s">
        <v>275</v>
      </c>
      <c r="AT132" s="64" t="b">
        <v>0</v>
      </c>
      <c r="AU132" s="64">
        <v>0</v>
      </c>
      <c r="AV132" s="70" t="s">
        <v>275</v>
      </c>
      <c r="AW132" s="64" t="s">
        <v>1328</v>
      </c>
      <c r="AX132" s="64" t="b">
        <v>0</v>
      </c>
      <c r="AY132" s="70" t="s">
        <v>1272</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1</v>
      </c>
      <c r="BM132" s="127">
        <v>43706</v>
      </c>
      <c r="BN132" s="70" t="s">
        <v>1072</v>
      </c>
    </row>
    <row r="133" spans="1:66" ht="15">
      <c r="A133" s="62" t="s">
        <v>731</v>
      </c>
      <c r="B133" s="62" t="s">
        <v>731</v>
      </c>
      <c r="C133" s="81" t="s">
        <v>273</v>
      </c>
      <c r="D133" s="88">
        <v>10</v>
      </c>
      <c r="E133" s="89" t="s">
        <v>136</v>
      </c>
      <c r="F133" s="90">
        <v>6</v>
      </c>
      <c r="G133" s="81"/>
      <c r="H133" s="73"/>
      <c r="I133" s="91"/>
      <c r="J133" s="91"/>
      <c r="K133" s="34" t="s">
        <v>65</v>
      </c>
      <c r="L133" s="94">
        <v>133</v>
      </c>
      <c r="M133" s="94"/>
      <c r="N133" s="93"/>
      <c r="O133" s="64" t="s">
        <v>185</v>
      </c>
      <c r="P133" s="66">
        <v>43706.545590277776</v>
      </c>
      <c r="Q133" s="64" t="s">
        <v>825</v>
      </c>
      <c r="R133" s="67" t="s">
        <v>889</v>
      </c>
      <c r="S133" s="64" t="s">
        <v>915</v>
      </c>
      <c r="T133" s="64" t="s">
        <v>952</v>
      </c>
      <c r="U133" s="66">
        <v>43706.545590277776</v>
      </c>
      <c r="V133" s="67" t="s">
        <v>1173</v>
      </c>
      <c r="W133" s="64"/>
      <c r="X133" s="64"/>
      <c r="Y133" s="70" t="s">
        <v>1273</v>
      </c>
      <c r="Z133" s="64"/>
      <c r="AA133" s="104">
        <v>40</v>
      </c>
      <c r="AB133" s="48">
        <v>0</v>
      </c>
      <c r="AC133" s="49">
        <v>0</v>
      </c>
      <c r="AD133" s="48">
        <v>0</v>
      </c>
      <c r="AE133" s="49">
        <v>0</v>
      </c>
      <c r="AF133" s="48">
        <v>0</v>
      </c>
      <c r="AG133" s="49">
        <v>0</v>
      </c>
      <c r="AH133" s="48">
        <v>15</v>
      </c>
      <c r="AI133" s="49">
        <v>100</v>
      </c>
      <c r="AJ133" s="48">
        <v>15</v>
      </c>
      <c r="AK133" s="109"/>
      <c r="AL133" s="67" t="s">
        <v>993</v>
      </c>
      <c r="AM133" s="64" t="b">
        <v>0</v>
      </c>
      <c r="AN133" s="64">
        <v>0</v>
      </c>
      <c r="AO133" s="70" t="s">
        <v>275</v>
      </c>
      <c r="AP133" s="64" t="b">
        <v>0</v>
      </c>
      <c r="AQ133" s="64" t="s">
        <v>1301</v>
      </c>
      <c r="AR133" s="64"/>
      <c r="AS133" s="70" t="s">
        <v>275</v>
      </c>
      <c r="AT133" s="64" t="b">
        <v>0</v>
      </c>
      <c r="AU133" s="64">
        <v>0</v>
      </c>
      <c r="AV133" s="70" t="s">
        <v>275</v>
      </c>
      <c r="AW133" s="64" t="s">
        <v>1328</v>
      </c>
      <c r="AX133" s="64" t="b">
        <v>0</v>
      </c>
      <c r="AY133" s="70" t="s">
        <v>1273</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27">
        <v>43706</v>
      </c>
      <c r="BN133" s="70" t="s">
        <v>1073</v>
      </c>
    </row>
    <row r="134" spans="1:66" ht="15">
      <c r="A134" s="62" t="s">
        <v>731</v>
      </c>
      <c r="B134" s="62" t="s">
        <v>731</v>
      </c>
      <c r="C134" s="81" t="s">
        <v>273</v>
      </c>
      <c r="D134" s="88">
        <v>10</v>
      </c>
      <c r="E134" s="89" t="s">
        <v>136</v>
      </c>
      <c r="F134" s="90">
        <v>6</v>
      </c>
      <c r="G134" s="81"/>
      <c r="H134" s="73"/>
      <c r="I134" s="91"/>
      <c r="J134" s="91"/>
      <c r="K134" s="34" t="s">
        <v>65</v>
      </c>
      <c r="L134" s="94">
        <v>134</v>
      </c>
      <c r="M134" s="94"/>
      <c r="N134" s="93"/>
      <c r="O134" s="64" t="s">
        <v>185</v>
      </c>
      <c r="P134" s="66">
        <v>43707.435949074075</v>
      </c>
      <c r="Q134" s="64" t="s">
        <v>826</v>
      </c>
      <c r="R134" s="67" t="s">
        <v>890</v>
      </c>
      <c r="S134" s="64" t="s">
        <v>910</v>
      </c>
      <c r="T134" s="64" t="s">
        <v>941</v>
      </c>
      <c r="U134" s="66">
        <v>43707.435949074075</v>
      </c>
      <c r="V134" s="67" t="s">
        <v>1174</v>
      </c>
      <c r="W134" s="64"/>
      <c r="X134" s="64"/>
      <c r="Y134" s="70" t="s">
        <v>1274</v>
      </c>
      <c r="Z134" s="64"/>
      <c r="AA134" s="104">
        <v>40</v>
      </c>
      <c r="AB134" s="48">
        <v>0</v>
      </c>
      <c r="AC134" s="49">
        <v>0</v>
      </c>
      <c r="AD134" s="48">
        <v>0</v>
      </c>
      <c r="AE134" s="49">
        <v>0</v>
      </c>
      <c r="AF134" s="48">
        <v>0</v>
      </c>
      <c r="AG134" s="49">
        <v>0</v>
      </c>
      <c r="AH134" s="48">
        <v>17</v>
      </c>
      <c r="AI134" s="49">
        <v>100</v>
      </c>
      <c r="AJ134" s="48">
        <v>17</v>
      </c>
      <c r="AK134" s="109"/>
      <c r="AL134" s="67" t="s">
        <v>993</v>
      </c>
      <c r="AM134" s="64" t="b">
        <v>0</v>
      </c>
      <c r="AN134" s="64">
        <v>1</v>
      </c>
      <c r="AO134" s="70" t="s">
        <v>275</v>
      </c>
      <c r="AP134" s="64" t="b">
        <v>1</v>
      </c>
      <c r="AQ134" s="64" t="s">
        <v>1301</v>
      </c>
      <c r="AR134" s="64"/>
      <c r="AS134" s="70" t="s">
        <v>1319</v>
      </c>
      <c r="AT134" s="64" t="b">
        <v>0</v>
      </c>
      <c r="AU134" s="64">
        <v>0</v>
      </c>
      <c r="AV134" s="70" t="s">
        <v>275</v>
      </c>
      <c r="AW134" s="64" t="s">
        <v>1328</v>
      </c>
      <c r="AX134" s="64" t="b">
        <v>0</v>
      </c>
      <c r="AY134" s="70" t="s">
        <v>1274</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27">
        <v>43707</v>
      </c>
      <c r="BN134" s="70" t="s">
        <v>1074</v>
      </c>
    </row>
    <row r="135" spans="1:66" ht="15">
      <c r="A135" s="62" t="s">
        <v>731</v>
      </c>
      <c r="B135" s="62" t="s">
        <v>731</v>
      </c>
      <c r="C135" s="81" t="s">
        <v>273</v>
      </c>
      <c r="D135" s="88">
        <v>10</v>
      </c>
      <c r="E135" s="89" t="s">
        <v>136</v>
      </c>
      <c r="F135" s="90">
        <v>6</v>
      </c>
      <c r="G135" s="81"/>
      <c r="H135" s="73"/>
      <c r="I135" s="91"/>
      <c r="J135" s="91"/>
      <c r="K135" s="34" t="s">
        <v>65</v>
      </c>
      <c r="L135" s="94">
        <v>135</v>
      </c>
      <c r="M135" s="94"/>
      <c r="N135" s="93"/>
      <c r="O135" s="64" t="s">
        <v>185</v>
      </c>
      <c r="P135" s="66">
        <v>43707.4372337963</v>
      </c>
      <c r="Q135" s="64" t="s">
        <v>827</v>
      </c>
      <c r="R135" s="67" t="s">
        <v>891</v>
      </c>
      <c r="S135" s="64" t="s">
        <v>910</v>
      </c>
      <c r="T135" s="64" t="s">
        <v>941</v>
      </c>
      <c r="U135" s="66">
        <v>43707.4372337963</v>
      </c>
      <c r="V135" s="67" t="s">
        <v>1175</v>
      </c>
      <c r="W135" s="64"/>
      <c r="X135" s="64"/>
      <c r="Y135" s="70" t="s">
        <v>1275</v>
      </c>
      <c r="Z135" s="64"/>
      <c r="AA135" s="104">
        <v>40</v>
      </c>
      <c r="AB135" s="48">
        <v>0</v>
      </c>
      <c r="AC135" s="49">
        <v>0</v>
      </c>
      <c r="AD135" s="48">
        <v>0</v>
      </c>
      <c r="AE135" s="49">
        <v>0</v>
      </c>
      <c r="AF135" s="48">
        <v>0</v>
      </c>
      <c r="AG135" s="49">
        <v>0</v>
      </c>
      <c r="AH135" s="48">
        <v>1</v>
      </c>
      <c r="AI135" s="49">
        <v>100</v>
      </c>
      <c r="AJ135" s="48">
        <v>1</v>
      </c>
      <c r="AK135" s="109"/>
      <c r="AL135" s="67" t="s">
        <v>993</v>
      </c>
      <c r="AM135" s="64" t="b">
        <v>0</v>
      </c>
      <c r="AN135" s="64">
        <v>0</v>
      </c>
      <c r="AO135" s="70" t="s">
        <v>275</v>
      </c>
      <c r="AP135" s="64" t="b">
        <v>1</v>
      </c>
      <c r="AQ135" s="64" t="s">
        <v>340</v>
      </c>
      <c r="AR135" s="64"/>
      <c r="AS135" s="70" t="s">
        <v>1320</v>
      </c>
      <c r="AT135" s="64" t="b">
        <v>0</v>
      </c>
      <c r="AU135" s="64">
        <v>0</v>
      </c>
      <c r="AV135" s="70" t="s">
        <v>275</v>
      </c>
      <c r="AW135" s="64" t="s">
        <v>1328</v>
      </c>
      <c r="AX135" s="64" t="b">
        <v>0</v>
      </c>
      <c r="AY135" s="70" t="s">
        <v>1275</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43707</v>
      </c>
      <c r="BN135" s="70" t="s">
        <v>1075</v>
      </c>
    </row>
    <row r="136" spans="1:66" ht="15">
      <c r="A136" s="62" t="s">
        <v>731</v>
      </c>
      <c r="B136" s="62" t="s">
        <v>731</v>
      </c>
      <c r="C136" s="81" t="s">
        <v>273</v>
      </c>
      <c r="D136" s="88">
        <v>10</v>
      </c>
      <c r="E136" s="89" t="s">
        <v>136</v>
      </c>
      <c r="F136" s="90">
        <v>6</v>
      </c>
      <c r="G136" s="81"/>
      <c r="H136" s="73"/>
      <c r="I136" s="91"/>
      <c r="J136" s="91"/>
      <c r="K136" s="34" t="s">
        <v>65</v>
      </c>
      <c r="L136" s="94">
        <v>136</v>
      </c>
      <c r="M136" s="94"/>
      <c r="N136" s="93"/>
      <c r="O136" s="64" t="s">
        <v>185</v>
      </c>
      <c r="P136" s="66">
        <v>43707.51053240741</v>
      </c>
      <c r="Q136" s="64" t="s">
        <v>828</v>
      </c>
      <c r="R136" s="67" t="s">
        <v>857</v>
      </c>
      <c r="S136" s="64" t="s">
        <v>919</v>
      </c>
      <c r="T136" s="64" t="s">
        <v>941</v>
      </c>
      <c r="U136" s="66">
        <v>43707.51053240741</v>
      </c>
      <c r="V136" s="67" t="s">
        <v>1176</v>
      </c>
      <c r="W136" s="64"/>
      <c r="X136" s="64"/>
      <c r="Y136" s="70" t="s">
        <v>1276</v>
      </c>
      <c r="Z136" s="64"/>
      <c r="AA136" s="104">
        <v>40</v>
      </c>
      <c r="AB136" s="48">
        <v>0</v>
      </c>
      <c r="AC136" s="49">
        <v>0</v>
      </c>
      <c r="AD136" s="48">
        <v>0</v>
      </c>
      <c r="AE136" s="49">
        <v>0</v>
      </c>
      <c r="AF136" s="48">
        <v>0</v>
      </c>
      <c r="AG136" s="49">
        <v>0</v>
      </c>
      <c r="AH136" s="48">
        <v>18</v>
      </c>
      <c r="AI136" s="49">
        <v>100</v>
      </c>
      <c r="AJ136" s="48">
        <v>18</v>
      </c>
      <c r="AK136" s="109"/>
      <c r="AL136" s="67" t="s">
        <v>993</v>
      </c>
      <c r="AM136" s="64" t="b">
        <v>0</v>
      </c>
      <c r="AN136" s="64">
        <v>0</v>
      </c>
      <c r="AO136" s="70" t="s">
        <v>275</v>
      </c>
      <c r="AP136" s="64" t="b">
        <v>0</v>
      </c>
      <c r="AQ136" s="64" t="s">
        <v>1301</v>
      </c>
      <c r="AR136" s="64"/>
      <c r="AS136" s="70" t="s">
        <v>275</v>
      </c>
      <c r="AT136" s="64" t="b">
        <v>0</v>
      </c>
      <c r="AU136" s="64">
        <v>1</v>
      </c>
      <c r="AV136" s="70" t="s">
        <v>275</v>
      </c>
      <c r="AW136" s="64" t="s">
        <v>1333</v>
      </c>
      <c r="AX136" s="64" t="b">
        <v>0</v>
      </c>
      <c r="AY136" s="70" t="s">
        <v>1276</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1</v>
      </c>
      <c r="BM136" s="127">
        <v>43707</v>
      </c>
      <c r="BN136" s="70" t="s">
        <v>1076</v>
      </c>
    </row>
    <row r="137" spans="1:66" ht="15">
      <c r="A137" s="62" t="s">
        <v>731</v>
      </c>
      <c r="B137" s="62" t="s">
        <v>731</v>
      </c>
      <c r="C137" s="81" t="s">
        <v>273</v>
      </c>
      <c r="D137" s="88">
        <v>10</v>
      </c>
      <c r="E137" s="89" t="s">
        <v>136</v>
      </c>
      <c r="F137" s="90">
        <v>6</v>
      </c>
      <c r="G137" s="81"/>
      <c r="H137" s="73"/>
      <c r="I137" s="91"/>
      <c r="J137" s="91"/>
      <c r="K137" s="34" t="s">
        <v>65</v>
      </c>
      <c r="L137" s="94">
        <v>137</v>
      </c>
      <c r="M137" s="94"/>
      <c r="N137" s="93"/>
      <c r="O137" s="64" t="s">
        <v>185</v>
      </c>
      <c r="P137" s="66">
        <v>43707.52837962963</v>
      </c>
      <c r="Q137" s="64" t="s">
        <v>829</v>
      </c>
      <c r="R137" s="67" t="s">
        <v>892</v>
      </c>
      <c r="S137" s="64" t="s">
        <v>910</v>
      </c>
      <c r="T137" s="64" t="s">
        <v>935</v>
      </c>
      <c r="U137" s="66">
        <v>43707.52837962963</v>
      </c>
      <c r="V137" s="67" t="s">
        <v>1177</v>
      </c>
      <c r="W137" s="64"/>
      <c r="X137" s="64"/>
      <c r="Y137" s="70" t="s">
        <v>1277</v>
      </c>
      <c r="Z137" s="64"/>
      <c r="AA137" s="104">
        <v>40</v>
      </c>
      <c r="AB137" s="48">
        <v>0</v>
      </c>
      <c r="AC137" s="49">
        <v>0</v>
      </c>
      <c r="AD137" s="48">
        <v>0</v>
      </c>
      <c r="AE137" s="49">
        <v>0</v>
      </c>
      <c r="AF137" s="48">
        <v>0</v>
      </c>
      <c r="AG137" s="49">
        <v>0</v>
      </c>
      <c r="AH137" s="48">
        <v>16</v>
      </c>
      <c r="AI137" s="49">
        <v>100</v>
      </c>
      <c r="AJ137" s="48">
        <v>16</v>
      </c>
      <c r="AK137" s="109"/>
      <c r="AL137" s="67" t="s">
        <v>993</v>
      </c>
      <c r="AM137" s="64" t="b">
        <v>0</v>
      </c>
      <c r="AN137" s="64">
        <v>2</v>
      </c>
      <c r="AO137" s="70" t="s">
        <v>275</v>
      </c>
      <c r="AP137" s="64" t="b">
        <v>1</v>
      </c>
      <c r="AQ137" s="64" t="s">
        <v>1301</v>
      </c>
      <c r="AR137" s="64"/>
      <c r="AS137" s="70" t="s">
        <v>1321</v>
      </c>
      <c r="AT137" s="64" t="b">
        <v>0</v>
      </c>
      <c r="AU137" s="64">
        <v>0</v>
      </c>
      <c r="AV137" s="70" t="s">
        <v>275</v>
      </c>
      <c r="AW137" s="64" t="s">
        <v>341</v>
      </c>
      <c r="AX137" s="64" t="b">
        <v>0</v>
      </c>
      <c r="AY137" s="70" t="s">
        <v>1277</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27">
        <v>43707</v>
      </c>
      <c r="BN137" s="70" t="s">
        <v>1077</v>
      </c>
    </row>
    <row r="138" spans="1:66" ht="15">
      <c r="A138" s="62" t="s">
        <v>731</v>
      </c>
      <c r="B138" s="62" t="s">
        <v>731</v>
      </c>
      <c r="C138" s="81" t="s">
        <v>273</v>
      </c>
      <c r="D138" s="88">
        <v>10</v>
      </c>
      <c r="E138" s="89" t="s">
        <v>136</v>
      </c>
      <c r="F138" s="90">
        <v>6</v>
      </c>
      <c r="G138" s="81"/>
      <c r="H138" s="73"/>
      <c r="I138" s="91"/>
      <c r="J138" s="91"/>
      <c r="K138" s="34" t="s">
        <v>65</v>
      </c>
      <c r="L138" s="94">
        <v>138</v>
      </c>
      <c r="M138" s="94"/>
      <c r="N138" s="93"/>
      <c r="O138" s="64" t="s">
        <v>185</v>
      </c>
      <c r="P138" s="66">
        <v>43707.538298611114</v>
      </c>
      <c r="Q138" s="64" t="s">
        <v>830</v>
      </c>
      <c r="R138" s="67" t="s">
        <v>893</v>
      </c>
      <c r="S138" s="64" t="s">
        <v>915</v>
      </c>
      <c r="T138" s="64" t="s">
        <v>952</v>
      </c>
      <c r="U138" s="66">
        <v>43707.538298611114</v>
      </c>
      <c r="V138" s="67" t="s">
        <v>1178</v>
      </c>
      <c r="W138" s="64"/>
      <c r="X138" s="64"/>
      <c r="Y138" s="70" t="s">
        <v>1278</v>
      </c>
      <c r="Z138" s="64"/>
      <c r="AA138" s="104">
        <v>40</v>
      </c>
      <c r="AB138" s="48">
        <v>0</v>
      </c>
      <c r="AC138" s="49">
        <v>0</v>
      </c>
      <c r="AD138" s="48">
        <v>0</v>
      </c>
      <c r="AE138" s="49">
        <v>0</v>
      </c>
      <c r="AF138" s="48">
        <v>0</v>
      </c>
      <c r="AG138" s="49">
        <v>0</v>
      </c>
      <c r="AH138" s="48">
        <v>10</v>
      </c>
      <c r="AI138" s="49">
        <v>100</v>
      </c>
      <c r="AJ138" s="48">
        <v>10</v>
      </c>
      <c r="AK138" s="109"/>
      <c r="AL138" s="67" t="s">
        <v>993</v>
      </c>
      <c r="AM138" s="64" t="b">
        <v>0</v>
      </c>
      <c r="AN138" s="64">
        <v>0</v>
      </c>
      <c r="AO138" s="70" t="s">
        <v>275</v>
      </c>
      <c r="AP138" s="64" t="b">
        <v>0</v>
      </c>
      <c r="AQ138" s="64" t="s">
        <v>1301</v>
      </c>
      <c r="AR138" s="64"/>
      <c r="AS138" s="70" t="s">
        <v>275</v>
      </c>
      <c r="AT138" s="64" t="b">
        <v>0</v>
      </c>
      <c r="AU138" s="64">
        <v>0</v>
      </c>
      <c r="AV138" s="70" t="s">
        <v>275</v>
      </c>
      <c r="AW138" s="64" t="s">
        <v>1333</v>
      </c>
      <c r="AX138" s="64" t="b">
        <v>0</v>
      </c>
      <c r="AY138" s="70" t="s">
        <v>1278</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27">
        <v>43707</v>
      </c>
      <c r="BN138" s="70" t="s">
        <v>1078</v>
      </c>
    </row>
    <row r="139" spans="1:66" ht="15">
      <c r="A139" s="62" t="s">
        <v>731</v>
      </c>
      <c r="B139" s="62" t="s">
        <v>731</v>
      </c>
      <c r="C139" s="81" t="s">
        <v>273</v>
      </c>
      <c r="D139" s="88">
        <v>10</v>
      </c>
      <c r="E139" s="89" t="s">
        <v>136</v>
      </c>
      <c r="F139" s="90">
        <v>6</v>
      </c>
      <c r="G139" s="81"/>
      <c r="H139" s="73"/>
      <c r="I139" s="91"/>
      <c r="J139" s="91"/>
      <c r="K139" s="34" t="s">
        <v>65</v>
      </c>
      <c r="L139" s="94">
        <v>139</v>
      </c>
      <c r="M139" s="94"/>
      <c r="N139" s="93"/>
      <c r="O139" s="64" t="s">
        <v>185</v>
      </c>
      <c r="P139" s="66">
        <v>43707.65642361111</v>
      </c>
      <c r="Q139" s="70" t="s">
        <v>831</v>
      </c>
      <c r="R139" s="67" t="s">
        <v>894</v>
      </c>
      <c r="S139" s="64" t="s">
        <v>924</v>
      </c>
      <c r="T139" s="64" t="s">
        <v>935</v>
      </c>
      <c r="U139" s="66">
        <v>43707.65642361111</v>
      </c>
      <c r="V139" s="67" t="s">
        <v>1179</v>
      </c>
      <c r="W139" s="64"/>
      <c r="X139" s="64"/>
      <c r="Y139" s="70" t="s">
        <v>1279</v>
      </c>
      <c r="Z139" s="64"/>
      <c r="AA139" s="104">
        <v>40</v>
      </c>
      <c r="AB139" s="48">
        <v>0</v>
      </c>
      <c r="AC139" s="49">
        <v>0</v>
      </c>
      <c r="AD139" s="48">
        <v>0</v>
      </c>
      <c r="AE139" s="49">
        <v>0</v>
      </c>
      <c r="AF139" s="48">
        <v>0</v>
      </c>
      <c r="AG139" s="49">
        <v>0</v>
      </c>
      <c r="AH139" s="48">
        <v>14</v>
      </c>
      <c r="AI139" s="49">
        <v>100</v>
      </c>
      <c r="AJ139" s="48">
        <v>14</v>
      </c>
      <c r="AK139" s="109"/>
      <c r="AL139" s="67" t="s">
        <v>993</v>
      </c>
      <c r="AM139" s="64" t="b">
        <v>0</v>
      </c>
      <c r="AN139" s="64">
        <v>0</v>
      </c>
      <c r="AO139" s="70" t="s">
        <v>275</v>
      </c>
      <c r="AP139" s="64" t="b">
        <v>0</v>
      </c>
      <c r="AQ139" s="64" t="s">
        <v>1301</v>
      </c>
      <c r="AR139" s="64"/>
      <c r="AS139" s="70" t="s">
        <v>275</v>
      </c>
      <c r="AT139" s="64" t="b">
        <v>0</v>
      </c>
      <c r="AU139" s="64">
        <v>0</v>
      </c>
      <c r="AV139" s="70" t="s">
        <v>275</v>
      </c>
      <c r="AW139" s="64" t="s">
        <v>1333</v>
      </c>
      <c r="AX139" s="64" t="b">
        <v>0</v>
      </c>
      <c r="AY139" s="70" t="s">
        <v>1279</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27">
        <v>43707</v>
      </c>
      <c r="BN139" s="70" t="s">
        <v>1079</v>
      </c>
    </row>
    <row r="140" spans="1:66" ht="15">
      <c r="A140" s="62" t="s">
        <v>731</v>
      </c>
      <c r="B140" s="62" t="s">
        <v>731</v>
      </c>
      <c r="C140" s="81" t="s">
        <v>273</v>
      </c>
      <c r="D140" s="88">
        <v>10</v>
      </c>
      <c r="E140" s="89" t="s">
        <v>136</v>
      </c>
      <c r="F140" s="90">
        <v>6</v>
      </c>
      <c r="G140" s="81"/>
      <c r="H140" s="73"/>
      <c r="I140" s="91"/>
      <c r="J140" s="91"/>
      <c r="K140" s="34" t="s">
        <v>65</v>
      </c>
      <c r="L140" s="94">
        <v>140</v>
      </c>
      <c r="M140" s="94"/>
      <c r="N140" s="93"/>
      <c r="O140" s="64" t="s">
        <v>185</v>
      </c>
      <c r="P140" s="66">
        <v>43707.78480324074</v>
      </c>
      <c r="Q140" s="64" t="s">
        <v>782</v>
      </c>
      <c r="R140" s="67" t="s">
        <v>852</v>
      </c>
      <c r="S140" s="64" t="s">
        <v>915</v>
      </c>
      <c r="T140" s="64" t="s">
        <v>935</v>
      </c>
      <c r="U140" s="66">
        <v>43707.78480324074</v>
      </c>
      <c r="V140" s="67" t="s">
        <v>1180</v>
      </c>
      <c r="W140" s="64"/>
      <c r="X140" s="64"/>
      <c r="Y140" s="70" t="s">
        <v>1280</v>
      </c>
      <c r="Z140" s="64"/>
      <c r="AA140" s="104">
        <v>40</v>
      </c>
      <c r="AB140" s="48">
        <v>0</v>
      </c>
      <c r="AC140" s="49">
        <v>0</v>
      </c>
      <c r="AD140" s="48">
        <v>0</v>
      </c>
      <c r="AE140" s="49">
        <v>0</v>
      </c>
      <c r="AF140" s="48">
        <v>0</v>
      </c>
      <c r="AG140" s="49">
        <v>0</v>
      </c>
      <c r="AH140" s="48">
        <v>18</v>
      </c>
      <c r="AI140" s="49">
        <v>100</v>
      </c>
      <c r="AJ140" s="48">
        <v>18</v>
      </c>
      <c r="AK140" s="109"/>
      <c r="AL140" s="67" t="s">
        <v>993</v>
      </c>
      <c r="AM140" s="64" t="b">
        <v>0</v>
      </c>
      <c r="AN140" s="64">
        <v>5</v>
      </c>
      <c r="AO140" s="70" t="s">
        <v>275</v>
      </c>
      <c r="AP140" s="64" t="b">
        <v>0</v>
      </c>
      <c r="AQ140" s="64" t="s">
        <v>1301</v>
      </c>
      <c r="AR140" s="64"/>
      <c r="AS140" s="70" t="s">
        <v>275</v>
      </c>
      <c r="AT140" s="64" t="b">
        <v>0</v>
      </c>
      <c r="AU140" s="64">
        <v>3</v>
      </c>
      <c r="AV140" s="70" t="s">
        <v>275</v>
      </c>
      <c r="AW140" s="64" t="s">
        <v>1333</v>
      </c>
      <c r="AX140" s="64" t="b">
        <v>0</v>
      </c>
      <c r="AY140" s="70" t="s">
        <v>1280</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27">
        <v>43707</v>
      </c>
      <c r="BN140" s="70" t="s">
        <v>1080</v>
      </c>
    </row>
    <row r="141" spans="1:66" ht="15">
      <c r="A141" s="62" t="s">
        <v>731</v>
      </c>
      <c r="B141" s="62" t="s">
        <v>731</v>
      </c>
      <c r="C141" s="81" t="s">
        <v>273</v>
      </c>
      <c r="D141" s="88">
        <v>10</v>
      </c>
      <c r="E141" s="89" t="s">
        <v>136</v>
      </c>
      <c r="F141" s="90">
        <v>6</v>
      </c>
      <c r="G141" s="81"/>
      <c r="H141" s="73"/>
      <c r="I141" s="91"/>
      <c r="J141" s="91"/>
      <c r="K141" s="34" t="s">
        <v>65</v>
      </c>
      <c r="L141" s="94">
        <v>141</v>
      </c>
      <c r="M141" s="94"/>
      <c r="N141" s="93"/>
      <c r="O141" s="64" t="s">
        <v>185</v>
      </c>
      <c r="P141" s="66">
        <v>43708.466527777775</v>
      </c>
      <c r="Q141" s="64" t="s">
        <v>832</v>
      </c>
      <c r="R141" s="67" t="s">
        <v>895</v>
      </c>
      <c r="S141" s="64" t="s">
        <v>910</v>
      </c>
      <c r="T141" s="64" t="s">
        <v>941</v>
      </c>
      <c r="U141" s="66">
        <v>43708.466527777775</v>
      </c>
      <c r="V141" s="67" t="s">
        <v>1181</v>
      </c>
      <c r="W141" s="64"/>
      <c r="X141" s="64"/>
      <c r="Y141" s="70" t="s">
        <v>1281</v>
      </c>
      <c r="Z141" s="64"/>
      <c r="AA141" s="104">
        <v>40</v>
      </c>
      <c r="AB141" s="48">
        <v>0</v>
      </c>
      <c r="AC141" s="49">
        <v>0</v>
      </c>
      <c r="AD141" s="48">
        <v>0</v>
      </c>
      <c r="AE141" s="49">
        <v>0</v>
      </c>
      <c r="AF141" s="48">
        <v>0</v>
      </c>
      <c r="AG141" s="49">
        <v>0</v>
      </c>
      <c r="AH141" s="48">
        <v>13</v>
      </c>
      <c r="AI141" s="49">
        <v>100</v>
      </c>
      <c r="AJ141" s="48">
        <v>13</v>
      </c>
      <c r="AK141" s="109"/>
      <c r="AL141" s="67" t="s">
        <v>993</v>
      </c>
      <c r="AM141" s="64" t="b">
        <v>0</v>
      </c>
      <c r="AN141" s="64">
        <v>5</v>
      </c>
      <c r="AO141" s="70" t="s">
        <v>275</v>
      </c>
      <c r="AP141" s="64" t="b">
        <v>1</v>
      </c>
      <c r="AQ141" s="64" t="s">
        <v>1301</v>
      </c>
      <c r="AR141" s="64"/>
      <c r="AS141" s="70" t="s">
        <v>1322</v>
      </c>
      <c r="AT141" s="64" t="b">
        <v>0</v>
      </c>
      <c r="AU141" s="64">
        <v>0</v>
      </c>
      <c r="AV141" s="70" t="s">
        <v>275</v>
      </c>
      <c r="AW141" s="64" t="s">
        <v>1328</v>
      </c>
      <c r="AX141" s="64" t="b">
        <v>0</v>
      </c>
      <c r="AY141" s="70" t="s">
        <v>1281</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27">
        <v>43708</v>
      </c>
      <c r="BN141" s="70" t="s">
        <v>1081</v>
      </c>
    </row>
    <row r="142" spans="1:66" ht="15">
      <c r="A142" s="62" t="s">
        <v>731</v>
      </c>
      <c r="B142" s="62" t="s">
        <v>731</v>
      </c>
      <c r="C142" s="81" t="s">
        <v>273</v>
      </c>
      <c r="D142" s="88">
        <v>10</v>
      </c>
      <c r="E142" s="89" t="s">
        <v>136</v>
      </c>
      <c r="F142" s="90">
        <v>6</v>
      </c>
      <c r="G142" s="81"/>
      <c r="H142" s="73"/>
      <c r="I142" s="91"/>
      <c r="J142" s="91"/>
      <c r="K142" s="34" t="s">
        <v>65</v>
      </c>
      <c r="L142" s="94">
        <v>142</v>
      </c>
      <c r="M142" s="94"/>
      <c r="N142" s="93"/>
      <c r="O142" s="64" t="s">
        <v>185</v>
      </c>
      <c r="P142" s="66">
        <v>43709.4868287037</v>
      </c>
      <c r="Q142" s="64" t="s">
        <v>833</v>
      </c>
      <c r="R142" s="67" t="s">
        <v>896</v>
      </c>
      <c r="S142" s="64" t="s">
        <v>915</v>
      </c>
      <c r="T142" s="64" t="s">
        <v>947</v>
      </c>
      <c r="U142" s="66">
        <v>43709.4868287037</v>
      </c>
      <c r="V142" s="67" t="s">
        <v>1182</v>
      </c>
      <c r="W142" s="64"/>
      <c r="X142" s="64"/>
      <c r="Y142" s="70" t="s">
        <v>1282</v>
      </c>
      <c r="Z142" s="64"/>
      <c r="AA142" s="104">
        <v>40</v>
      </c>
      <c r="AB142" s="48">
        <v>0</v>
      </c>
      <c r="AC142" s="49">
        <v>0</v>
      </c>
      <c r="AD142" s="48">
        <v>0</v>
      </c>
      <c r="AE142" s="49">
        <v>0</v>
      </c>
      <c r="AF142" s="48">
        <v>0</v>
      </c>
      <c r="AG142" s="49">
        <v>0</v>
      </c>
      <c r="AH142" s="48">
        <v>11</v>
      </c>
      <c r="AI142" s="49">
        <v>100</v>
      </c>
      <c r="AJ142" s="48">
        <v>11</v>
      </c>
      <c r="AK142" s="109"/>
      <c r="AL142" s="67" t="s">
        <v>993</v>
      </c>
      <c r="AM142" s="64" t="b">
        <v>0</v>
      </c>
      <c r="AN142" s="64">
        <v>0</v>
      </c>
      <c r="AO142" s="70" t="s">
        <v>275</v>
      </c>
      <c r="AP142" s="64" t="b">
        <v>0</v>
      </c>
      <c r="AQ142" s="64" t="s">
        <v>1301</v>
      </c>
      <c r="AR142" s="64"/>
      <c r="AS142" s="70" t="s">
        <v>275</v>
      </c>
      <c r="AT142" s="64" t="b">
        <v>0</v>
      </c>
      <c r="AU142" s="64">
        <v>0</v>
      </c>
      <c r="AV142" s="70" t="s">
        <v>275</v>
      </c>
      <c r="AW142" s="64" t="s">
        <v>1328</v>
      </c>
      <c r="AX142" s="64" t="b">
        <v>0</v>
      </c>
      <c r="AY142" s="70" t="s">
        <v>1282</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1</v>
      </c>
      <c r="BM142" s="127">
        <v>43709</v>
      </c>
      <c r="BN142" s="70" t="s">
        <v>1082</v>
      </c>
    </row>
    <row r="143" spans="1:66" ht="15">
      <c r="A143" s="62" t="s">
        <v>731</v>
      </c>
      <c r="B143" s="62" t="s">
        <v>731</v>
      </c>
      <c r="C143" s="81" t="s">
        <v>273</v>
      </c>
      <c r="D143" s="88">
        <v>10</v>
      </c>
      <c r="E143" s="89" t="s">
        <v>136</v>
      </c>
      <c r="F143" s="90">
        <v>6</v>
      </c>
      <c r="G143" s="81"/>
      <c r="H143" s="73"/>
      <c r="I143" s="91"/>
      <c r="J143" s="91"/>
      <c r="K143" s="34" t="s">
        <v>65</v>
      </c>
      <c r="L143" s="94">
        <v>143</v>
      </c>
      <c r="M143" s="94"/>
      <c r="N143" s="93"/>
      <c r="O143" s="64" t="s">
        <v>185</v>
      </c>
      <c r="P143" s="66">
        <v>43710.63143518518</v>
      </c>
      <c r="Q143" s="64" t="s">
        <v>792</v>
      </c>
      <c r="R143" s="67" t="s">
        <v>862</v>
      </c>
      <c r="S143" s="64" t="s">
        <v>910</v>
      </c>
      <c r="T143" s="64" t="s">
        <v>941</v>
      </c>
      <c r="U143" s="66">
        <v>43710.63143518518</v>
      </c>
      <c r="V143" s="67" t="s">
        <v>1183</v>
      </c>
      <c r="W143" s="64"/>
      <c r="X143" s="64"/>
      <c r="Y143" s="70" t="s">
        <v>1283</v>
      </c>
      <c r="Z143" s="64"/>
      <c r="AA143" s="104">
        <v>40</v>
      </c>
      <c r="AB143" s="48">
        <v>0</v>
      </c>
      <c r="AC143" s="49">
        <v>0</v>
      </c>
      <c r="AD143" s="48">
        <v>0</v>
      </c>
      <c r="AE143" s="49">
        <v>0</v>
      </c>
      <c r="AF143" s="48">
        <v>0</v>
      </c>
      <c r="AG143" s="49">
        <v>0</v>
      </c>
      <c r="AH143" s="48">
        <v>1</v>
      </c>
      <c r="AI143" s="49">
        <v>100</v>
      </c>
      <c r="AJ143" s="48">
        <v>1</v>
      </c>
      <c r="AK143" s="109"/>
      <c r="AL143" s="67" t="s">
        <v>993</v>
      </c>
      <c r="AM143" s="64" t="b">
        <v>0</v>
      </c>
      <c r="AN143" s="64">
        <v>2</v>
      </c>
      <c r="AO143" s="70" t="s">
        <v>275</v>
      </c>
      <c r="AP143" s="64" t="b">
        <v>1</v>
      </c>
      <c r="AQ143" s="64" t="s">
        <v>340</v>
      </c>
      <c r="AR143" s="64"/>
      <c r="AS143" s="70" t="s">
        <v>1309</v>
      </c>
      <c r="AT143" s="64" t="b">
        <v>0</v>
      </c>
      <c r="AU143" s="64">
        <v>1</v>
      </c>
      <c r="AV143" s="70" t="s">
        <v>275</v>
      </c>
      <c r="AW143" s="64" t="s">
        <v>1328</v>
      </c>
      <c r="AX143" s="64" t="b">
        <v>0</v>
      </c>
      <c r="AY143" s="70" t="s">
        <v>1283</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1</v>
      </c>
      <c r="BM143" s="127">
        <v>43710</v>
      </c>
      <c r="BN143" s="70" t="s">
        <v>1083</v>
      </c>
    </row>
    <row r="144" spans="1:66" ht="15">
      <c r="A144" s="62" t="s">
        <v>731</v>
      </c>
      <c r="B144" s="62" t="s">
        <v>731</v>
      </c>
      <c r="C144" s="81" t="s">
        <v>273</v>
      </c>
      <c r="D144" s="88">
        <v>10</v>
      </c>
      <c r="E144" s="89" t="s">
        <v>136</v>
      </c>
      <c r="F144" s="90">
        <v>6</v>
      </c>
      <c r="G144" s="81"/>
      <c r="H144" s="73"/>
      <c r="I144" s="91"/>
      <c r="J144" s="91"/>
      <c r="K144" s="34" t="s">
        <v>65</v>
      </c>
      <c r="L144" s="94">
        <v>144</v>
      </c>
      <c r="M144" s="94"/>
      <c r="N144" s="93"/>
      <c r="O144" s="64" t="s">
        <v>185</v>
      </c>
      <c r="P144" s="66">
        <v>43710.649872685186</v>
      </c>
      <c r="Q144" s="64" t="s">
        <v>834</v>
      </c>
      <c r="R144" s="67" t="s">
        <v>897</v>
      </c>
      <c r="S144" s="64" t="s">
        <v>910</v>
      </c>
      <c r="T144" s="64" t="s">
        <v>941</v>
      </c>
      <c r="U144" s="66">
        <v>43710.649872685186</v>
      </c>
      <c r="V144" s="67" t="s">
        <v>1184</v>
      </c>
      <c r="W144" s="64"/>
      <c r="X144" s="64"/>
      <c r="Y144" s="70" t="s">
        <v>1284</v>
      </c>
      <c r="Z144" s="64"/>
      <c r="AA144" s="104">
        <v>40</v>
      </c>
      <c r="AB144" s="48">
        <v>0</v>
      </c>
      <c r="AC144" s="49">
        <v>0</v>
      </c>
      <c r="AD144" s="48">
        <v>0</v>
      </c>
      <c r="AE144" s="49">
        <v>0</v>
      </c>
      <c r="AF144" s="48">
        <v>0</v>
      </c>
      <c r="AG144" s="49">
        <v>0</v>
      </c>
      <c r="AH144" s="48">
        <v>7</v>
      </c>
      <c r="AI144" s="49">
        <v>100</v>
      </c>
      <c r="AJ144" s="48">
        <v>7</v>
      </c>
      <c r="AK144" s="109"/>
      <c r="AL144" s="67" t="s">
        <v>993</v>
      </c>
      <c r="AM144" s="64" t="b">
        <v>0</v>
      </c>
      <c r="AN144" s="64">
        <v>1</v>
      </c>
      <c r="AO144" s="70" t="s">
        <v>275</v>
      </c>
      <c r="AP144" s="64" t="b">
        <v>1</v>
      </c>
      <c r="AQ144" s="64" t="s">
        <v>1301</v>
      </c>
      <c r="AR144" s="64"/>
      <c r="AS144" s="70" t="s">
        <v>1323</v>
      </c>
      <c r="AT144" s="64" t="b">
        <v>0</v>
      </c>
      <c r="AU144" s="64">
        <v>0</v>
      </c>
      <c r="AV144" s="70" t="s">
        <v>275</v>
      </c>
      <c r="AW144" s="64" t="s">
        <v>1328</v>
      </c>
      <c r="AX144" s="64" t="b">
        <v>0</v>
      </c>
      <c r="AY144" s="70" t="s">
        <v>1284</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1</v>
      </c>
      <c r="BM144" s="127">
        <v>43710</v>
      </c>
      <c r="BN144" s="70" t="s">
        <v>1084</v>
      </c>
    </row>
    <row r="145" spans="1:66" ht="15">
      <c r="A145" s="62" t="s">
        <v>731</v>
      </c>
      <c r="B145" s="62" t="s">
        <v>731</v>
      </c>
      <c r="C145" s="81" t="s">
        <v>273</v>
      </c>
      <c r="D145" s="88">
        <v>10</v>
      </c>
      <c r="E145" s="89" t="s">
        <v>136</v>
      </c>
      <c r="F145" s="90">
        <v>6</v>
      </c>
      <c r="G145" s="81"/>
      <c r="H145" s="73"/>
      <c r="I145" s="91"/>
      <c r="J145" s="91"/>
      <c r="K145" s="34" t="s">
        <v>65</v>
      </c>
      <c r="L145" s="94">
        <v>145</v>
      </c>
      <c r="M145" s="94"/>
      <c r="N145" s="93"/>
      <c r="O145" s="64" t="s">
        <v>185</v>
      </c>
      <c r="P145" s="66">
        <v>43710.76055555556</v>
      </c>
      <c r="Q145" s="64" t="s">
        <v>791</v>
      </c>
      <c r="R145" s="67" t="s">
        <v>861</v>
      </c>
      <c r="S145" s="64" t="s">
        <v>910</v>
      </c>
      <c r="T145" s="64" t="s">
        <v>941</v>
      </c>
      <c r="U145" s="66">
        <v>43710.76055555556</v>
      </c>
      <c r="V145" s="67" t="s">
        <v>1185</v>
      </c>
      <c r="W145" s="64"/>
      <c r="X145" s="64"/>
      <c r="Y145" s="70" t="s">
        <v>1285</v>
      </c>
      <c r="Z145" s="64"/>
      <c r="AA145" s="104">
        <v>40</v>
      </c>
      <c r="AB145" s="48">
        <v>0</v>
      </c>
      <c r="AC145" s="49">
        <v>0</v>
      </c>
      <c r="AD145" s="48">
        <v>0</v>
      </c>
      <c r="AE145" s="49">
        <v>0</v>
      </c>
      <c r="AF145" s="48">
        <v>0</v>
      </c>
      <c r="AG145" s="49">
        <v>0</v>
      </c>
      <c r="AH145" s="48">
        <v>11</v>
      </c>
      <c r="AI145" s="49">
        <v>100</v>
      </c>
      <c r="AJ145" s="48">
        <v>11</v>
      </c>
      <c r="AK145" s="109"/>
      <c r="AL145" s="67" t="s">
        <v>993</v>
      </c>
      <c r="AM145" s="64" t="b">
        <v>0</v>
      </c>
      <c r="AN145" s="64">
        <v>7</v>
      </c>
      <c r="AO145" s="70" t="s">
        <v>275</v>
      </c>
      <c r="AP145" s="64" t="b">
        <v>1</v>
      </c>
      <c r="AQ145" s="64" t="s">
        <v>1301</v>
      </c>
      <c r="AR145" s="64"/>
      <c r="AS145" s="70" t="s">
        <v>1308</v>
      </c>
      <c r="AT145" s="64" t="b">
        <v>0</v>
      </c>
      <c r="AU145" s="64">
        <v>1</v>
      </c>
      <c r="AV145" s="70" t="s">
        <v>275</v>
      </c>
      <c r="AW145" s="64" t="s">
        <v>1328</v>
      </c>
      <c r="AX145" s="64" t="b">
        <v>0</v>
      </c>
      <c r="AY145" s="70" t="s">
        <v>1285</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c r="BM145" s="127">
        <v>43710</v>
      </c>
      <c r="BN145" s="70" t="s">
        <v>1085</v>
      </c>
    </row>
    <row r="146" spans="1:66" ht="15">
      <c r="A146" s="62" t="s">
        <v>731</v>
      </c>
      <c r="B146" s="62" t="s">
        <v>731</v>
      </c>
      <c r="C146" s="81" t="s">
        <v>273</v>
      </c>
      <c r="D146" s="88">
        <v>10</v>
      </c>
      <c r="E146" s="89" t="s">
        <v>136</v>
      </c>
      <c r="F146" s="90">
        <v>6</v>
      </c>
      <c r="G146" s="81"/>
      <c r="H146" s="73"/>
      <c r="I146" s="91"/>
      <c r="J146" s="91"/>
      <c r="K146" s="34" t="s">
        <v>65</v>
      </c>
      <c r="L146" s="94">
        <v>146</v>
      </c>
      <c r="M146" s="94"/>
      <c r="N146" s="93"/>
      <c r="O146" s="64" t="s">
        <v>185</v>
      </c>
      <c r="P146" s="66">
        <v>43711.569444444445</v>
      </c>
      <c r="Q146" s="64" t="s">
        <v>835</v>
      </c>
      <c r="R146" s="67" t="s">
        <v>898</v>
      </c>
      <c r="S146" s="64" t="s">
        <v>927</v>
      </c>
      <c r="T146" s="64" t="s">
        <v>935</v>
      </c>
      <c r="U146" s="66">
        <v>43711.569444444445</v>
      </c>
      <c r="V146" s="67" t="s">
        <v>1186</v>
      </c>
      <c r="W146" s="64"/>
      <c r="X146" s="64"/>
      <c r="Y146" s="70" t="s">
        <v>1286</v>
      </c>
      <c r="Z146" s="64"/>
      <c r="AA146" s="104">
        <v>40</v>
      </c>
      <c r="AB146" s="48">
        <v>0</v>
      </c>
      <c r="AC146" s="49">
        <v>0</v>
      </c>
      <c r="AD146" s="48">
        <v>0</v>
      </c>
      <c r="AE146" s="49">
        <v>0</v>
      </c>
      <c r="AF146" s="48">
        <v>0</v>
      </c>
      <c r="AG146" s="49">
        <v>0</v>
      </c>
      <c r="AH146" s="48">
        <v>13</v>
      </c>
      <c r="AI146" s="49">
        <v>100</v>
      </c>
      <c r="AJ146" s="48">
        <v>13</v>
      </c>
      <c r="AK146" s="109"/>
      <c r="AL146" s="67" t="s">
        <v>993</v>
      </c>
      <c r="AM146" s="64" t="b">
        <v>0</v>
      </c>
      <c r="AN146" s="64">
        <v>5</v>
      </c>
      <c r="AO146" s="70" t="s">
        <v>275</v>
      </c>
      <c r="AP146" s="64" t="b">
        <v>0</v>
      </c>
      <c r="AQ146" s="64" t="s">
        <v>1301</v>
      </c>
      <c r="AR146" s="64"/>
      <c r="AS146" s="70" t="s">
        <v>275</v>
      </c>
      <c r="AT146" s="64" t="b">
        <v>0</v>
      </c>
      <c r="AU146" s="64">
        <v>0</v>
      </c>
      <c r="AV146" s="70" t="s">
        <v>275</v>
      </c>
      <c r="AW146" s="64" t="s">
        <v>1333</v>
      </c>
      <c r="AX146" s="64" t="b">
        <v>0</v>
      </c>
      <c r="AY146" s="70" t="s">
        <v>1286</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27">
        <v>43711</v>
      </c>
      <c r="BN146" s="70" t="s">
        <v>1086</v>
      </c>
    </row>
    <row r="147" spans="1:66" ht="15">
      <c r="A147" s="62" t="s">
        <v>731</v>
      </c>
      <c r="B147" s="62" t="s">
        <v>731</v>
      </c>
      <c r="C147" s="81" t="s">
        <v>273</v>
      </c>
      <c r="D147" s="88">
        <v>10</v>
      </c>
      <c r="E147" s="89" t="s">
        <v>136</v>
      </c>
      <c r="F147" s="90">
        <v>6</v>
      </c>
      <c r="G147" s="81"/>
      <c r="H147" s="73"/>
      <c r="I147" s="91"/>
      <c r="J147" s="91"/>
      <c r="K147" s="34" t="s">
        <v>65</v>
      </c>
      <c r="L147" s="94">
        <v>147</v>
      </c>
      <c r="M147" s="94"/>
      <c r="N147" s="93"/>
      <c r="O147" s="64" t="s">
        <v>185</v>
      </c>
      <c r="P147" s="66">
        <v>43711.56988425926</v>
      </c>
      <c r="Q147" s="64" t="s">
        <v>836</v>
      </c>
      <c r="R147" s="67" t="s">
        <v>899</v>
      </c>
      <c r="S147" s="64" t="s">
        <v>928</v>
      </c>
      <c r="T147" s="64" t="s">
        <v>947</v>
      </c>
      <c r="U147" s="66">
        <v>43711.56988425926</v>
      </c>
      <c r="V147" s="67" t="s">
        <v>1187</v>
      </c>
      <c r="W147" s="64"/>
      <c r="X147" s="64"/>
      <c r="Y147" s="70" t="s">
        <v>1287</v>
      </c>
      <c r="Z147" s="64"/>
      <c r="AA147" s="104">
        <v>40</v>
      </c>
      <c r="AB147" s="48">
        <v>0</v>
      </c>
      <c r="AC147" s="49">
        <v>0</v>
      </c>
      <c r="AD147" s="48">
        <v>0</v>
      </c>
      <c r="AE147" s="49">
        <v>0</v>
      </c>
      <c r="AF147" s="48">
        <v>0</v>
      </c>
      <c r="AG147" s="49">
        <v>0</v>
      </c>
      <c r="AH147" s="48">
        <v>9</v>
      </c>
      <c r="AI147" s="49">
        <v>100</v>
      </c>
      <c r="AJ147" s="48">
        <v>9</v>
      </c>
      <c r="AK147" s="109"/>
      <c r="AL147" s="67" t="s">
        <v>993</v>
      </c>
      <c r="AM147" s="64" t="b">
        <v>0</v>
      </c>
      <c r="AN147" s="64">
        <v>1</v>
      </c>
      <c r="AO147" s="70" t="s">
        <v>275</v>
      </c>
      <c r="AP147" s="64" t="b">
        <v>0</v>
      </c>
      <c r="AQ147" s="64" t="s">
        <v>1301</v>
      </c>
      <c r="AR147" s="64"/>
      <c r="AS147" s="70" t="s">
        <v>275</v>
      </c>
      <c r="AT147" s="64" t="b">
        <v>0</v>
      </c>
      <c r="AU147" s="64">
        <v>0</v>
      </c>
      <c r="AV147" s="70" t="s">
        <v>275</v>
      </c>
      <c r="AW147" s="64" t="s">
        <v>1333</v>
      </c>
      <c r="AX147" s="64" t="b">
        <v>0</v>
      </c>
      <c r="AY147" s="70" t="s">
        <v>1287</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27">
        <v>43711</v>
      </c>
      <c r="BN147" s="70" t="s">
        <v>1087</v>
      </c>
    </row>
    <row r="148" spans="1:66" ht="15">
      <c r="A148" s="62" t="s">
        <v>731</v>
      </c>
      <c r="B148" s="62" t="s">
        <v>731</v>
      </c>
      <c r="C148" s="81" t="s">
        <v>273</v>
      </c>
      <c r="D148" s="88">
        <v>10</v>
      </c>
      <c r="E148" s="89" t="s">
        <v>136</v>
      </c>
      <c r="F148" s="90">
        <v>6</v>
      </c>
      <c r="G148" s="81"/>
      <c r="H148" s="73"/>
      <c r="I148" s="91"/>
      <c r="J148" s="91"/>
      <c r="K148" s="34" t="s">
        <v>65</v>
      </c>
      <c r="L148" s="94">
        <v>148</v>
      </c>
      <c r="M148" s="94"/>
      <c r="N148" s="93"/>
      <c r="O148" s="64" t="s">
        <v>185</v>
      </c>
      <c r="P148" s="66">
        <v>43711.57644675926</v>
      </c>
      <c r="Q148" s="64" t="s">
        <v>797</v>
      </c>
      <c r="R148" s="67" t="s">
        <v>864</v>
      </c>
      <c r="S148" s="64" t="s">
        <v>922</v>
      </c>
      <c r="T148" s="64" t="s">
        <v>947</v>
      </c>
      <c r="U148" s="66">
        <v>43711.57644675926</v>
      </c>
      <c r="V148" s="67" t="s">
        <v>1188</v>
      </c>
      <c r="W148" s="64"/>
      <c r="X148" s="64"/>
      <c r="Y148" s="70" t="s">
        <v>1288</v>
      </c>
      <c r="Z148" s="64"/>
      <c r="AA148" s="104">
        <v>40</v>
      </c>
      <c r="AB148" s="48">
        <v>0</v>
      </c>
      <c r="AC148" s="49">
        <v>0</v>
      </c>
      <c r="AD148" s="48">
        <v>0</v>
      </c>
      <c r="AE148" s="49">
        <v>0</v>
      </c>
      <c r="AF148" s="48">
        <v>0</v>
      </c>
      <c r="AG148" s="49">
        <v>0</v>
      </c>
      <c r="AH148" s="48">
        <v>10</v>
      </c>
      <c r="AI148" s="49">
        <v>100</v>
      </c>
      <c r="AJ148" s="48">
        <v>10</v>
      </c>
      <c r="AK148" s="109"/>
      <c r="AL148" s="67" t="s">
        <v>993</v>
      </c>
      <c r="AM148" s="64" t="b">
        <v>0</v>
      </c>
      <c r="AN148" s="64">
        <v>1</v>
      </c>
      <c r="AO148" s="70" t="s">
        <v>275</v>
      </c>
      <c r="AP148" s="64" t="b">
        <v>0</v>
      </c>
      <c r="AQ148" s="64" t="s">
        <v>1301</v>
      </c>
      <c r="AR148" s="64"/>
      <c r="AS148" s="70" t="s">
        <v>275</v>
      </c>
      <c r="AT148" s="64" t="b">
        <v>0</v>
      </c>
      <c r="AU148" s="64">
        <v>1</v>
      </c>
      <c r="AV148" s="70" t="s">
        <v>275</v>
      </c>
      <c r="AW148" s="64" t="s">
        <v>1333</v>
      </c>
      <c r="AX148" s="64" t="b">
        <v>0</v>
      </c>
      <c r="AY148" s="70" t="s">
        <v>1288</v>
      </c>
      <c r="AZ148" s="64" t="s">
        <v>185</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27">
        <v>43711</v>
      </c>
      <c r="BN148" s="70" t="s">
        <v>1088</v>
      </c>
    </row>
    <row r="149" spans="1:66" ht="15">
      <c r="A149" s="62" t="s">
        <v>731</v>
      </c>
      <c r="B149" s="62" t="s">
        <v>731</v>
      </c>
      <c r="C149" s="81" t="s">
        <v>273</v>
      </c>
      <c r="D149" s="88">
        <v>10</v>
      </c>
      <c r="E149" s="89" t="s">
        <v>136</v>
      </c>
      <c r="F149" s="90">
        <v>6</v>
      </c>
      <c r="G149" s="81"/>
      <c r="H149" s="73"/>
      <c r="I149" s="91"/>
      <c r="J149" s="91"/>
      <c r="K149" s="34" t="s">
        <v>65</v>
      </c>
      <c r="L149" s="94">
        <v>149</v>
      </c>
      <c r="M149" s="94"/>
      <c r="N149" s="93"/>
      <c r="O149" s="64" t="s">
        <v>185</v>
      </c>
      <c r="P149" s="66">
        <v>43711.67030092593</v>
      </c>
      <c r="Q149" s="64" t="s">
        <v>837</v>
      </c>
      <c r="R149" s="67" t="s">
        <v>900</v>
      </c>
      <c r="S149" s="64" t="s">
        <v>924</v>
      </c>
      <c r="T149" s="64" t="s">
        <v>947</v>
      </c>
      <c r="U149" s="66">
        <v>43711.67030092593</v>
      </c>
      <c r="V149" s="67" t="s">
        <v>1189</v>
      </c>
      <c r="W149" s="64"/>
      <c r="X149" s="64"/>
      <c r="Y149" s="70" t="s">
        <v>1289</v>
      </c>
      <c r="Z149" s="64"/>
      <c r="AA149" s="104">
        <v>40</v>
      </c>
      <c r="AB149" s="48">
        <v>0</v>
      </c>
      <c r="AC149" s="49">
        <v>0</v>
      </c>
      <c r="AD149" s="48">
        <v>0</v>
      </c>
      <c r="AE149" s="49">
        <v>0</v>
      </c>
      <c r="AF149" s="48">
        <v>0</v>
      </c>
      <c r="AG149" s="49">
        <v>0</v>
      </c>
      <c r="AH149" s="48">
        <v>11</v>
      </c>
      <c r="AI149" s="49">
        <v>100</v>
      </c>
      <c r="AJ149" s="48">
        <v>11</v>
      </c>
      <c r="AK149" s="109"/>
      <c r="AL149" s="67" t="s">
        <v>993</v>
      </c>
      <c r="AM149" s="64" t="b">
        <v>0</v>
      </c>
      <c r="AN149" s="64">
        <v>1</v>
      </c>
      <c r="AO149" s="70" t="s">
        <v>275</v>
      </c>
      <c r="AP149" s="64" t="b">
        <v>0</v>
      </c>
      <c r="AQ149" s="64" t="s">
        <v>1301</v>
      </c>
      <c r="AR149" s="64"/>
      <c r="AS149" s="70" t="s">
        <v>275</v>
      </c>
      <c r="AT149" s="64" t="b">
        <v>0</v>
      </c>
      <c r="AU149" s="64">
        <v>0</v>
      </c>
      <c r="AV149" s="70" t="s">
        <v>275</v>
      </c>
      <c r="AW149" s="64" t="s">
        <v>1333</v>
      </c>
      <c r="AX149" s="64" t="b">
        <v>0</v>
      </c>
      <c r="AY149" s="70" t="s">
        <v>1289</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1</v>
      </c>
      <c r="BM149" s="127">
        <v>43711</v>
      </c>
      <c r="BN149" s="70" t="s">
        <v>1089</v>
      </c>
    </row>
    <row r="150" spans="1:66" ht="15">
      <c r="A150" s="62" t="s">
        <v>731</v>
      </c>
      <c r="B150" s="62" t="s">
        <v>731</v>
      </c>
      <c r="C150" s="81" t="s">
        <v>273</v>
      </c>
      <c r="D150" s="88">
        <v>10</v>
      </c>
      <c r="E150" s="89" t="s">
        <v>136</v>
      </c>
      <c r="F150" s="90">
        <v>6</v>
      </c>
      <c r="G150" s="81"/>
      <c r="H150" s="73"/>
      <c r="I150" s="91"/>
      <c r="J150" s="91"/>
      <c r="K150" s="34" t="s">
        <v>65</v>
      </c>
      <c r="L150" s="94">
        <v>150</v>
      </c>
      <c r="M150" s="94"/>
      <c r="N150" s="93"/>
      <c r="O150" s="64" t="s">
        <v>185</v>
      </c>
      <c r="P150" s="66">
        <v>43711.74784722222</v>
      </c>
      <c r="Q150" s="64" t="s">
        <v>794</v>
      </c>
      <c r="R150" s="67" t="s">
        <v>901</v>
      </c>
      <c r="S150" s="64" t="s">
        <v>910</v>
      </c>
      <c r="T150" s="64" t="s">
        <v>935</v>
      </c>
      <c r="U150" s="66">
        <v>43711.74784722222</v>
      </c>
      <c r="V150" s="67" t="s">
        <v>1190</v>
      </c>
      <c r="W150" s="64"/>
      <c r="X150" s="64"/>
      <c r="Y150" s="70" t="s">
        <v>1290</v>
      </c>
      <c r="Z150" s="64"/>
      <c r="AA150" s="104">
        <v>40</v>
      </c>
      <c r="AB150" s="48">
        <v>0</v>
      </c>
      <c r="AC150" s="49">
        <v>0</v>
      </c>
      <c r="AD150" s="48">
        <v>0</v>
      </c>
      <c r="AE150" s="49">
        <v>0</v>
      </c>
      <c r="AF150" s="48">
        <v>0</v>
      </c>
      <c r="AG150" s="49">
        <v>0</v>
      </c>
      <c r="AH150" s="48">
        <v>17</v>
      </c>
      <c r="AI150" s="49">
        <v>100</v>
      </c>
      <c r="AJ150" s="48">
        <v>17</v>
      </c>
      <c r="AK150" s="109"/>
      <c r="AL150" s="67" t="s">
        <v>993</v>
      </c>
      <c r="AM150" s="64" t="b">
        <v>0</v>
      </c>
      <c r="AN150" s="64">
        <v>6</v>
      </c>
      <c r="AO150" s="70" t="s">
        <v>275</v>
      </c>
      <c r="AP150" s="64" t="b">
        <v>1</v>
      </c>
      <c r="AQ150" s="64" t="s">
        <v>1301</v>
      </c>
      <c r="AR150" s="64"/>
      <c r="AS150" s="70" t="s">
        <v>1311</v>
      </c>
      <c r="AT150" s="64" t="b">
        <v>0</v>
      </c>
      <c r="AU150" s="64">
        <v>3</v>
      </c>
      <c r="AV150" s="70" t="s">
        <v>275</v>
      </c>
      <c r="AW150" s="64" t="s">
        <v>1328</v>
      </c>
      <c r="AX150" s="64" t="b">
        <v>0</v>
      </c>
      <c r="AY150" s="70" t="s">
        <v>1290</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1</v>
      </c>
      <c r="BM150" s="127">
        <v>43711</v>
      </c>
      <c r="BN150" s="70" t="s">
        <v>1090</v>
      </c>
    </row>
    <row r="151" spans="1:66" ht="15">
      <c r="A151" s="62" t="s">
        <v>731</v>
      </c>
      <c r="B151" s="62" t="s">
        <v>731</v>
      </c>
      <c r="C151" s="81" t="s">
        <v>273</v>
      </c>
      <c r="D151" s="88">
        <v>10</v>
      </c>
      <c r="E151" s="89" t="s">
        <v>136</v>
      </c>
      <c r="F151" s="90">
        <v>6</v>
      </c>
      <c r="G151" s="81"/>
      <c r="H151" s="73"/>
      <c r="I151" s="91"/>
      <c r="J151" s="91"/>
      <c r="K151" s="34" t="s">
        <v>65</v>
      </c>
      <c r="L151" s="94">
        <v>151</v>
      </c>
      <c r="M151" s="94"/>
      <c r="N151" s="93"/>
      <c r="O151" s="64" t="s">
        <v>185</v>
      </c>
      <c r="P151" s="66">
        <v>43711.75173611111</v>
      </c>
      <c r="Q151" s="64" t="s">
        <v>838</v>
      </c>
      <c r="R151" s="67" t="s">
        <v>902</v>
      </c>
      <c r="S151" s="64" t="s">
        <v>910</v>
      </c>
      <c r="T151" s="64" t="s">
        <v>953</v>
      </c>
      <c r="U151" s="66">
        <v>43711.75173611111</v>
      </c>
      <c r="V151" s="67" t="s">
        <v>1191</v>
      </c>
      <c r="W151" s="64"/>
      <c r="X151" s="64"/>
      <c r="Y151" s="70" t="s">
        <v>1291</v>
      </c>
      <c r="Z151" s="64"/>
      <c r="AA151" s="104">
        <v>40</v>
      </c>
      <c r="AB151" s="48">
        <v>0</v>
      </c>
      <c r="AC151" s="49">
        <v>0</v>
      </c>
      <c r="AD151" s="48">
        <v>0</v>
      </c>
      <c r="AE151" s="49">
        <v>0</v>
      </c>
      <c r="AF151" s="48">
        <v>0</v>
      </c>
      <c r="AG151" s="49">
        <v>0</v>
      </c>
      <c r="AH151" s="48">
        <v>2</v>
      </c>
      <c r="AI151" s="49">
        <v>100</v>
      </c>
      <c r="AJ151" s="48">
        <v>2</v>
      </c>
      <c r="AK151" s="109"/>
      <c r="AL151" s="67" t="s">
        <v>993</v>
      </c>
      <c r="AM151" s="64" t="b">
        <v>0</v>
      </c>
      <c r="AN151" s="64">
        <v>6</v>
      </c>
      <c r="AO151" s="70" t="s">
        <v>275</v>
      </c>
      <c r="AP151" s="64" t="b">
        <v>1</v>
      </c>
      <c r="AQ151" s="64" t="s">
        <v>340</v>
      </c>
      <c r="AR151" s="64"/>
      <c r="AS151" s="70" t="s">
        <v>1324</v>
      </c>
      <c r="AT151" s="64" t="b">
        <v>0</v>
      </c>
      <c r="AU151" s="64">
        <v>0</v>
      </c>
      <c r="AV151" s="70" t="s">
        <v>275</v>
      </c>
      <c r="AW151" s="64" t="s">
        <v>1328</v>
      </c>
      <c r="AX151" s="64" t="b">
        <v>0</v>
      </c>
      <c r="AY151" s="70" t="s">
        <v>1291</v>
      </c>
      <c r="AZ151" s="64" t="s">
        <v>185</v>
      </c>
      <c r="BA151" s="64">
        <v>0</v>
      </c>
      <c r="BB151" s="64">
        <v>0</v>
      </c>
      <c r="BC151" s="64"/>
      <c r="BD151" s="64"/>
      <c r="BE151" s="64"/>
      <c r="BF151" s="64"/>
      <c r="BG151" s="64"/>
      <c r="BH151" s="64"/>
      <c r="BI151" s="64"/>
      <c r="BJ151" s="64"/>
      <c r="BK151" s="63" t="str">
        <f>REPLACE(INDEX(GroupVertices[Group],MATCH(Edges[[#This Row],[Vertex 1]],GroupVertices[Vertex],0)),1,1,"")</f>
        <v>1</v>
      </c>
      <c r="BL151" s="63" t="str">
        <f>REPLACE(INDEX(GroupVertices[Group],MATCH(Edges[[#This Row],[Vertex 2]],GroupVertices[Vertex],0)),1,1,"")</f>
        <v>1</v>
      </c>
      <c r="BM151" s="127">
        <v>43711</v>
      </c>
      <c r="BN151" s="70" t="s">
        <v>1091</v>
      </c>
    </row>
    <row r="152" spans="1:66" ht="15">
      <c r="A152" s="62" t="s">
        <v>731</v>
      </c>
      <c r="B152" s="62" t="s">
        <v>731</v>
      </c>
      <c r="C152" s="81" t="s">
        <v>273</v>
      </c>
      <c r="D152" s="88">
        <v>10</v>
      </c>
      <c r="E152" s="89" t="s">
        <v>136</v>
      </c>
      <c r="F152" s="90">
        <v>6</v>
      </c>
      <c r="G152" s="81"/>
      <c r="H152" s="73"/>
      <c r="I152" s="91"/>
      <c r="J152" s="91"/>
      <c r="K152" s="34" t="s">
        <v>65</v>
      </c>
      <c r="L152" s="94">
        <v>152</v>
      </c>
      <c r="M152" s="94"/>
      <c r="N152" s="93"/>
      <c r="O152" s="64" t="s">
        <v>185</v>
      </c>
      <c r="P152" s="66">
        <v>43711.798738425925</v>
      </c>
      <c r="Q152" s="64" t="s">
        <v>839</v>
      </c>
      <c r="R152" s="67" t="s">
        <v>903</v>
      </c>
      <c r="S152" s="64" t="s">
        <v>925</v>
      </c>
      <c r="T152" s="64" t="s">
        <v>935</v>
      </c>
      <c r="U152" s="66">
        <v>43711.798738425925</v>
      </c>
      <c r="V152" s="67" t="s">
        <v>1192</v>
      </c>
      <c r="W152" s="64"/>
      <c r="X152" s="64"/>
      <c r="Y152" s="70" t="s">
        <v>1292</v>
      </c>
      <c r="Z152" s="64"/>
      <c r="AA152" s="104">
        <v>40</v>
      </c>
      <c r="AB152" s="48">
        <v>0</v>
      </c>
      <c r="AC152" s="49">
        <v>0</v>
      </c>
      <c r="AD152" s="48">
        <v>0</v>
      </c>
      <c r="AE152" s="49">
        <v>0</v>
      </c>
      <c r="AF152" s="48">
        <v>0</v>
      </c>
      <c r="AG152" s="49">
        <v>0</v>
      </c>
      <c r="AH152" s="48">
        <v>14</v>
      </c>
      <c r="AI152" s="49">
        <v>100</v>
      </c>
      <c r="AJ152" s="48">
        <v>14</v>
      </c>
      <c r="AK152" s="109"/>
      <c r="AL152" s="67" t="s">
        <v>993</v>
      </c>
      <c r="AM152" s="64" t="b">
        <v>0</v>
      </c>
      <c r="AN152" s="64">
        <v>2</v>
      </c>
      <c r="AO152" s="70" t="s">
        <v>275</v>
      </c>
      <c r="AP152" s="64" t="b">
        <v>0</v>
      </c>
      <c r="AQ152" s="64" t="s">
        <v>1301</v>
      </c>
      <c r="AR152" s="64"/>
      <c r="AS152" s="70" t="s">
        <v>275</v>
      </c>
      <c r="AT152" s="64" t="b">
        <v>0</v>
      </c>
      <c r="AU152" s="64">
        <v>0</v>
      </c>
      <c r="AV152" s="70" t="s">
        <v>275</v>
      </c>
      <c r="AW152" s="64" t="s">
        <v>1333</v>
      </c>
      <c r="AX152" s="64" t="b">
        <v>0</v>
      </c>
      <c r="AY152" s="70" t="s">
        <v>1292</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27">
        <v>43711</v>
      </c>
      <c r="BN152" s="70" t="s">
        <v>1092</v>
      </c>
    </row>
    <row r="153" spans="1:66" ht="15">
      <c r="A153" s="62" t="s">
        <v>731</v>
      </c>
      <c r="B153" s="62" t="s">
        <v>731</v>
      </c>
      <c r="C153" s="81" t="s">
        <v>273</v>
      </c>
      <c r="D153" s="88">
        <v>10</v>
      </c>
      <c r="E153" s="89" t="s">
        <v>136</v>
      </c>
      <c r="F153" s="90">
        <v>6</v>
      </c>
      <c r="G153" s="81"/>
      <c r="H153" s="73"/>
      <c r="I153" s="91"/>
      <c r="J153" s="91"/>
      <c r="K153" s="34" t="s">
        <v>65</v>
      </c>
      <c r="L153" s="94">
        <v>153</v>
      </c>
      <c r="M153" s="94"/>
      <c r="N153" s="93"/>
      <c r="O153" s="64" t="s">
        <v>185</v>
      </c>
      <c r="P153" s="66">
        <v>43711.90980324074</v>
      </c>
      <c r="Q153" s="64" t="s">
        <v>840</v>
      </c>
      <c r="R153" s="67" t="s">
        <v>904</v>
      </c>
      <c r="S153" s="64" t="s">
        <v>915</v>
      </c>
      <c r="T153" s="64" t="s">
        <v>935</v>
      </c>
      <c r="U153" s="66">
        <v>43711.90980324074</v>
      </c>
      <c r="V153" s="67" t="s">
        <v>1193</v>
      </c>
      <c r="W153" s="64"/>
      <c r="X153" s="64"/>
      <c r="Y153" s="70" t="s">
        <v>1293</v>
      </c>
      <c r="Z153" s="64"/>
      <c r="AA153" s="104">
        <v>40</v>
      </c>
      <c r="AB153" s="48">
        <v>0</v>
      </c>
      <c r="AC153" s="49">
        <v>0</v>
      </c>
      <c r="AD153" s="48">
        <v>0</v>
      </c>
      <c r="AE153" s="49">
        <v>0</v>
      </c>
      <c r="AF153" s="48">
        <v>0</v>
      </c>
      <c r="AG153" s="49">
        <v>0</v>
      </c>
      <c r="AH153" s="48">
        <v>15</v>
      </c>
      <c r="AI153" s="49">
        <v>100</v>
      </c>
      <c r="AJ153" s="48">
        <v>15</v>
      </c>
      <c r="AK153" s="109"/>
      <c r="AL153" s="67" t="s">
        <v>993</v>
      </c>
      <c r="AM153" s="64" t="b">
        <v>0</v>
      </c>
      <c r="AN153" s="64">
        <v>0</v>
      </c>
      <c r="AO153" s="70" t="s">
        <v>275</v>
      </c>
      <c r="AP153" s="64" t="b">
        <v>0</v>
      </c>
      <c r="AQ153" s="64" t="s">
        <v>1301</v>
      </c>
      <c r="AR153" s="64"/>
      <c r="AS153" s="70" t="s">
        <v>275</v>
      </c>
      <c r="AT153" s="64" t="b">
        <v>0</v>
      </c>
      <c r="AU153" s="64">
        <v>0</v>
      </c>
      <c r="AV153" s="70" t="s">
        <v>275</v>
      </c>
      <c r="AW153" s="64" t="s">
        <v>1333</v>
      </c>
      <c r="AX153" s="64" t="b">
        <v>0</v>
      </c>
      <c r="AY153" s="70" t="s">
        <v>1293</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27">
        <v>43711</v>
      </c>
      <c r="BN153" s="70" t="s">
        <v>1093</v>
      </c>
    </row>
    <row r="154" spans="1:66" ht="15">
      <c r="A154" s="62" t="s">
        <v>731</v>
      </c>
      <c r="B154" s="62" t="s">
        <v>731</v>
      </c>
      <c r="C154" s="81" t="s">
        <v>273</v>
      </c>
      <c r="D154" s="88">
        <v>10</v>
      </c>
      <c r="E154" s="89" t="s">
        <v>136</v>
      </c>
      <c r="F154" s="90">
        <v>6</v>
      </c>
      <c r="G154" s="81"/>
      <c r="H154" s="73"/>
      <c r="I154" s="91"/>
      <c r="J154" s="91"/>
      <c r="K154" s="34" t="s">
        <v>65</v>
      </c>
      <c r="L154" s="94">
        <v>154</v>
      </c>
      <c r="M154" s="94"/>
      <c r="N154" s="93"/>
      <c r="O154" s="64" t="s">
        <v>185</v>
      </c>
      <c r="P154" s="66">
        <v>43712.657488425924</v>
      </c>
      <c r="Q154" s="64" t="s">
        <v>841</v>
      </c>
      <c r="R154" s="67" t="s">
        <v>905</v>
      </c>
      <c r="S154" s="64" t="s">
        <v>910</v>
      </c>
      <c r="T154" s="64" t="s">
        <v>935</v>
      </c>
      <c r="U154" s="66">
        <v>43712.657488425924</v>
      </c>
      <c r="V154" s="67" t="s">
        <v>1194</v>
      </c>
      <c r="W154" s="64"/>
      <c r="X154" s="64"/>
      <c r="Y154" s="70" t="s">
        <v>1294</v>
      </c>
      <c r="Z154" s="64"/>
      <c r="AA154" s="104">
        <v>40</v>
      </c>
      <c r="AB154" s="48">
        <v>0</v>
      </c>
      <c r="AC154" s="49">
        <v>0</v>
      </c>
      <c r="AD154" s="48">
        <v>0</v>
      </c>
      <c r="AE154" s="49">
        <v>0</v>
      </c>
      <c r="AF154" s="48">
        <v>0</v>
      </c>
      <c r="AG154" s="49">
        <v>0</v>
      </c>
      <c r="AH154" s="48">
        <v>14</v>
      </c>
      <c r="AI154" s="49">
        <v>100</v>
      </c>
      <c r="AJ154" s="48">
        <v>14</v>
      </c>
      <c r="AK154" s="109"/>
      <c r="AL154" s="67" t="s">
        <v>993</v>
      </c>
      <c r="AM154" s="64" t="b">
        <v>0</v>
      </c>
      <c r="AN154" s="64">
        <v>1</v>
      </c>
      <c r="AO154" s="70" t="s">
        <v>275</v>
      </c>
      <c r="AP154" s="64" t="b">
        <v>1</v>
      </c>
      <c r="AQ154" s="64" t="s">
        <v>1301</v>
      </c>
      <c r="AR154" s="64"/>
      <c r="AS154" s="70" t="s">
        <v>1325</v>
      </c>
      <c r="AT154" s="64" t="b">
        <v>0</v>
      </c>
      <c r="AU154" s="64">
        <v>0</v>
      </c>
      <c r="AV154" s="70" t="s">
        <v>275</v>
      </c>
      <c r="AW154" s="64" t="s">
        <v>1328</v>
      </c>
      <c r="AX154" s="64" t="b">
        <v>0</v>
      </c>
      <c r="AY154" s="70" t="s">
        <v>1294</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1</v>
      </c>
      <c r="BM154" s="127">
        <v>43712</v>
      </c>
      <c r="BN154" s="70" t="s">
        <v>1094</v>
      </c>
    </row>
    <row r="155" spans="1:66" ht="15">
      <c r="A155" s="62" t="s">
        <v>736</v>
      </c>
      <c r="B155" s="62" t="s">
        <v>766</v>
      </c>
      <c r="C155" s="81" t="s">
        <v>272</v>
      </c>
      <c r="D155" s="88">
        <v>5</v>
      </c>
      <c r="E155" s="89" t="s">
        <v>132</v>
      </c>
      <c r="F155" s="90">
        <v>16</v>
      </c>
      <c r="G155" s="81"/>
      <c r="H155" s="73"/>
      <c r="I155" s="91"/>
      <c r="J155" s="91"/>
      <c r="K155" s="34" t="s">
        <v>65</v>
      </c>
      <c r="L155" s="94">
        <v>155</v>
      </c>
      <c r="M155" s="94"/>
      <c r="N155" s="93"/>
      <c r="O155" s="64" t="s">
        <v>195</v>
      </c>
      <c r="P155" s="66">
        <v>43709.57292824074</v>
      </c>
      <c r="Q155" s="64" t="s">
        <v>842</v>
      </c>
      <c r="R155" s="67" t="s">
        <v>906</v>
      </c>
      <c r="S155" s="64" t="s">
        <v>929</v>
      </c>
      <c r="T155" s="64" t="s">
        <v>954</v>
      </c>
      <c r="U155" s="66">
        <v>43709.57292824074</v>
      </c>
      <c r="V155" s="67" t="s">
        <v>1195</v>
      </c>
      <c r="W155" s="64"/>
      <c r="X155" s="64"/>
      <c r="Y155" s="70" t="s">
        <v>1295</v>
      </c>
      <c r="Z155" s="64"/>
      <c r="AA155" s="104">
        <v>1</v>
      </c>
      <c r="AB155" s="48"/>
      <c r="AC155" s="49"/>
      <c r="AD155" s="48"/>
      <c r="AE155" s="49"/>
      <c r="AF155" s="48"/>
      <c r="AG155" s="49"/>
      <c r="AH155" s="48"/>
      <c r="AI155" s="49"/>
      <c r="AJ155" s="48"/>
      <c r="AK155" s="132" t="s">
        <v>963</v>
      </c>
      <c r="AL155" s="67" t="s">
        <v>963</v>
      </c>
      <c r="AM155" s="64" t="b">
        <v>0</v>
      </c>
      <c r="AN155" s="64">
        <v>1</v>
      </c>
      <c r="AO155" s="70" t="s">
        <v>275</v>
      </c>
      <c r="AP155" s="64" t="b">
        <v>0</v>
      </c>
      <c r="AQ155" s="64" t="s">
        <v>1301</v>
      </c>
      <c r="AR155" s="64"/>
      <c r="AS155" s="70" t="s">
        <v>275</v>
      </c>
      <c r="AT155" s="64" t="b">
        <v>0</v>
      </c>
      <c r="AU155" s="64">
        <v>0</v>
      </c>
      <c r="AV155" s="70" t="s">
        <v>275</v>
      </c>
      <c r="AW155" s="64" t="s">
        <v>1330</v>
      </c>
      <c r="AX155" s="64" t="b">
        <v>0</v>
      </c>
      <c r="AY155" s="70" t="s">
        <v>1295</v>
      </c>
      <c r="AZ155" s="64" t="s">
        <v>185</v>
      </c>
      <c r="BA155" s="64">
        <v>0</v>
      </c>
      <c r="BB155" s="64">
        <v>0</v>
      </c>
      <c r="BC155" s="64"/>
      <c r="BD155" s="64"/>
      <c r="BE155" s="64"/>
      <c r="BF155" s="64"/>
      <c r="BG155" s="64"/>
      <c r="BH155" s="64"/>
      <c r="BI155" s="64"/>
      <c r="BJ155" s="64"/>
      <c r="BK155" s="63" t="str">
        <f>REPLACE(INDEX(GroupVertices[Group],MATCH(Edges[[#This Row],[Vertex 1]],GroupVertices[Vertex],0)),1,1,"")</f>
        <v>4</v>
      </c>
      <c r="BL155" s="63" t="str">
        <f>REPLACE(INDEX(GroupVertices[Group],MATCH(Edges[[#This Row],[Vertex 2]],GroupVertices[Vertex],0)),1,1,"")</f>
        <v>4</v>
      </c>
      <c r="BM155" s="127">
        <v>43709</v>
      </c>
      <c r="BN155" s="70" t="s">
        <v>1095</v>
      </c>
    </row>
    <row r="156" spans="1:66" ht="15">
      <c r="A156" s="62" t="s">
        <v>736</v>
      </c>
      <c r="B156" s="62" t="s">
        <v>767</v>
      </c>
      <c r="C156" s="81" t="s">
        <v>272</v>
      </c>
      <c r="D156" s="88">
        <v>5</v>
      </c>
      <c r="E156" s="89" t="s">
        <v>132</v>
      </c>
      <c r="F156" s="90">
        <v>16</v>
      </c>
      <c r="G156" s="81"/>
      <c r="H156" s="73"/>
      <c r="I156" s="91"/>
      <c r="J156" s="91"/>
      <c r="K156" s="34" t="s">
        <v>65</v>
      </c>
      <c r="L156" s="94">
        <v>156</v>
      </c>
      <c r="M156" s="94"/>
      <c r="N156" s="93"/>
      <c r="O156" s="64" t="s">
        <v>195</v>
      </c>
      <c r="P156" s="66">
        <v>43709.57292824074</v>
      </c>
      <c r="Q156" s="64" t="s">
        <v>842</v>
      </c>
      <c r="R156" s="67" t="s">
        <v>906</v>
      </c>
      <c r="S156" s="64" t="s">
        <v>929</v>
      </c>
      <c r="T156" s="64" t="s">
        <v>954</v>
      </c>
      <c r="U156" s="66">
        <v>43709.57292824074</v>
      </c>
      <c r="V156" s="67" t="s">
        <v>1195</v>
      </c>
      <c r="W156" s="64"/>
      <c r="X156" s="64"/>
      <c r="Y156" s="70" t="s">
        <v>1295</v>
      </c>
      <c r="Z156" s="64"/>
      <c r="AA156" s="104">
        <v>1</v>
      </c>
      <c r="AB156" s="48"/>
      <c r="AC156" s="49"/>
      <c r="AD156" s="48"/>
      <c r="AE156" s="49"/>
      <c r="AF156" s="48"/>
      <c r="AG156" s="49"/>
      <c r="AH156" s="48"/>
      <c r="AI156" s="49"/>
      <c r="AJ156" s="48"/>
      <c r="AK156" s="132" t="s">
        <v>963</v>
      </c>
      <c r="AL156" s="67" t="s">
        <v>963</v>
      </c>
      <c r="AM156" s="64" t="b">
        <v>0</v>
      </c>
      <c r="AN156" s="64">
        <v>1</v>
      </c>
      <c r="AO156" s="70" t="s">
        <v>275</v>
      </c>
      <c r="AP156" s="64" t="b">
        <v>0</v>
      </c>
      <c r="AQ156" s="64" t="s">
        <v>1301</v>
      </c>
      <c r="AR156" s="64"/>
      <c r="AS156" s="70" t="s">
        <v>275</v>
      </c>
      <c r="AT156" s="64" t="b">
        <v>0</v>
      </c>
      <c r="AU156" s="64">
        <v>0</v>
      </c>
      <c r="AV156" s="70" t="s">
        <v>275</v>
      </c>
      <c r="AW156" s="64" t="s">
        <v>1330</v>
      </c>
      <c r="AX156" s="64" t="b">
        <v>0</v>
      </c>
      <c r="AY156" s="70" t="s">
        <v>1295</v>
      </c>
      <c r="AZ156" s="64" t="s">
        <v>185</v>
      </c>
      <c r="BA156" s="64">
        <v>0</v>
      </c>
      <c r="BB156" s="64">
        <v>0</v>
      </c>
      <c r="BC156" s="64"/>
      <c r="BD156" s="64"/>
      <c r="BE156" s="64"/>
      <c r="BF156" s="64"/>
      <c r="BG156" s="64"/>
      <c r="BH156" s="64"/>
      <c r="BI156" s="64"/>
      <c r="BJ156" s="64"/>
      <c r="BK156" s="63" t="str">
        <f>REPLACE(INDEX(GroupVertices[Group],MATCH(Edges[[#This Row],[Vertex 1]],GroupVertices[Vertex],0)),1,1,"")</f>
        <v>4</v>
      </c>
      <c r="BL156" s="63" t="str">
        <f>REPLACE(INDEX(GroupVertices[Group],MATCH(Edges[[#This Row],[Vertex 2]],GroupVertices[Vertex],0)),1,1,"")</f>
        <v>4</v>
      </c>
      <c r="BM156" s="127">
        <v>43709</v>
      </c>
      <c r="BN156" s="70" t="s">
        <v>1095</v>
      </c>
    </row>
    <row r="157" spans="1:66" ht="15">
      <c r="A157" s="62" t="s">
        <v>736</v>
      </c>
      <c r="B157" s="62" t="s">
        <v>768</v>
      </c>
      <c r="C157" s="81" t="s">
        <v>272</v>
      </c>
      <c r="D157" s="88">
        <v>5</v>
      </c>
      <c r="E157" s="89" t="s">
        <v>132</v>
      </c>
      <c r="F157" s="90">
        <v>16</v>
      </c>
      <c r="G157" s="81"/>
      <c r="H157" s="73"/>
      <c r="I157" s="91"/>
      <c r="J157" s="91"/>
      <c r="K157" s="34" t="s">
        <v>65</v>
      </c>
      <c r="L157" s="94">
        <v>157</v>
      </c>
      <c r="M157" s="94"/>
      <c r="N157" s="93"/>
      <c r="O157" s="64" t="s">
        <v>195</v>
      </c>
      <c r="P157" s="66">
        <v>43709.57292824074</v>
      </c>
      <c r="Q157" s="64" t="s">
        <v>842</v>
      </c>
      <c r="R157" s="67" t="s">
        <v>906</v>
      </c>
      <c r="S157" s="64" t="s">
        <v>929</v>
      </c>
      <c r="T157" s="64" t="s">
        <v>954</v>
      </c>
      <c r="U157" s="66">
        <v>43709.57292824074</v>
      </c>
      <c r="V157" s="67" t="s">
        <v>1195</v>
      </c>
      <c r="W157" s="64"/>
      <c r="X157" s="64"/>
      <c r="Y157" s="70" t="s">
        <v>1295</v>
      </c>
      <c r="Z157" s="64"/>
      <c r="AA157" s="104">
        <v>1</v>
      </c>
      <c r="AB157" s="48"/>
      <c r="AC157" s="49"/>
      <c r="AD157" s="48"/>
      <c r="AE157" s="49"/>
      <c r="AF157" s="48"/>
      <c r="AG157" s="49"/>
      <c r="AH157" s="48"/>
      <c r="AI157" s="49"/>
      <c r="AJ157" s="48"/>
      <c r="AK157" s="132" t="s">
        <v>963</v>
      </c>
      <c r="AL157" s="67" t="s">
        <v>963</v>
      </c>
      <c r="AM157" s="64" t="b">
        <v>0</v>
      </c>
      <c r="AN157" s="64">
        <v>1</v>
      </c>
      <c r="AO157" s="70" t="s">
        <v>275</v>
      </c>
      <c r="AP157" s="64" t="b">
        <v>0</v>
      </c>
      <c r="AQ157" s="64" t="s">
        <v>1301</v>
      </c>
      <c r="AR157" s="64"/>
      <c r="AS157" s="70" t="s">
        <v>275</v>
      </c>
      <c r="AT157" s="64" t="b">
        <v>0</v>
      </c>
      <c r="AU157" s="64">
        <v>0</v>
      </c>
      <c r="AV157" s="70" t="s">
        <v>275</v>
      </c>
      <c r="AW157" s="64" t="s">
        <v>1330</v>
      </c>
      <c r="AX157" s="64" t="b">
        <v>0</v>
      </c>
      <c r="AY157" s="70" t="s">
        <v>1295</v>
      </c>
      <c r="AZ157" s="64" t="s">
        <v>185</v>
      </c>
      <c r="BA157" s="64">
        <v>0</v>
      </c>
      <c r="BB157" s="64">
        <v>0</v>
      </c>
      <c r="BC157" s="64"/>
      <c r="BD157" s="64"/>
      <c r="BE157" s="64"/>
      <c r="BF157" s="64"/>
      <c r="BG157" s="64"/>
      <c r="BH157" s="64"/>
      <c r="BI157" s="64"/>
      <c r="BJ157" s="64"/>
      <c r="BK157" s="63" t="str">
        <f>REPLACE(INDEX(GroupVertices[Group],MATCH(Edges[[#This Row],[Vertex 1]],GroupVertices[Vertex],0)),1,1,"")</f>
        <v>4</v>
      </c>
      <c r="BL157" s="63" t="str">
        <f>REPLACE(INDEX(GroupVertices[Group],MATCH(Edges[[#This Row],[Vertex 2]],GroupVertices[Vertex],0)),1,1,"")</f>
        <v>4</v>
      </c>
      <c r="BM157" s="127">
        <v>43709</v>
      </c>
      <c r="BN157" s="70" t="s">
        <v>1095</v>
      </c>
    </row>
    <row r="158" spans="1:66" ht="15">
      <c r="A158" s="62" t="s">
        <v>736</v>
      </c>
      <c r="B158" s="62" t="s">
        <v>769</v>
      </c>
      <c r="C158" s="81" t="s">
        <v>272</v>
      </c>
      <c r="D158" s="88">
        <v>5</v>
      </c>
      <c r="E158" s="89" t="s">
        <v>132</v>
      </c>
      <c r="F158" s="90">
        <v>16</v>
      </c>
      <c r="G158" s="81"/>
      <c r="H158" s="73"/>
      <c r="I158" s="91"/>
      <c r="J158" s="91"/>
      <c r="K158" s="34" t="s">
        <v>65</v>
      </c>
      <c r="L158" s="94">
        <v>158</v>
      </c>
      <c r="M158" s="94"/>
      <c r="N158" s="93"/>
      <c r="O158" s="64" t="s">
        <v>195</v>
      </c>
      <c r="P158" s="66">
        <v>43709.57292824074</v>
      </c>
      <c r="Q158" s="64" t="s">
        <v>842</v>
      </c>
      <c r="R158" s="67" t="s">
        <v>906</v>
      </c>
      <c r="S158" s="64" t="s">
        <v>929</v>
      </c>
      <c r="T158" s="64" t="s">
        <v>954</v>
      </c>
      <c r="U158" s="66">
        <v>43709.57292824074</v>
      </c>
      <c r="V158" s="67" t="s">
        <v>1195</v>
      </c>
      <c r="W158" s="64"/>
      <c r="X158" s="64"/>
      <c r="Y158" s="70" t="s">
        <v>1295</v>
      </c>
      <c r="Z158" s="64"/>
      <c r="AA158" s="104">
        <v>1</v>
      </c>
      <c r="AB158" s="48">
        <v>0</v>
      </c>
      <c r="AC158" s="49">
        <v>0</v>
      </c>
      <c r="AD158" s="48">
        <v>0</v>
      </c>
      <c r="AE158" s="49">
        <v>0</v>
      </c>
      <c r="AF158" s="48">
        <v>0</v>
      </c>
      <c r="AG158" s="49">
        <v>0</v>
      </c>
      <c r="AH158" s="48">
        <v>17</v>
      </c>
      <c r="AI158" s="49">
        <v>100</v>
      </c>
      <c r="AJ158" s="48">
        <v>17</v>
      </c>
      <c r="AK158" s="132" t="s">
        <v>963</v>
      </c>
      <c r="AL158" s="67" t="s">
        <v>963</v>
      </c>
      <c r="AM158" s="64" t="b">
        <v>0</v>
      </c>
      <c r="AN158" s="64">
        <v>1</v>
      </c>
      <c r="AO158" s="70" t="s">
        <v>275</v>
      </c>
      <c r="AP158" s="64" t="b">
        <v>0</v>
      </c>
      <c r="AQ158" s="64" t="s">
        <v>1301</v>
      </c>
      <c r="AR158" s="64"/>
      <c r="AS158" s="70" t="s">
        <v>275</v>
      </c>
      <c r="AT158" s="64" t="b">
        <v>0</v>
      </c>
      <c r="AU158" s="64">
        <v>0</v>
      </c>
      <c r="AV158" s="70" t="s">
        <v>275</v>
      </c>
      <c r="AW158" s="64" t="s">
        <v>1330</v>
      </c>
      <c r="AX158" s="64" t="b">
        <v>0</v>
      </c>
      <c r="AY158" s="70" t="s">
        <v>1295</v>
      </c>
      <c r="AZ158" s="64" t="s">
        <v>185</v>
      </c>
      <c r="BA158" s="64">
        <v>0</v>
      </c>
      <c r="BB158" s="64">
        <v>0</v>
      </c>
      <c r="BC158" s="64"/>
      <c r="BD158" s="64"/>
      <c r="BE158" s="64"/>
      <c r="BF158" s="64"/>
      <c r="BG158" s="64"/>
      <c r="BH158" s="64"/>
      <c r="BI158" s="64"/>
      <c r="BJ158" s="64"/>
      <c r="BK158" s="63" t="str">
        <f>REPLACE(INDEX(GroupVertices[Group],MATCH(Edges[[#This Row],[Vertex 1]],GroupVertices[Vertex],0)),1,1,"")</f>
        <v>4</v>
      </c>
      <c r="BL158" s="63" t="str">
        <f>REPLACE(INDEX(GroupVertices[Group],MATCH(Edges[[#This Row],[Vertex 2]],GroupVertices[Vertex],0)),1,1,"")</f>
        <v>4</v>
      </c>
      <c r="BM158" s="127">
        <v>43709</v>
      </c>
      <c r="BN158" s="70" t="s">
        <v>1095</v>
      </c>
    </row>
    <row r="159" spans="1:66" ht="15">
      <c r="A159" s="62" t="s">
        <v>736</v>
      </c>
      <c r="B159" s="62" t="s">
        <v>770</v>
      </c>
      <c r="C159" s="81" t="s">
        <v>272</v>
      </c>
      <c r="D159" s="88">
        <v>5</v>
      </c>
      <c r="E159" s="89" t="s">
        <v>132</v>
      </c>
      <c r="F159" s="90">
        <v>16</v>
      </c>
      <c r="G159" s="81"/>
      <c r="H159" s="73"/>
      <c r="I159" s="91"/>
      <c r="J159" s="91"/>
      <c r="K159" s="34" t="s">
        <v>65</v>
      </c>
      <c r="L159" s="94">
        <v>159</v>
      </c>
      <c r="M159" s="94"/>
      <c r="N159" s="93"/>
      <c r="O159" s="64" t="s">
        <v>195</v>
      </c>
      <c r="P159" s="66">
        <v>43712.70767361111</v>
      </c>
      <c r="Q159" s="64" t="s">
        <v>843</v>
      </c>
      <c r="R159" s="67" t="s">
        <v>907</v>
      </c>
      <c r="S159" s="64" t="s">
        <v>930</v>
      </c>
      <c r="T159" s="64" t="s">
        <v>935</v>
      </c>
      <c r="U159" s="66">
        <v>43712.70767361111</v>
      </c>
      <c r="V159" s="67" t="s">
        <v>1196</v>
      </c>
      <c r="W159" s="64"/>
      <c r="X159" s="64"/>
      <c r="Y159" s="70" t="s">
        <v>1296</v>
      </c>
      <c r="Z159" s="64"/>
      <c r="AA159" s="104">
        <v>1</v>
      </c>
      <c r="AB159" s="48"/>
      <c r="AC159" s="49"/>
      <c r="AD159" s="48"/>
      <c r="AE159" s="49"/>
      <c r="AF159" s="48"/>
      <c r="AG159" s="49"/>
      <c r="AH159" s="48"/>
      <c r="AI159" s="49"/>
      <c r="AJ159" s="48"/>
      <c r="AK159" s="132" t="s">
        <v>964</v>
      </c>
      <c r="AL159" s="67" t="s">
        <v>964</v>
      </c>
      <c r="AM159" s="64" t="b">
        <v>0</v>
      </c>
      <c r="AN159" s="64">
        <v>3</v>
      </c>
      <c r="AO159" s="70" t="s">
        <v>275</v>
      </c>
      <c r="AP159" s="64" t="b">
        <v>0</v>
      </c>
      <c r="AQ159" s="64" t="s">
        <v>1301</v>
      </c>
      <c r="AR159" s="64"/>
      <c r="AS159" s="70" t="s">
        <v>275</v>
      </c>
      <c r="AT159" s="64" t="b">
        <v>0</v>
      </c>
      <c r="AU159" s="64">
        <v>0</v>
      </c>
      <c r="AV159" s="70" t="s">
        <v>275</v>
      </c>
      <c r="AW159" s="64" t="s">
        <v>1330</v>
      </c>
      <c r="AX159" s="64" t="b">
        <v>0</v>
      </c>
      <c r="AY159" s="70" t="s">
        <v>1296</v>
      </c>
      <c r="AZ159" s="64" t="s">
        <v>185</v>
      </c>
      <c r="BA159" s="64">
        <v>0</v>
      </c>
      <c r="BB159" s="64">
        <v>0</v>
      </c>
      <c r="BC159" s="64"/>
      <c r="BD159" s="64"/>
      <c r="BE159" s="64"/>
      <c r="BF159" s="64"/>
      <c r="BG159" s="64"/>
      <c r="BH159" s="64"/>
      <c r="BI159" s="64"/>
      <c r="BJ159" s="64"/>
      <c r="BK159" s="63" t="str">
        <f>REPLACE(INDEX(GroupVertices[Group],MATCH(Edges[[#This Row],[Vertex 1]],GroupVertices[Vertex],0)),1,1,"")</f>
        <v>4</v>
      </c>
      <c r="BL159" s="63" t="str">
        <f>REPLACE(INDEX(GroupVertices[Group],MATCH(Edges[[#This Row],[Vertex 2]],GroupVertices[Vertex],0)),1,1,"")</f>
        <v>4</v>
      </c>
      <c r="BM159" s="127">
        <v>43712</v>
      </c>
      <c r="BN159" s="70" t="s">
        <v>1096</v>
      </c>
    </row>
    <row r="160" spans="1:66" ht="15">
      <c r="A160" s="62" t="s">
        <v>736</v>
      </c>
      <c r="B160" s="62" t="s">
        <v>771</v>
      </c>
      <c r="C160" s="81" t="s">
        <v>272</v>
      </c>
      <c r="D160" s="88">
        <v>5</v>
      </c>
      <c r="E160" s="89" t="s">
        <v>132</v>
      </c>
      <c r="F160" s="90">
        <v>16</v>
      </c>
      <c r="G160" s="81"/>
      <c r="H160" s="73"/>
      <c r="I160" s="91"/>
      <c r="J160" s="91"/>
      <c r="K160" s="34" t="s">
        <v>65</v>
      </c>
      <c r="L160" s="94">
        <v>160</v>
      </c>
      <c r="M160" s="94"/>
      <c r="N160" s="93"/>
      <c r="O160" s="64" t="s">
        <v>195</v>
      </c>
      <c r="P160" s="66">
        <v>43712.70767361111</v>
      </c>
      <c r="Q160" s="64" t="s">
        <v>843</v>
      </c>
      <c r="R160" s="67" t="s">
        <v>907</v>
      </c>
      <c r="S160" s="64" t="s">
        <v>930</v>
      </c>
      <c r="T160" s="64" t="s">
        <v>935</v>
      </c>
      <c r="U160" s="66">
        <v>43712.70767361111</v>
      </c>
      <c r="V160" s="67" t="s">
        <v>1196</v>
      </c>
      <c r="W160" s="64"/>
      <c r="X160" s="64"/>
      <c r="Y160" s="70" t="s">
        <v>1296</v>
      </c>
      <c r="Z160" s="64"/>
      <c r="AA160" s="104">
        <v>1</v>
      </c>
      <c r="AB160" s="48">
        <v>0</v>
      </c>
      <c r="AC160" s="49">
        <v>0</v>
      </c>
      <c r="AD160" s="48">
        <v>0</v>
      </c>
      <c r="AE160" s="49">
        <v>0</v>
      </c>
      <c r="AF160" s="48">
        <v>0</v>
      </c>
      <c r="AG160" s="49">
        <v>0</v>
      </c>
      <c r="AH160" s="48">
        <v>42</v>
      </c>
      <c r="AI160" s="49">
        <v>100</v>
      </c>
      <c r="AJ160" s="48">
        <v>42</v>
      </c>
      <c r="AK160" s="132" t="s">
        <v>964</v>
      </c>
      <c r="AL160" s="67" t="s">
        <v>964</v>
      </c>
      <c r="AM160" s="64" t="b">
        <v>0</v>
      </c>
      <c r="AN160" s="64">
        <v>3</v>
      </c>
      <c r="AO160" s="70" t="s">
        <v>275</v>
      </c>
      <c r="AP160" s="64" t="b">
        <v>0</v>
      </c>
      <c r="AQ160" s="64" t="s">
        <v>1301</v>
      </c>
      <c r="AR160" s="64"/>
      <c r="AS160" s="70" t="s">
        <v>275</v>
      </c>
      <c r="AT160" s="64" t="b">
        <v>0</v>
      </c>
      <c r="AU160" s="64">
        <v>0</v>
      </c>
      <c r="AV160" s="70" t="s">
        <v>275</v>
      </c>
      <c r="AW160" s="64" t="s">
        <v>1330</v>
      </c>
      <c r="AX160" s="64" t="b">
        <v>0</v>
      </c>
      <c r="AY160" s="70" t="s">
        <v>1296</v>
      </c>
      <c r="AZ160" s="64" t="s">
        <v>185</v>
      </c>
      <c r="BA160" s="64">
        <v>0</v>
      </c>
      <c r="BB160" s="64">
        <v>0</v>
      </c>
      <c r="BC160" s="64"/>
      <c r="BD160" s="64"/>
      <c r="BE160" s="64"/>
      <c r="BF160" s="64"/>
      <c r="BG160" s="64"/>
      <c r="BH160" s="64"/>
      <c r="BI160" s="64"/>
      <c r="BJ160" s="64"/>
      <c r="BK160" s="63" t="str">
        <f>REPLACE(INDEX(GroupVertices[Group],MATCH(Edges[[#This Row],[Vertex 1]],GroupVertices[Vertex],0)),1,1,"")</f>
        <v>4</v>
      </c>
      <c r="BL160" s="63" t="str">
        <f>REPLACE(INDEX(GroupVertices[Group],MATCH(Edges[[#This Row],[Vertex 2]],GroupVertices[Vertex],0)),1,1,"")</f>
        <v>4</v>
      </c>
      <c r="BM160" s="127">
        <v>43712</v>
      </c>
      <c r="BN160" s="70" t="s">
        <v>1096</v>
      </c>
    </row>
    <row r="161" spans="1:66" ht="15">
      <c r="A161" s="62" t="s">
        <v>736</v>
      </c>
      <c r="B161" s="62" t="s">
        <v>736</v>
      </c>
      <c r="C161" s="81" t="s">
        <v>2331</v>
      </c>
      <c r="D161" s="88">
        <v>10</v>
      </c>
      <c r="E161" s="89" t="s">
        <v>136</v>
      </c>
      <c r="F161" s="90">
        <v>15.743589743589745</v>
      </c>
      <c r="G161" s="81"/>
      <c r="H161" s="73"/>
      <c r="I161" s="91"/>
      <c r="J161" s="91"/>
      <c r="K161" s="34" t="s">
        <v>65</v>
      </c>
      <c r="L161" s="94">
        <v>161</v>
      </c>
      <c r="M161" s="94"/>
      <c r="N161" s="93"/>
      <c r="O161" s="64" t="s">
        <v>185</v>
      </c>
      <c r="P161" s="66">
        <v>43706.423622685186</v>
      </c>
      <c r="Q161" s="64" t="s">
        <v>844</v>
      </c>
      <c r="R161" s="67" t="s">
        <v>908</v>
      </c>
      <c r="S161" s="64" t="s">
        <v>931</v>
      </c>
      <c r="T161" s="64" t="s">
        <v>955</v>
      </c>
      <c r="U161" s="66">
        <v>43706.423622685186</v>
      </c>
      <c r="V161" s="67" t="s">
        <v>1197</v>
      </c>
      <c r="W161" s="64"/>
      <c r="X161" s="64"/>
      <c r="Y161" s="70" t="s">
        <v>1297</v>
      </c>
      <c r="Z161" s="64"/>
      <c r="AA161" s="104">
        <v>2</v>
      </c>
      <c r="AB161" s="48">
        <v>0</v>
      </c>
      <c r="AC161" s="49">
        <v>0</v>
      </c>
      <c r="AD161" s="48">
        <v>0</v>
      </c>
      <c r="AE161" s="49">
        <v>0</v>
      </c>
      <c r="AF161" s="48">
        <v>0</v>
      </c>
      <c r="AG161" s="49">
        <v>0</v>
      </c>
      <c r="AH161" s="48">
        <v>17</v>
      </c>
      <c r="AI161" s="49">
        <v>100</v>
      </c>
      <c r="AJ161" s="48">
        <v>17</v>
      </c>
      <c r="AK161" s="109"/>
      <c r="AL161" s="67" t="s">
        <v>998</v>
      </c>
      <c r="AM161" s="64" t="b">
        <v>0</v>
      </c>
      <c r="AN161" s="64">
        <v>0</v>
      </c>
      <c r="AO161" s="70" t="s">
        <v>275</v>
      </c>
      <c r="AP161" s="64" t="b">
        <v>0</v>
      </c>
      <c r="AQ161" s="64" t="s">
        <v>1301</v>
      </c>
      <c r="AR161" s="64"/>
      <c r="AS161" s="70" t="s">
        <v>275</v>
      </c>
      <c r="AT161" s="64" t="b">
        <v>0</v>
      </c>
      <c r="AU161" s="64">
        <v>0</v>
      </c>
      <c r="AV161" s="70" t="s">
        <v>275</v>
      </c>
      <c r="AW161" s="64" t="s">
        <v>1330</v>
      </c>
      <c r="AX161" s="64" t="b">
        <v>0</v>
      </c>
      <c r="AY161" s="70" t="s">
        <v>1297</v>
      </c>
      <c r="AZ161" s="64" t="s">
        <v>185</v>
      </c>
      <c r="BA161" s="64">
        <v>0</v>
      </c>
      <c r="BB161" s="64">
        <v>0</v>
      </c>
      <c r="BC161" s="64"/>
      <c r="BD161" s="64"/>
      <c r="BE161" s="64"/>
      <c r="BF161" s="64"/>
      <c r="BG161" s="64"/>
      <c r="BH161" s="64"/>
      <c r="BI161" s="64"/>
      <c r="BJ161" s="64"/>
      <c r="BK161" s="63" t="str">
        <f>REPLACE(INDEX(GroupVertices[Group],MATCH(Edges[[#This Row],[Vertex 1]],GroupVertices[Vertex],0)),1,1,"")</f>
        <v>4</v>
      </c>
      <c r="BL161" s="63" t="str">
        <f>REPLACE(INDEX(GroupVertices[Group],MATCH(Edges[[#This Row],[Vertex 2]],GroupVertices[Vertex],0)),1,1,"")</f>
        <v>4</v>
      </c>
      <c r="BM161" s="127">
        <v>43706</v>
      </c>
      <c r="BN161" s="70" t="s">
        <v>1097</v>
      </c>
    </row>
    <row r="162" spans="1:66" ht="15">
      <c r="A162" s="62" t="s">
        <v>736</v>
      </c>
      <c r="B162" s="62" t="s">
        <v>736</v>
      </c>
      <c r="C162" s="81" t="s">
        <v>2331</v>
      </c>
      <c r="D162" s="88">
        <v>10</v>
      </c>
      <c r="E162" s="89" t="s">
        <v>136</v>
      </c>
      <c r="F162" s="90">
        <v>15.743589743589745</v>
      </c>
      <c r="G162" s="81"/>
      <c r="H162" s="73"/>
      <c r="I162" s="91"/>
      <c r="J162" s="91"/>
      <c r="K162" s="34" t="s">
        <v>65</v>
      </c>
      <c r="L162" s="94">
        <v>162</v>
      </c>
      <c r="M162" s="94"/>
      <c r="N162" s="93"/>
      <c r="O162" s="64" t="s">
        <v>185</v>
      </c>
      <c r="P162" s="66">
        <v>43706.80626157407</v>
      </c>
      <c r="Q162" s="64" t="s">
        <v>845</v>
      </c>
      <c r="R162" s="67" t="s">
        <v>909</v>
      </c>
      <c r="S162" s="64" t="s">
        <v>910</v>
      </c>
      <c r="T162" s="64" t="s">
        <v>940</v>
      </c>
      <c r="U162" s="66">
        <v>43706.80626157407</v>
      </c>
      <c r="V162" s="67" t="s">
        <v>1198</v>
      </c>
      <c r="W162" s="64"/>
      <c r="X162" s="64"/>
      <c r="Y162" s="70" t="s">
        <v>1298</v>
      </c>
      <c r="Z162" s="64"/>
      <c r="AA162" s="104">
        <v>2</v>
      </c>
      <c r="AB162" s="48">
        <v>0</v>
      </c>
      <c r="AC162" s="49">
        <v>0</v>
      </c>
      <c r="AD162" s="48">
        <v>0</v>
      </c>
      <c r="AE162" s="49">
        <v>0</v>
      </c>
      <c r="AF162" s="48">
        <v>0</v>
      </c>
      <c r="AG162" s="49">
        <v>0</v>
      </c>
      <c r="AH162" s="48">
        <v>8</v>
      </c>
      <c r="AI162" s="49">
        <v>100</v>
      </c>
      <c r="AJ162" s="48">
        <v>8</v>
      </c>
      <c r="AK162" s="109"/>
      <c r="AL162" s="67" t="s">
        <v>998</v>
      </c>
      <c r="AM162" s="64" t="b">
        <v>0</v>
      </c>
      <c r="AN162" s="64">
        <v>0</v>
      </c>
      <c r="AO162" s="70" t="s">
        <v>275</v>
      </c>
      <c r="AP162" s="64" t="b">
        <v>1</v>
      </c>
      <c r="AQ162" s="64" t="s">
        <v>1301</v>
      </c>
      <c r="AR162" s="64"/>
      <c r="AS162" s="70" t="s">
        <v>1326</v>
      </c>
      <c r="AT162" s="64" t="b">
        <v>0</v>
      </c>
      <c r="AU162" s="64">
        <v>0</v>
      </c>
      <c r="AV162" s="70" t="s">
        <v>275</v>
      </c>
      <c r="AW162" s="64" t="s">
        <v>1330</v>
      </c>
      <c r="AX162" s="64" t="b">
        <v>0</v>
      </c>
      <c r="AY162" s="70" t="s">
        <v>1298</v>
      </c>
      <c r="AZ162" s="64" t="s">
        <v>185</v>
      </c>
      <c r="BA162" s="64">
        <v>0</v>
      </c>
      <c r="BB162" s="64">
        <v>0</v>
      </c>
      <c r="BC162" s="64"/>
      <c r="BD162" s="64"/>
      <c r="BE162" s="64"/>
      <c r="BF162" s="64"/>
      <c r="BG162" s="64"/>
      <c r="BH162" s="64"/>
      <c r="BI162" s="64"/>
      <c r="BJ162" s="64"/>
      <c r="BK162" s="63" t="str">
        <f>REPLACE(INDEX(GroupVertices[Group],MATCH(Edges[[#This Row],[Vertex 1]],GroupVertices[Vertex],0)),1,1,"")</f>
        <v>4</v>
      </c>
      <c r="BL162" s="63" t="str">
        <f>REPLACE(INDEX(GroupVertices[Group],MATCH(Edges[[#This Row],[Vertex 2]],GroupVertices[Vertex],0)),1,1,"")</f>
        <v>4</v>
      </c>
      <c r="BM162" s="127">
        <v>43706</v>
      </c>
      <c r="BN162" s="70" t="s">
        <v>1098</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hyperlinks>
    <hyperlink ref="R13" r:id="rId1" display="https://twitter.com/sagemedia_comm/status/1166365195872215042"/>
    <hyperlink ref="R14" r:id="rId2" display="https://twitter.com/sagemedia_comm/status/1166365195872215042"/>
    <hyperlink ref="R39" r:id="rId3" display="https://blog.hootsuite.com/instagram-post-ideas/"/>
    <hyperlink ref="R40" r:id="rId4" display="https://blog.hootsuite.com/instagram-post-ideas/"/>
    <hyperlink ref="R41" r:id="rId5" display="https://medium.com/swlh/unfriending-facebook-new-research-on-why-people-like-facebook-less-74894b927a0"/>
    <hyperlink ref="R42" r:id="rId6" display="https://twitter.com/BlackTruckMedia/status/1167464684309688321"/>
    <hyperlink ref="R44" r:id="rId7" display="https://aejmc.us/csw/2019/08/28/commission-on-the-status-of-women-csw-call-for-panels-for-aejmc-2020/"/>
    <hyperlink ref="R46" r:id="rId8" display="https://aejmc.us/csw/2019/08/28/commission-on-the-status-of-women-csw-call-for-panels-for-aejmc-2020/"/>
    <hyperlink ref="R48" r:id="rId9" display="https://aejmc.us/csw/2019/08/28/commission-on-the-status-of-women-csw-call-for-panels-for-aejmc-2020/"/>
    <hyperlink ref="R50" r:id="rId10" display="https://aejmc.us/csw/2019/08/28/commission-on-the-status-of-women-csw-call-for-panels-for-aejmc-2020/"/>
    <hyperlink ref="R52" r:id="rId11" display="https://aejmc.us/csw/2019/08/28/commission-on-the-status-of-women-csw-call-for-panels-for-aejmc-2020/"/>
    <hyperlink ref="R54" r:id="rId12" display="https://aejmc.us/csw/2019/08/28/commission-on-the-status-of-women-csw-call-for-panels-for-aejmc-2020/"/>
    <hyperlink ref="R56" r:id="rId13" display="https://aejmc.us/csw/2019/08/28/commission-on-the-status-of-women-csw-call-for-panels-for-aejmc-2020/"/>
    <hyperlink ref="R57" r:id="rId14" display="https://www.cnbc.com/2019/08/29/instagram-influencers-are-often-white-leading-to-brand-criticism.html"/>
    <hyperlink ref="R58" r:id="rId15" display="https://www.socialmediatoday.com/news/where-should-you-place-your-instagram-hashtags-in-the-caption-or-in-the-f/562009/"/>
    <hyperlink ref="R59" r:id="rId16" display="https://edex.adobe.com/pd/course/design-for-social-media"/>
    <hyperlink ref="R61" r:id="rId17" display="https://twitter.com/FastCompany/status/1166735501648416768"/>
    <hyperlink ref="R62" r:id="rId18" display="https://m.rover.io/carolina-panthers-launch-purr-fect-mobile-training-camp-guide-30cd456eb683"/>
    <hyperlink ref="R66" r:id="rId19" display="https://www.socialmediatoday.com/news/where-should-you-place-your-instagram-hashtags-in-the-caption-or-in-the-f/562009/"/>
    <hyperlink ref="R67" r:id="rId20" display="https://www.buzzfeednews.com/article/pdominguez/jawline-hulu-documentary-social-media-star-influencer"/>
    <hyperlink ref="R68" r:id="rId21" display="https://www.buzzfeednews.com/article/pdominguez/jawline-hulu-documentary-social-media-star-influencer"/>
    <hyperlink ref="R69" r:id="rId22" display="https://www.socialinsider.io/blog/instagram-hashtag-study/"/>
    <hyperlink ref="R70" r:id="rId23" display="https://adage.com/article/twitter/gaming-twitter/2191571"/>
    <hyperlink ref="R71" r:id="rId24" display="https://twitter.com/AEJMC_PRD/status/1164236151886163969"/>
    <hyperlink ref="R72" r:id="rId25" display="https://twitter.com/AEJMC_PRD/status/1164236151886163969"/>
    <hyperlink ref="R73" r:id="rId26" display="https://twitter.com/AEJMC_PRD/status/1164236151886163969"/>
    <hyperlink ref="R74" r:id="rId27" display="https://twitter.com/AEJMC_PRD/status/1164236151886163969"/>
    <hyperlink ref="R75" r:id="rId28" display="https://wongmjane.com/blog/fb-hiding-likes?utm_content=bufferf0547&amp;utm_medium=social&amp;utm_source=twitter&amp;utm_campaign=buffer"/>
    <hyperlink ref="R76" r:id="rId29" display="https://wongmjane.com/blog/fb-hiding-likes?utm_content=bufferf0547&amp;utm_medium=social&amp;utm_source=twitter&amp;utm_campaign=buffer"/>
    <hyperlink ref="R77" r:id="rId30" display="https://twitter.com/mattnavarra/status/1168564371351584775"/>
    <hyperlink ref="R78" r:id="rId31" display="https://twitter.com/mattnavarra/status/1168534204759642113"/>
    <hyperlink ref="R79" r:id="rId32" display="https://twitter.com/philgomes/status/1168953199837011968"/>
    <hyperlink ref="R80" r:id="rId33" display="https://twitter.com/philgomes/status/1168953199837011968"/>
    <hyperlink ref="R85" r:id="rId34" display="https://edm.com/features/tiktok-influencer-marketing"/>
    <hyperlink ref="R86" r:id="rId35" display="https://paper.li/Frank_Strong/1565531344?edition_id=ce467b90-c808-11e9-ae52-0cc47a0d1605"/>
    <hyperlink ref="R87" r:id="rId36" display="https://paper.li/Frank_Strong/1565531344?edition_id=ce467b90-c808-11e9-ae52-0cc47a0d1605"/>
    <hyperlink ref="R88" r:id="rId37" display="https://paper.li/Frank_Strong/1565531344?edition_id=ce467b90-c808-11e9-ae52-0cc47a0d1605"/>
    <hyperlink ref="R89" r:id="rId38" display="https://paper.li/Frank_Strong/1565531344?edition_id=4c56fb60-ca64-11e9-ae52-0cc47a0d1605"/>
    <hyperlink ref="R90" r:id="rId39" display="https://paper.li/Frank_Strong/1565531344?edition_id=4c56fb60-ca64-11e9-ae52-0cc47a0d1605"/>
    <hyperlink ref="R91" r:id="rId40" display="https://paper.li/Frank_Strong/1565531344?edition_id=4a91da50-cf1b-11e9-ae52-0cc47a0d1605"/>
    <hyperlink ref="R92" r:id="rId41" display="https://paper.li/Frank_Strong/1565531344?edition_id=4c56fb60-ca64-11e9-ae52-0cc47a0d1605"/>
    <hyperlink ref="R93" r:id="rId42" display="https://paper.li/Frank_Strong/1565531344?edition_id=4a91da50-cf1b-11e9-ae52-0cc47a0d1605"/>
    <hyperlink ref="R94" r:id="rId43" display="https://paper.li/Frank_Strong/1565531344?edition_id=4a91da50-cf1b-11e9-ae52-0cc47a0d1605"/>
    <hyperlink ref="R95" r:id="rId44" display="https://twitter.com/licieleite/status/1166447459620536321"/>
    <hyperlink ref="R96" r:id="rId45" display="https://twitter.com/licieleite/status/1166447459620536321"/>
    <hyperlink ref="R97" r:id="rId46" display="https://twitter.com/MarinaPR2019/status/1166550264569925632"/>
    <hyperlink ref="R98" r:id="rId47" display="https://twitter.com/sagecomm/status/1169260074595999745"/>
    <hyperlink ref="R99" r:id="rId48" display="https://twitter.com/Bdecker14/status/1166130587578589185"/>
    <hyperlink ref="R100" r:id="rId49" display="https://edex.adobe.com/pd/course/design-for-social-media"/>
    <hyperlink ref="R101" r:id="rId50" display="https://edex.adobe.com/pd/course/design-for-social-media"/>
    <hyperlink ref="R105" r:id="rId51" display="https://www.buzzfeednews.com/article/pdominguez/jawline-hulu-documentary-social-media-star-influencer"/>
    <hyperlink ref="R106" r:id="rId52" display="https://digiday.com/media/advertising-casualties-pivot-privacy/"/>
    <hyperlink ref="R107" r:id="rId53" display="https://digiday.com/marketing/youre-kind-ghost-confessions-freelance-creative-director/"/>
    <hyperlink ref="R108" r:id="rId54" display="https://blog.hootsuite.com/instagram-post-ideas/"/>
    <hyperlink ref="R109" r:id="rId55" display="https://blog.hootsuite.com/instagram-post-ideas/"/>
    <hyperlink ref="R110" r:id="rId56" display="https://www.socialmediatoday.com/news/facebook-publishes-new-report-on-the-benefits-of-combining-facebook-and-out/561700/"/>
    <hyperlink ref="R111" r:id="rId57" display="https://www.socialmediatoday.com/news/where-should-you-place-your-instagram-hashtags-in-the-caption-or-in-the-f/562009/"/>
    <hyperlink ref="R115" r:id="rId58" display="https://www.socialmediatoday.com/news/will-instagram-business-profile-reach-follow-the-same-path-as-facebook-page/561617/"/>
    <hyperlink ref="R116" r:id="rId59" display="https://www.socialmediatoday.com/news/facebook-simplifies-group-privacy-settings-to-clarify-exposure/560934/"/>
    <hyperlink ref="R117" r:id="rId60" display="https://twitter.com/brandoncb10/status/1166003448904605697"/>
    <hyperlink ref="R118" r:id="rId61" display="https://twitter.com/mkobach/status/1166099765244911618"/>
    <hyperlink ref="R119" r:id="rId62" display="https://twitter.com/vincenzolandino/status/1166321469019906048"/>
    <hyperlink ref="R120" r:id="rId63" display="https://sproutsocial.com/insights/twitter-audit/"/>
    <hyperlink ref="R121" r:id="rId64" display="https://www.socialmediatoday.com/news/facebook-publishes-new-report-on-the-benefits-of-combining-facebook-and-out/561700/"/>
    <hyperlink ref="R122" r:id="rId65" display="https://twitter.com/sagemedia_comm/status/1166365195872215042"/>
    <hyperlink ref="R123" r:id="rId66" display="https://digiday.com/marketing/rise-amazon-shopper-marketing-booming/"/>
    <hyperlink ref="R124" r:id="rId67" display="https://blog.hootsuite.com/twitter-analytics-guide/"/>
    <hyperlink ref="R125" r:id="rId68" display="https://www.socialmediatoday.com/news/facebook-publishes-new-report-on-the-benefits-of-combining-facebook-and-out/561700/"/>
    <hyperlink ref="R126" r:id="rId69" display="https://blog.hootsuite.com/twitter-contests/"/>
    <hyperlink ref="R127" r:id="rId70" display="https://www.socialmediatoday.com/news/new-study-shows-that-text-messaging-is-the-most-popular-form-of-digital-int/561709/"/>
    <hyperlink ref="R128" r:id="rId71" display="https://twitter.com/MattNavarra/status/1166746075857862656"/>
    <hyperlink ref="R129" r:id="rId72" display="https://twitter.com/ScottMonty/status/1166780230381514753"/>
    <hyperlink ref="R130" r:id="rId73" display="https://www.bbc.com/news/technology-49450655"/>
    <hyperlink ref="R132" r:id="rId74" display="https://www.socialmediatoday.com/news/facebooks-testing-a-new-screen-sharing-option-for-messenger/561881/"/>
    <hyperlink ref="R133" r:id="rId75" display="https://www.socialmediatoday.com/news/the-benefits-of-seeking-strategic-input-from-influencers-as-opposed-to-pre/561896/"/>
    <hyperlink ref="R134" r:id="rId76" display="https://twitter.com/Zoomph/status/1167105085983404034"/>
    <hyperlink ref="R135" r:id="rId77" display="https://twitter.com/mosseri/status/1167257708992614401"/>
    <hyperlink ref="R136" r:id="rId78" display="https://www.socialinsider.io/blog/instagram-hashtag-study/"/>
    <hyperlink ref="R137" r:id="rId79" display="https://twitter.com/mkobach/status/1167069142706479105"/>
    <hyperlink ref="R138" r:id="rId80" display="https://www.socialmediatoday.com/news/facebook-announces-new-business-tools-for-messenger-interactions/561989/"/>
    <hyperlink ref="R139" r:id="rId81" display="https://digiday.com/marketing/like-a-live-version-of-netflixs-bandersnatch-twitch-pitches-branded-games/"/>
    <hyperlink ref="R140" r:id="rId82" display="https://www.socialmediatoday.com/news/where-should-you-place-your-instagram-hashtags-in-the-caption-or-in-the-f/562009/"/>
    <hyperlink ref="R141" r:id="rId83" display="https://twitter.com/mattnavarra/status/1167490017759027202"/>
    <hyperlink ref="R142" r:id="rId84" display="https://www.socialmediatoday.com/news/facebook-publishes-new-guide-to-creator-studio-for-instagram/562069/"/>
    <hyperlink ref="R143" r:id="rId85" display="https://twitter.com/mattnavarra/status/1168534204759642113"/>
    <hyperlink ref="R144" r:id="rId86" display="https://twitter.com/meltwatersocial/status/1168547116131770370"/>
    <hyperlink ref="R145" r:id="rId87" display="https://twitter.com/mattnavarra/status/1168564371351584775"/>
    <hyperlink ref="R146" r:id="rId88" display="https://www.nytimes.com/2019/08/31/opinion/sunday/students-time.html"/>
    <hyperlink ref="R147" r:id="rId89" display="https://blog.hubspot.com/marketing/instagram-story-examples"/>
    <hyperlink ref="R148" r:id="rId90" display="https://edm.com/features/tiktok-influencer-marketing"/>
    <hyperlink ref="R149" r:id="rId91" display="https://digiday.com/media/tiktok-courts-publishers-weekly-newsletter-previewing-trending-hashtags/"/>
    <hyperlink ref="R150" r:id="rId92" display="https://twitter.com/nathanallebach/status/1168944343056564224"/>
    <hyperlink ref="R151" r:id="rId93" display="https://twitter.com/adage/status/1168946899052900352"/>
    <hyperlink ref="R152" r:id="rId94" display="https://sproutsocial.com/insights/twitter-statistics/"/>
    <hyperlink ref="R153" r:id="rId95" display="https://www.socialmediatoday.com/news/facebook-highlights-page-stories-in-feed-separate-panel-expanding-opportun/562095/"/>
    <hyperlink ref="R154" r:id="rId96" display="https://twitter.com/hubspotacademy/status/1169271900515815427"/>
    <hyperlink ref="R155" r:id="rId97" display="https://www.bitchmedia.org/article/popeyes-chicken-sandwich-brands-appropriate-black-twitter?utm_source=newsletter&amp;utm_medium=email&amp;utm_content=success%20of%20their%20viral%20chicken%20sandwich%20didn%E2%80%99t%20start%20with%20Popeyes&amp;utm_campaign=Weekly-Reader-8.31.2019"/>
    <hyperlink ref="R156" r:id="rId98" display="https://www.bitchmedia.org/article/popeyes-chicken-sandwich-brands-appropriate-black-twitter?utm_source=newsletter&amp;utm_medium=email&amp;utm_content=success%20of%20their%20viral%20chicken%20sandwich%20didn%E2%80%99t%20start%20with%20Popeyes&amp;utm_campaign=Weekly-Reader-8.31.2019"/>
    <hyperlink ref="R157" r:id="rId99" display="https://www.bitchmedia.org/article/popeyes-chicken-sandwich-brands-appropriate-black-twitter?utm_source=newsletter&amp;utm_medium=email&amp;utm_content=success%20of%20their%20viral%20chicken%20sandwich%20didn%E2%80%99t%20start%20with%20Popeyes&amp;utm_campaign=Weekly-Reader-8.31.2019"/>
    <hyperlink ref="R158" r:id="rId100" display="https://www.bitchmedia.org/article/popeyes-chicken-sandwich-brands-appropriate-black-twitter?utm_source=newsletter&amp;utm_medium=email&amp;utm_content=success%20of%20their%20viral%20chicken%20sandwich%20didn%E2%80%99t%20start%20with%20Popeyes&amp;utm_campaign=Weekly-Reader-8.31.2019"/>
    <hyperlink ref="R159" r:id="rId101" display="https://techcrunch.com/2019/09/03/pandora-now-lets-you-share-music-and-podcasts-to-your-instagram-stories/?utm_source=podnews.net&amp;utm_medium=email&amp;utm_campaign=podnews.net:2019-09-04"/>
    <hyperlink ref="R160" r:id="rId102" display="https://techcrunch.com/2019/09/03/pandora-now-lets-you-share-music-and-podcasts-to-your-instagram-stories/?utm_source=podnews.net&amp;utm_medium=email&amp;utm_campaign=podnews.net:2019-09-04"/>
    <hyperlink ref="R161" r:id="rId103" display="https://www-tandfonline-com.libproxy.aucegypt.edu/doi/full/10.1080/17512786.2019.1647113"/>
    <hyperlink ref="R162" r:id="rId104" display="https://twitter.com/JeremyHL/status/1164608597906604032"/>
    <hyperlink ref="AK42" r:id="rId105" display="https://pbs.twimg.com/tweet_video_thumb/EDO6BktXYAATAmZ.jpg"/>
    <hyperlink ref="AK44" r:id="rId106" display="https://pbs.twimg.com/media/EDFnYHxXYAY_9lF.jpg"/>
    <hyperlink ref="AK46" r:id="rId107" display="https://pbs.twimg.com/media/EDFnYHxXYAY_9lF.jpg"/>
    <hyperlink ref="AK48" r:id="rId108" display="https://pbs.twimg.com/media/EDFnYHxXYAY_9lF.jpg"/>
    <hyperlink ref="AK50" r:id="rId109" display="https://pbs.twimg.com/media/EDFnYHxXYAY_9lF.jpg"/>
    <hyperlink ref="AK52" r:id="rId110" display="https://pbs.twimg.com/media/EDFnYHxXYAY_9lF.jpg"/>
    <hyperlink ref="AK54" r:id="rId111" display="https://pbs.twimg.com/media/EDFnYHxXYAY_9lF.jpg"/>
    <hyperlink ref="AK56" r:id="rId112" display="https://pbs.twimg.com/media/EDFnYHxXYAY_9lF.jpg"/>
    <hyperlink ref="AK57" r:id="rId113" display="https://pbs.twimg.com/media/EDO_YOlXoAYFUdw.jpg"/>
    <hyperlink ref="AK84" r:id="rId114" display="https://pbs.twimg.com/media/EDlSDs3U8AA3oVG.jpg"/>
    <hyperlink ref="AK102" r:id="rId115" display="https://pbs.twimg.com/tweet_video_thumb/EDTEPR_WsAArdlF.jpg"/>
    <hyperlink ref="AK103" r:id="rId116" display="https://pbs.twimg.com/tweet_video_thumb/EDTEPR_WsAArdlF.jpg"/>
    <hyperlink ref="AK112" r:id="rId117" display="https://pbs.twimg.com/ext_tw_video_thumb/1168941380179288066/pu/img/z5uBbfcABtGSfH4Q.jpg"/>
    <hyperlink ref="AK131" r:id="rId118" display="https://pbs.twimg.com/media/EDGV-moWwAAqXzC.jpg"/>
    <hyperlink ref="AK155" r:id="rId119" display="https://pbs.twimg.com/media/EDYhV71XkAESs0a.jpg"/>
    <hyperlink ref="AK156" r:id="rId120" display="https://pbs.twimg.com/media/EDYhV71XkAESs0a.jpg"/>
    <hyperlink ref="AK157" r:id="rId121" display="https://pbs.twimg.com/media/EDYhV71XkAESs0a.jpg"/>
    <hyperlink ref="AK158" r:id="rId122" display="https://pbs.twimg.com/media/EDYhV71XkAESs0a.jpg"/>
    <hyperlink ref="AK159" r:id="rId123" display="https://pbs.twimg.com/media/EDoqhY2XkAAFcFO.jpg"/>
    <hyperlink ref="AK160" r:id="rId124" display="https://pbs.twimg.com/media/EDoqhY2XkAAFcFO.jpg"/>
    <hyperlink ref="AL3" r:id="rId125" display="http://pbs.twimg.com/profile_images/857538293541548033/pbB3PMUn_normal.jpg"/>
    <hyperlink ref="AL4" r:id="rId126" display="http://pbs.twimg.com/profile_images/857538293541548033/pbB3PMUn_normal.jpg"/>
    <hyperlink ref="AL5" r:id="rId127" display="http://pbs.twimg.com/profile_images/857538293541548033/pbB3PMUn_normal.jpg"/>
    <hyperlink ref="AL6" r:id="rId128" display="http://pbs.twimg.com/profile_images/857538293541548033/pbB3PMUn_normal.jpg"/>
    <hyperlink ref="AL7" r:id="rId129" display="http://pbs.twimg.com/profile_images/857538293541548033/pbB3PMUn_normal.jpg"/>
    <hyperlink ref="AL8" r:id="rId130" display="http://pbs.twimg.com/profile_images/538765800924934144/x9nVGOvY_normal.jpeg"/>
    <hyperlink ref="AL9" r:id="rId131" display="http://pbs.twimg.com/profile_images/538765800924934144/x9nVGOvY_normal.jpeg"/>
    <hyperlink ref="AL10" r:id="rId132" display="http://pbs.twimg.com/profile_images/1162917613468622848/kfOuGfyV_normal.jpg"/>
    <hyperlink ref="AL11" r:id="rId133" display="http://pbs.twimg.com/profile_images/1162917613468622848/kfOuGfyV_normal.jpg"/>
    <hyperlink ref="AL12" r:id="rId134" display="http://pbs.twimg.com/profile_images/1162917613468622848/kfOuGfyV_normal.jpg"/>
    <hyperlink ref="AL13" r:id="rId135" display="http://pbs.twimg.com/profile_images/1161262773625663488/dZXGAbnk_normal.jpg"/>
    <hyperlink ref="AL14" r:id="rId136" display="http://pbs.twimg.com/profile_images/749372811349725184/P132TSES_normal.jpg"/>
    <hyperlink ref="AL15" r:id="rId137" display="http://pbs.twimg.com/profile_images/1151578519962619905/cw4XODa8_normal.jpg"/>
    <hyperlink ref="AL16" r:id="rId138" display="http://pbs.twimg.com/profile_images/1151578519962619905/cw4XODa8_normal.jpg"/>
    <hyperlink ref="AL17" r:id="rId139" display="http://pbs.twimg.com/profile_images/1151578519962619905/cw4XODa8_normal.jpg"/>
    <hyperlink ref="AL18" r:id="rId140" display="http://pbs.twimg.com/profile_images/1151578519962619905/cw4XODa8_normal.jpg"/>
    <hyperlink ref="AL19" r:id="rId141" display="http://pbs.twimg.com/profile_images/1151578519962619905/cw4XODa8_normal.jpg"/>
    <hyperlink ref="AL20" r:id="rId142" display="http://pbs.twimg.com/profile_images/1151578519962619905/cw4XODa8_normal.jpg"/>
    <hyperlink ref="AL21" r:id="rId143" display="http://pbs.twimg.com/profile_images/1151578519962619905/cw4XODa8_normal.jpg"/>
    <hyperlink ref="AL22" r:id="rId144" display="http://pbs.twimg.com/profile_images/1151578519962619905/cw4XODa8_normal.jpg"/>
    <hyperlink ref="AL23" r:id="rId145" display="http://pbs.twimg.com/profile_images/544637939922112513/pMWQWRNe_normal.jpeg"/>
    <hyperlink ref="AL24" r:id="rId146" display="http://pbs.twimg.com/profile_images/544637939922112513/pMWQWRNe_normal.jpeg"/>
    <hyperlink ref="AL25" r:id="rId147" display="http://pbs.twimg.com/profile_images/544637939922112513/pMWQWRNe_normal.jpeg"/>
    <hyperlink ref="AL26" r:id="rId148" display="http://pbs.twimg.com/profile_images/544637939922112513/pMWQWRNe_normal.jpeg"/>
    <hyperlink ref="AL27" r:id="rId149" display="http://pbs.twimg.com/profile_images/544637939922112513/pMWQWRNe_normal.jpeg"/>
    <hyperlink ref="AL28" r:id="rId150" display="http://pbs.twimg.com/profile_images/544637939922112513/pMWQWRNe_normal.jpeg"/>
    <hyperlink ref="AL29" r:id="rId151" display="http://pbs.twimg.com/profile_images/544637939922112513/pMWQWRNe_normal.jpeg"/>
    <hyperlink ref="AL30" r:id="rId152" display="http://pbs.twimg.com/profile_images/544637939922112513/pMWQWRNe_normal.jpeg"/>
    <hyperlink ref="AL31" r:id="rId153" display="http://pbs.twimg.com/profile_images/1042832169431818240/Z-4nMASK_normal.jpg"/>
    <hyperlink ref="AL32" r:id="rId154" display="http://pbs.twimg.com/profile_images/1042832169431818240/Z-4nMASK_normal.jpg"/>
    <hyperlink ref="AL33" r:id="rId155" display="http://pbs.twimg.com/profile_images/1042832169431818240/Z-4nMASK_normal.jpg"/>
    <hyperlink ref="AL34" r:id="rId156" display="http://pbs.twimg.com/profile_images/1042832169431818240/Z-4nMASK_normal.jpg"/>
    <hyperlink ref="AL35" r:id="rId157" display="http://pbs.twimg.com/profile_images/1042832169431818240/Z-4nMASK_normal.jpg"/>
    <hyperlink ref="AL36" r:id="rId158" display="http://pbs.twimg.com/profile_images/1042832169431818240/Z-4nMASK_normal.jpg"/>
    <hyperlink ref="AL37" r:id="rId159" display="http://pbs.twimg.com/profile_images/1042832169431818240/Z-4nMASK_normal.jpg"/>
    <hyperlink ref="AL38" r:id="rId160" display="http://pbs.twimg.com/profile_images/1042832169431818240/Z-4nMASK_normal.jpg"/>
    <hyperlink ref="AL39" r:id="rId161" display="http://pbs.twimg.com/profile_images/798103487565496320/51sPSK3w_normal.jpg"/>
    <hyperlink ref="AL40" r:id="rId162" display="http://pbs.twimg.com/profile_images/798103487565496320/51sPSK3w_normal.jpg"/>
    <hyperlink ref="AL41" r:id="rId163" display="http://pbs.twimg.com/profile_images/972468776712237056/O_1gtT7w_normal.jpg"/>
    <hyperlink ref="AL42" r:id="rId164" display="https://pbs.twimg.com/tweet_video_thumb/EDO6BktXYAATAmZ.jpg"/>
    <hyperlink ref="AL43" r:id="rId165" display="http://pbs.twimg.com/profile_images/1778555235/aejmctwitter_normal.png"/>
    <hyperlink ref="AL44" r:id="rId166" display="https://pbs.twimg.com/media/EDFnYHxXYAY_9lF.jpg"/>
    <hyperlink ref="AL45" r:id="rId167" display="http://pbs.twimg.com/profile_images/1778555235/aejmctwitter_normal.png"/>
    <hyperlink ref="AL46" r:id="rId168" display="https://pbs.twimg.com/media/EDFnYHxXYAY_9lF.jpg"/>
    <hyperlink ref="AL47" r:id="rId169" display="http://pbs.twimg.com/profile_images/1778555235/aejmctwitter_normal.png"/>
    <hyperlink ref="AL48" r:id="rId170" display="https://pbs.twimg.com/media/EDFnYHxXYAY_9lF.jpg"/>
    <hyperlink ref="AL49" r:id="rId171" display="http://pbs.twimg.com/profile_images/1778555235/aejmctwitter_normal.png"/>
    <hyperlink ref="AL50" r:id="rId172" display="https://pbs.twimg.com/media/EDFnYHxXYAY_9lF.jpg"/>
    <hyperlink ref="AL51" r:id="rId173" display="http://pbs.twimg.com/profile_images/1778555235/aejmctwitter_normal.png"/>
    <hyperlink ref="AL52" r:id="rId174" display="https://pbs.twimg.com/media/EDFnYHxXYAY_9lF.jpg"/>
    <hyperlink ref="AL53" r:id="rId175" display="http://pbs.twimg.com/profile_images/1778555235/aejmctwitter_normal.png"/>
    <hyperlink ref="AL54" r:id="rId176" display="https://pbs.twimg.com/media/EDFnYHxXYAY_9lF.jpg"/>
    <hyperlink ref="AL55" r:id="rId177" display="http://pbs.twimg.com/profile_images/1778555235/aejmctwitter_normal.png"/>
    <hyperlink ref="AL56" r:id="rId178" display="https://pbs.twimg.com/media/EDFnYHxXYAY_9lF.jpg"/>
    <hyperlink ref="AL57" r:id="rId179" display="https://pbs.twimg.com/media/EDO_YOlXoAYFUdw.jpg"/>
    <hyperlink ref="AL58" r:id="rId180" display="http://pbs.twimg.com/profile_images/918462542795513857/v2B65_w0_normal.jpg"/>
    <hyperlink ref="AL59" r:id="rId181" display="http://pbs.twimg.com/profile_images/1135587264883560450/G0wlmVjL_normal.jpg"/>
    <hyperlink ref="AL60" r:id="rId182" display="http://pbs.twimg.com/profile_images/1047599177977532416/Sv5NS_II_normal.jpg"/>
    <hyperlink ref="AL61" r:id="rId183" display="http://pbs.twimg.com/profile_images/1047599177977532416/Sv5NS_II_normal.jpg"/>
    <hyperlink ref="AL62" r:id="rId184" display="http://pbs.twimg.com/profile_images/1047599177977532416/Sv5NS_II_normal.jpg"/>
    <hyperlink ref="AL63" r:id="rId185" display="http://pbs.twimg.com/profile_images/958075254584221696/AIN5p9K5_normal.jpg"/>
    <hyperlink ref="AL64" r:id="rId186" display="http://pbs.twimg.com/profile_images/1162317324088684544/PHqEeFcF_normal.jpg"/>
    <hyperlink ref="AL65" r:id="rId187" display="http://pbs.twimg.com/profile_images/1162317324088684544/PHqEeFcF_normal.jpg"/>
    <hyperlink ref="AL66" r:id="rId188" display="http://pbs.twimg.com/profile_images/1123678298721091590/hWqaBjpW_normal.jpg"/>
    <hyperlink ref="AL67" r:id="rId189" display="http://pbs.twimg.com/profile_images/1152230137309646848/4r7CrebJ_normal.jpg"/>
    <hyperlink ref="AL68" r:id="rId190" display="http://pbs.twimg.com/profile_images/1152230137309646848/4r7CrebJ_normal.jpg"/>
    <hyperlink ref="AL69" r:id="rId191" display="http://pbs.twimg.com/profile_images/1163646951780433920/AUu5MZcg_normal.jpg"/>
    <hyperlink ref="AL70" r:id="rId192" display="http://pbs.twimg.com/profile_images/1163646951780433920/AUu5MZcg_normal.jpg"/>
    <hyperlink ref="AL71" r:id="rId193" display="http://pbs.twimg.com/profile_images/912667889395798022/pMoB2qc8_normal.jpg"/>
    <hyperlink ref="AL72" r:id="rId194" display="http://pbs.twimg.com/profile_images/912667889395798022/pMoB2qc8_normal.jpg"/>
    <hyperlink ref="AL73" r:id="rId195" display="http://pbs.twimg.com/profile_images/912667889395798022/pMoB2qc8_normal.jpg"/>
    <hyperlink ref="AL74" r:id="rId196" display="http://pbs.twimg.com/profile_images/912667889395798022/pMoB2qc8_normal.jpg"/>
    <hyperlink ref="AL75" r:id="rId197" display="http://pbs.twimg.com/profile_images/912667889395798022/pMoB2qc8_normal.jpg"/>
    <hyperlink ref="AL76" r:id="rId198" display="http://pbs.twimg.com/profile_images/912667889395798022/pMoB2qc8_normal.jpg"/>
    <hyperlink ref="AL77" r:id="rId199" display="http://pbs.twimg.com/profile_images/1124057062806368256/0cNCDJNt_normal.jpg"/>
    <hyperlink ref="AL78" r:id="rId200" display="http://pbs.twimg.com/profile_images/68843181/TWmgpic_normal.jpg"/>
    <hyperlink ref="AL79" r:id="rId201" display="http://pbs.twimg.com/profile_images/1101514210201296902/SLUvE1DV_normal.png"/>
    <hyperlink ref="AL80" r:id="rId202" display="http://pbs.twimg.com/profile_images/1101514210201296902/SLUvE1DV_normal.png"/>
    <hyperlink ref="AL81" r:id="rId203" display="http://pbs.twimg.com/profile_images/1088148711564283906/6cXlIHls_normal.jpg"/>
    <hyperlink ref="AL82" r:id="rId204" display="http://pbs.twimg.com/profile_images/608614142958641153/BGgpHPD3_normal.jpg"/>
    <hyperlink ref="AL83" r:id="rId205" display="http://pbs.twimg.com/profile_images/1148875693368852480/RtUv36sI_normal.jpg"/>
    <hyperlink ref="AL84" r:id="rId206" display="https://pbs.twimg.com/media/EDlSDs3U8AA3oVG.jpg"/>
    <hyperlink ref="AL85" r:id="rId207" display="http://pbs.twimg.com/profile_images/449619256930353152/wN-B-yEm_normal.jpeg"/>
    <hyperlink ref="AL86" r:id="rId208" display="http://pbs.twimg.com/profile_images/1058362382169210880/oaXJCe7C_normal.jpg"/>
    <hyperlink ref="AL87" r:id="rId209" display="http://pbs.twimg.com/profile_images/1058362382169210880/oaXJCe7C_normal.jpg"/>
    <hyperlink ref="AL88" r:id="rId210" display="http://pbs.twimg.com/profile_images/1058362382169210880/oaXJCe7C_normal.jpg"/>
    <hyperlink ref="AL89" r:id="rId211" display="http://pbs.twimg.com/profile_images/1058362382169210880/oaXJCe7C_normal.jpg"/>
    <hyperlink ref="AL90" r:id="rId212" display="http://pbs.twimg.com/profile_images/1058362382169210880/oaXJCe7C_normal.jpg"/>
    <hyperlink ref="AL91" r:id="rId213" display="http://pbs.twimg.com/profile_images/1058362382169210880/oaXJCe7C_normal.jpg"/>
    <hyperlink ref="AL92" r:id="rId214" display="http://pbs.twimg.com/profile_images/1058362382169210880/oaXJCe7C_normal.jpg"/>
    <hyperlink ref="AL93" r:id="rId215" display="http://pbs.twimg.com/profile_images/1058362382169210880/oaXJCe7C_normal.jpg"/>
    <hyperlink ref="AL94" r:id="rId216" display="http://pbs.twimg.com/profile_images/1058362382169210880/oaXJCe7C_normal.jpg"/>
    <hyperlink ref="AL95" r:id="rId217" display="http://pbs.twimg.com/profile_images/484425518733742081/IatUd75H_normal.jpeg"/>
    <hyperlink ref="AL96" r:id="rId218" display="http://pbs.twimg.com/profile_images/484425518733742081/IatUd75H_normal.jpeg"/>
    <hyperlink ref="AL97" r:id="rId219" display="http://pbs.twimg.com/profile_images/484425518733742081/IatUd75H_normal.jpeg"/>
    <hyperlink ref="AL98" r:id="rId220" display="http://pbs.twimg.com/profile_images/484425518733742081/IatUd75H_normal.jpeg"/>
    <hyperlink ref="AL99" r:id="rId221" display="http://pbs.twimg.com/profile_images/800794851868446720/I7rF-yg2_normal.jpg"/>
    <hyperlink ref="AL100" r:id="rId222" display="http://pbs.twimg.com/profile_images/875395708349587456/Wjg4p36n_normal.jpg"/>
    <hyperlink ref="AL101" r:id="rId223" display="http://pbs.twimg.com/profile_images/800794851868446720/I7rF-yg2_normal.jpg"/>
    <hyperlink ref="AL102" r:id="rId224" display="https://pbs.twimg.com/tweet_video_thumb/EDTEPR_WsAArdlF.jpg"/>
    <hyperlink ref="AL103" r:id="rId225" display="https://pbs.twimg.com/tweet_video_thumb/EDTEPR_WsAArdlF.jpg"/>
    <hyperlink ref="AL104" r:id="rId226" display="http://pbs.twimg.com/profile_images/1057685527460225024/W4d_KWmY_normal.jpg"/>
    <hyperlink ref="AL105" r:id="rId227" display="http://pbs.twimg.com/profile_images/800794851868446720/I7rF-yg2_normal.jpg"/>
    <hyperlink ref="AL106" r:id="rId228" display="http://pbs.twimg.com/profile_images/800794851868446720/I7rF-yg2_normal.jpg"/>
    <hyperlink ref="AL107" r:id="rId229" display="http://pbs.twimg.com/profile_images/800794851868446720/I7rF-yg2_normal.jpg"/>
    <hyperlink ref="AL108" r:id="rId230" display="http://pbs.twimg.com/profile_images/800794851868446720/I7rF-yg2_normal.jpg"/>
    <hyperlink ref="AL109" r:id="rId231" display="http://pbs.twimg.com/profile_images/800794851868446720/I7rF-yg2_normal.jpg"/>
    <hyperlink ref="AL110" r:id="rId232" display="http://pbs.twimg.com/profile_images/650027617375125505/qsRIPxzC_normal.jpg"/>
    <hyperlink ref="AL111" r:id="rId233" display="http://pbs.twimg.com/profile_images/650027617375125505/qsRIPxzC_normal.jpg"/>
    <hyperlink ref="AL112" r:id="rId234" display="https://pbs.twimg.com/ext_tw_video_thumb/1168941380179288066/pu/img/z5uBbfcABtGSfH4Q.jpg"/>
    <hyperlink ref="AL113" r:id="rId235" display="http://pbs.twimg.com/profile_images/1040292584118091776/iYeHN2fH_normal.jpg"/>
    <hyperlink ref="AL114" r:id="rId236" display="http://pbs.twimg.com/profile_images/800794851868446720/I7rF-yg2_normal.jpg"/>
    <hyperlink ref="AL115" r:id="rId237" display="http://pbs.twimg.com/profile_images/800794851868446720/I7rF-yg2_normal.jpg"/>
    <hyperlink ref="AL116" r:id="rId238" display="http://pbs.twimg.com/profile_images/800794851868446720/I7rF-yg2_normal.jpg"/>
    <hyperlink ref="AL117" r:id="rId239" display="http://pbs.twimg.com/profile_images/800794851868446720/I7rF-yg2_normal.jpg"/>
    <hyperlink ref="AL118" r:id="rId240" display="http://pbs.twimg.com/profile_images/800794851868446720/I7rF-yg2_normal.jpg"/>
    <hyperlink ref="AL119" r:id="rId241" display="http://pbs.twimg.com/profile_images/800794851868446720/I7rF-yg2_normal.jpg"/>
    <hyperlink ref="AL120" r:id="rId242" display="http://pbs.twimg.com/profile_images/800794851868446720/I7rF-yg2_normal.jpg"/>
    <hyperlink ref="AL121" r:id="rId243" display="http://pbs.twimg.com/profile_images/800794851868446720/I7rF-yg2_normal.jpg"/>
    <hyperlink ref="AL122" r:id="rId244" display="http://pbs.twimg.com/profile_images/800794851868446720/I7rF-yg2_normal.jpg"/>
    <hyperlink ref="AL123" r:id="rId245" display="http://pbs.twimg.com/profile_images/800794851868446720/I7rF-yg2_normal.jpg"/>
    <hyperlink ref="AL124" r:id="rId246" display="http://pbs.twimg.com/profile_images/800794851868446720/I7rF-yg2_normal.jpg"/>
    <hyperlink ref="AL125" r:id="rId247" display="http://pbs.twimg.com/profile_images/800794851868446720/I7rF-yg2_normal.jpg"/>
    <hyperlink ref="AL126" r:id="rId248" display="http://pbs.twimg.com/profile_images/800794851868446720/I7rF-yg2_normal.jpg"/>
    <hyperlink ref="AL127" r:id="rId249" display="http://pbs.twimg.com/profile_images/800794851868446720/I7rF-yg2_normal.jpg"/>
    <hyperlink ref="AL128" r:id="rId250" display="http://pbs.twimg.com/profile_images/800794851868446720/I7rF-yg2_normal.jpg"/>
    <hyperlink ref="AL129" r:id="rId251" display="http://pbs.twimg.com/profile_images/800794851868446720/I7rF-yg2_normal.jpg"/>
    <hyperlink ref="AL130" r:id="rId252" display="http://pbs.twimg.com/profile_images/800794851868446720/I7rF-yg2_normal.jpg"/>
    <hyperlink ref="AL131" r:id="rId253" display="https://pbs.twimg.com/media/EDGV-moWwAAqXzC.jpg"/>
    <hyperlink ref="AL132" r:id="rId254" display="http://pbs.twimg.com/profile_images/800794851868446720/I7rF-yg2_normal.jpg"/>
    <hyperlink ref="AL133" r:id="rId255" display="http://pbs.twimg.com/profile_images/800794851868446720/I7rF-yg2_normal.jpg"/>
    <hyperlink ref="AL134" r:id="rId256" display="http://pbs.twimg.com/profile_images/800794851868446720/I7rF-yg2_normal.jpg"/>
    <hyperlink ref="AL135" r:id="rId257" display="http://pbs.twimg.com/profile_images/800794851868446720/I7rF-yg2_normal.jpg"/>
    <hyperlink ref="AL136" r:id="rId258" display="http://pbs.twimg.com/profile_images/800794851868446720/I7rF-yg2_normal.jpg"/>
    <hyperlink ref="AL137" r:id="rId259" display="http://pbs.twimg.com/profile_images/800794851868446720/I7rF-yg2_normal.jpg"/>
    <hyperlink ref="AL138" r:id="rId260" display="http://pbs.twimg.com/profile_images/800794851868446720/I7rF-yg2_normal.jpg"/>
    <hyperlink ref="AL139" r:id="rId261" display="http://pbs.twimg.com/profile_images/800794851868446720/I7rF-yg2_normal.jpg"/>
    <hyperlink ref="AL140" r:id="rId262" display="http://pbs.twimg.com/profile_images/800794851868446720/I7rF-yg2_normal.jpg"/>
    <hyperlink ref="AL141" r:id="rId263" display="http://pbs.twimg.com/profile_images/800794851868446720/I7rF-yg2_normal.jpg"/>
    <hyperlink ref="AL142" r:id="rId264" display="http://pbs.twimg.com/profile_images/800794851868446720/I7rF-yg2_normal.jpg"/>
    <hyperlink ref="AL143" r:id="rId265" display="http://pbs.twimg.com/profile_images/800794851868446720/I7rF-yg2_normal.jpg"/>
    <hyperlink ref="AL144" r:id="rId266" display="http://pbs.twimg.com/profile_images/800794851868446720/I7rF-yg2_normal.jpg"/>
    <hyperlink ref="AL145" r:id="rId267" display="http://pbs.twimg.com/profile_images/800794851868446720/I7rF-yg2_normal.jpg"/>
    <hyperlink ref="AL146" r:id="rId268" display="http://pbs.twimg.com/profile_images/800794851868446720/I7rF-yg2_normal.jpg"/>
    <hyperlink ref="AL147" r:id="rId269" display="http://pbs.twimg.com/profile_images/800794851868446720/I7rF-yg2_normal.jpg"/>
    <hyperlink ref="AL148" r:id="rId270" display="http://pbs.twimg.com/profile_images/800794851868446720/I7rF-yg2_normal.jpg"/>
    <hyperlink ref="AL149" r:id="rId271" display="http://pbs.twimg.com/profile_images/800794851868446720/I7rF-yg2_normal.jpg"/>
    <hyperlink ref="AL150" r:id="rId272" display="http://pbs.twimg.com/profile_images/800794851868446720/I7rF-yg2_normal.jpg"/>
    <hyperlink ref="AL151" r:id="rId273" display="http://pbs.twimg.com/profile_images/800794851868446720/I7rF-yg2_normal.jpg"/>
    <hyperlink ref="AL152" r:id="rId274" display="http://pbs.twimg.com/profile_images/800794851868446720/I7rF-yg2_normal.jpg"/>
    <hyperlink ref="AL153" r:id="rId275" display="http://pbs.twimg.com/profile_images/800794851868446720/I7rF-yg2_normal.jpg"/>
    <hyperlink ref="AL154" r:id="rId276" display="http://pbs.twimg.com/profile_images/800794851868446720/I7rF-yg2_normal.jpg"/>
    <hyperlink ref="AL155" r:id="rId277" display="https://pbs.twimg.com/media/EDYhV71XkAESs0a.jpg"/>
    <hyperlink ref="AL156" r:id="rId278" display="https://pbs.twimg.com/media/EDYhV71XkAESs0a.jpg"/>
    <hyperlink ref="AL157" r:id="rId279" display="https://pbs.twimg.com/media/EDYhV71XkAESs0a.jpg"/>
    <hyperlink ref="AL158" r:id="rId280" display="https://pbs.twimg.com/media/EDYhV71XkAESs0a.jpg"/>
    <hyperlink ref="AL159" r:id="rId281" display="https://pbs.twimg.com/media/EDoqhY2XkAAFcFO.jpg"/>
    <hyperlink ref="AL160" r:id="rId282" display="https://pbs.twimg.com/media/EDoqhY2XkAAFcFO.jpg"/>
    <hyperlink ref="AL161" r:id="rId283" display="http://pbs.twimg.com/profile_images/3368135262/a01dafffd3f21df8031ba83389da035c_normal.jpeg"/>
    <hyperlink ref="AL162" r:id="rId284" display="http://pbs.twimg.com/profile_images/3368135262/a01dafffd3f21df8031ba83389da035c_normal.jpeg"/>
    <hyperlink ref="V3" r:id="rId285" display="https://twitter.com/prconversations/status/1166039419469672449"/>
    <hyperlink ref="V4" r:id="rId286" display="https://twitter.com/prconversations/status/1166039419469672449"/>
    <hyperlink ref="V5" r:id="rId287" display="https://twitter.com/prconversations/status/1166039419469672449"/>
    <hyperlink ref="V6" r:id="rId288" display="https://twitter.com/prconversations/status/1166039419469672449"/>
    <hyperlink ref="V7" r:id="rId289" display="https://twitter.com/prconversations/status/1166039419469672449"/>
    <hyperlink ref="V8" r:id="rId290" display="https://twitter.com/bdecker14/status/1166353815915900928"/>
    <hyperlink ref="V9" r:id="rId291" display="https://twitter.com/bdecker14/status/1166353815915900928"/>
    <hyperlink ref="V10" r:id="rId292" display="https://twitter.com/ericastu323/status/1166474935746859009"/>
    <hyperlink ref="V11" r:id="rId293" display="https://twitter.com/ericastu323/status/1166474935746859009"/>
    <hyperlink ref="V12" r:id="rId294" display="https://twitter.com/ericastu323/status/1166474935746859009"/>
    <hyperlink ref="V13" r:id="rId295" display="https://twitter.com/jlboyd_uofl/status/1166574755014750209"/>
    <hyperlink ref="V14" r:id="rId296" display="https://twitter.com/gui_shiraishi/status/1166705658626007040"/>
    <hyperlink ref="V15" r:id="rId297" display="https://twitter.com/stineeckert/status/1166842253584846850"/>
    <hyperlink ref="V16" r:id="rId298" display="https://twitter.com/stineeckert/status/1166842253584846850"/>
    <hyperlink ref="V17" r:id="rId299" display="https://twitter.com/stineeckert/status/1166842253584846850"/>
    <hyperlink ref="V18" r:id="rId300" display="https://twitter.com/stineeckert/status/1166842253584846850"/>
    <hyperlink ref="V19" r:id="rId301" display="https://twitter.com/stineeckert/status/1166842253584846850"/>
    <hyperlink ref="V20" r:id="rId302" display="https://twitter.com/stineeckert/status/1166842253584846850"/>
    <hyperlink ref="V21" r:id="rId303" display="https://twitter.com/stineeckert/status/1166842253584846850"/>
    <hyperlink ref="V22" r:id="rId304" display="https://twitter.com/stineeckert/status/1166842253584846850"/>
    <hyperlink ref="V23" r:id="rId305" display="https://twitter.com/dpompper/status/1166878598571184128"/>
    <hyperlink ref="V24" r:id="rId306" display="https://twitter.com/dpompper/status/1166878598571184128"/>
    <hyperlink ref="V25" r:id="rId307" display="https://twitter.com/dpompper/status/1166878598571184128"/>
    <hyperlink ref="V26" r:id="rId308" display="https://twitter.com/dpompper/status/1166878598571184128"/>
    <hyperlink ref="V27" r:id="rId309" display="https://twitter.com/dpompper/status/1166878598571184128"/>
    <hyperlink ref="V28" r:id="rId310" display="https://twitter.com/dpompper/status/1166878598571184128"/>
    <hyperlink ref="V29" r:id="rId311" display="https://twitter.com/dpompper/status/1166878598571184128"/>
    <hyperlink ref="V30" r:id="rId312" display="https://twitter.com/dpompper/status/1166878598571184128"/>
    <hyperlink ref="V31" r:id="rId313" display="https://twitter.com/aejhistory/status/1166880428843814912"/>
    <hyperlink ref="V32" r:id="rId314" display="https://twitter.com/aejhistory/status/1166880428843814912"/>
    <hyperlink ref="V33" r:id="rId315" display="https://twitter.com/aejhistory/status/1166880428843814912"/>
    <hyperlink ref="V34" r:id="rId316" display="https://twitter.com/aejhistory/status/1166880428843814912"/>
    <hyperlink ref="V35" r:id="rId317" display="https://twitter.com/aejhistory/status/1166880428843814912"/>
    <hyperlink ref="V36" r:id="rId318" display="https://twitter.com/aejhistory/status/1166880428843814912"/>
    <hyperlink ref="V37" r:id="rId319" display="https://twitter.com/aejhistory/status/1166880428843814912"/>
    <hyperlink ref="V38" r:id="rId320" display="https://twitter.com/aejhistory/status/1166880428843814912"/>
    <hyperlink ref="V39" r:id="rId321" display="https://twitter.com/giuliog/status/1167066726166597633"/>
    <hyperlink ref="V40" r:id="rId322" display="https://twitter.com/giuliog/status/1167066726166597633"/>
    <hyperlink ref="V41" r:id="rId323" display="https://twitter.com/deirdretm/status/1167438610569879552"/>
    <hyperlink ref="V42" r:id="rId324" display="https://twitter.com/adriwall/status/1167481271125270528"/>
    <hyperlink ref="V43" r:id="rId325" display="https://twitter.com/aejmc/status/1167057591047995392"/>
    <hyperlink ref="V44" r:id="rId326" display="https://twitter.com/csw_aejmc/status/1166827444852207616"/>
    <hyperlink ref="V45" r:id="rId327" display="https://twitter.com/aejmc/status/1167057591047995392"/>
    <hyperlink ref="V46" r:id="rId328" display="https://twitter.com/csw_aejmc/status/1166827444852207616"/>
    <hyperlink ref="V47" r:id="rId329" display="https://twitter.com/aejmc/status/1167057591047995392"/>
    <hyperlink ref="V48" r:id="rId330" display="https://twitter.com/csw_aejmc/status/1166827444852207616"/>
    <hyperlink ref="V49" r:id="rId331" display="https://twitter.com/aejmc/status/1167057591047995392"/>
    <hyperlink ref="V50" r:id="rId332" display="https://twitter.com/csw_aejmc/status/1166827444852207616"/>
    <hyperlink ref="V51" r:id="rId333" display="https://twitter.com/aejmc/status/1167057591047995392"/>
    <hyperlink ref="V52" r:id="rId334" display="https://twitter.com/csw_aejmc/status/1166827444852207616"/>
    <hyperlink ref="V53" r:id="rId335" display="https://twitter.com/aejmc/status/1167057591047995392"/>
    <hyperlink ref="V54" r:id="rId336" display="https://twitter.com/csw_aejmc/status/1166827444852207616"/>
    <hyperlink ref="V55" r:id="rId337" display="https://twitter.com/aejmc/status/1167057591047995392"/>
    <hyperlink ref="V56" r:id="rId338" display="https://twitter.com/csw_aejmc/status/1166827444852207616"/>
    <hyperlink ref="V57" r:id="rId339" display="https://twitter.com/csw_aejmc/status/1167487154538385409"/>
    <hyperlink ref="V58" r:id="rId340" display="https://twitter.com/maggiejcox/status/1167555410506596352"/>
    <hyperlink ref="V59" r:id="rId341" display="https://twitter.com/chadjthiele/status/1167624371646717952"/>
    <hyperlink ref="V60" r:id="rId342" display="https://twitter.com/mptaylorprof/status/1166731712329584640"/>
    <hyperlink ref="V61" r:id="rId343" display="https://twitter.com/mptaylorprof/status/1166738181410177029"/>
    <hyperlink ref="V62" r:id="rId344" display="https://twitter.com/mptaylorprof/status/1167140334733844480"/>
    <hyperlink ref="V63" r:id="rId345" display="https://twitter.com/alleycat17/status/1167140420557709314"/>
    <hyperlink ref="V64" r:id="rId346" display="https://twitter.com/mariaga91000049/status/1167743263509536768"/>
    <hyperlink ref="V65" r:id="rId347" display="https://twitter.com/mariaga91000049/status/1167743263509536768"/>
    <hyperlink ref="V66" r:id="rId348" display="https://twitter.com/wenzhao0802/status/1167805390865780738"/>
    <hyperlink ref="V67" r:id="rId349" display="https://twitter.com/roanokemaven/status/1168147837907079168"/>
    <hyperlink ref="V68" r:id="rId350" display="https://twitter.com/roanokemaven/status/1168147837907079168"/>
    <hyperlink ref="V69" r:id="rId351" display="https://twitter.com/njgina/status/1167477810111426561"/>
    <hyperlink ref="V70" r:id="rId352" display="https://twitter.com/njgina/status/1168230736308199425"/>
    <hyperlink ref="V71" r:id="rId353" display="https://twitter.com/jeremyhl/status/1164288971419062281"/>
    <hyperlink ref="V72" r:id="rId354" display="https://twitter.com/jeremyhl/status/1164288971419062281"/>
    <hyperlink ref="V73" r:id="rId355" display="https://twitter.com/jeremyhl/status/1164288971419062281"/>
    <hyperlink ref="V74" r:id="rId356" display="https://twitter.com/jeremyhl/status/1164288971419062281"/>
    <hyperlink ref="V75" r:id="rId357" display="https://twitter.com/jeremyhl/status/1168577052020215808"/>
    <hyperlink ref="V76" r:id="rId358" display="https://twitter.com/jeremyhl/status/1168577052020215808"/>
    <hyperlink ref="V77" r:id="rId359" display="https://twitter.com/mattnavarra/status/1168589723478253568"/>
    <hyperlink ref="V78" r:id="rId360" display="https://twitter.com/drmcar/status/1168687170351226881"/>
    <hyperlink ref="V79" r:id="rId361" display="https://twitter.com/gallicano/status/1168957005144481797"/>
    <hyperlink ref="V80" r:id="rId362" display="https://twitter.com/gallicano/status/1168957005144481797"/>
    <hyperlink ref="V81" r:id="rId363" display="https://twitter.com/nathanallebach/status/1169010588653109248"/>
    <hyperlink ref="V82" r:id="rId364" display="https://twitter.com/idjhamm/status/1169031804529065984"/>
    <hyperlink ref="V83" r:id="rId365" display="https://twitter.com/earvsc/status/1168848144857096194"/>
    <hyperlink ref="V84" r:id="rId366" display="https://twitter.com/earvsc/status/1169055901249986560"/>
    <hyperlink ref="V85" r:id="rId367" display="https://twitter.com/averybgreen/status/1169065775635869697"/>
    <hyperlink ref="V86" r:id="rId368" display="https://twitter.com/frank_strong/status/1165985492715868160"/>
    <hyperlink ref="V87" r:id="rId369" display="https://twitter.com/frank_strong/status/1165985492715868160"/>
    <hyperlink ref="V88" r:id="rId370" display="https://twitter.com/frank_strong/status/1165985492715868160"/>
    <hyperlink ref="V89" r:id="rId371" display="https://twitter.com/frank_strong/status/1167072648494551040"/>
    <hyperlink ref="V90" r:id="rId372" display="https://twitter.com/frank_strong/status/1167072648494551040"/>
    <hyperlink ref="V91" r:id="rId373" display="https://twitter.com/frank_strong/status/1169246971061788673"/>
    <hyperlink ref="V92" r:id="rId374" display="https://twitter.com/frank_strong/status/1167072648494551040"/>
    <hyperlink ref="V93" r:id="rId375" display="https://twitter.com/frank_strong/status/1169246971061788673"/>
    <hyperlink ref="V94" r:id="rId376" display="https://twitter.com/frank_strong/status/1169246971061788673"/>
    <hyperlink ref="V95" r:id="rId377" display="https://twitter.com/mimspr/status/1166453669811892224"/>
    <hyperlink ref="V96" r:id="rId378" display="https://twitter.com/mimspr/status/1166453669811892224"/>
    <hyperlink ref="V97" r:id="rId379" display="https://twitter.com/mimspr/status/1166686860460068865"/>
    <hyperlink ref="V98" r:id="rId380" display="https://twitter.com/mimspr/status/1169265214598107137"/>
    <hyperlink ref="V99" r:id="rId381" display="https://twitter.com/kfreberg/status/1166328226890862593"/>
    <hyperlink ref="V100" r:id="rId382" display="https://twitter.com/ekinsky/status/1167474772713844736"/>
    <hyperlink ref="V101" r:id="rId383" display="https://twitter.com/kfreberg/status/1167475956304547840"/>
    <hyperlink ref="V102" r:id="rId384" display="https://twitter.com/kfreberg/status/1167773976111800320"/>
    <hyperlink ref="V103" r:id="rId385" display="https://twitter.com/kfreberg/status/1167773976111800320"/>
    <hyperlink ref="V104" r:id="rId386" display="https://twitter.com/candicechamplin/status/1169084882586390529"/>
    <hyperlink ref="V105" r:id="rId387" display="https://twitter.com/kfreberg/status/1168125339912065024"/>
    <hyperlink ref="V106" r:id="rId388" display="https://twitter.com/kfreberg/status/1165937112711081984"/>
    <hyperlink ref="V107" r:id="rId389" display="https://twitter.com/kfreberg/status/1168126351284559873"/>
    <hyperlink ref="V108" r:id="rId390" display="https://twitter.com/kfreberg/status/1167060487579807744"/>
    <hyperlink ref="V109" r:id="rId391" display="https://twitter.com/kfreberg/status/1168126449288695809"/>
    <hyperlink ref="V110" r:id="rId392" display="https://twitter.com/mjkushin/status/1166352816564256769"/>
    <hyperlink ref="V111" r:id="rId393" display="https://twitter.com/mjkushin/status/1167526535114436608"/>
    <hyperlink ref="V112" r:id="rId394" display="https://twitter.com/kfreberg/status/1168941836460810240"/>
    <hyperlink ref="V113" r:id="rId395" display="https://twitter.com/todmeisner/status/1169083091769548800"/>
    <hyperlink ref="V114" r:id="rId396" display="https://twitter.com/kfreberg/status/1169248971941994496"/>
    <hyperlink ref="V115" r:id="rId397" display="https://twitter.com/kfreberg/status/1165936700906004480"/>
    <hyperlink ref="V116" r:id="rId398" display="https://twitter.com/kfreberg/status/1165936860193054720"/>
    <hyperlink ref="V117" r:id="rId399" display="https://twitter.com/kfreberg/status/1166004355528572930"/>
    <hyperlink ref="V118" r:id="rId400" display="https://twitter.com/kfreberg/status/1166179381011779587"/>
    <hyperlink ref="V119" r:id="rId401" display="https://twitter.com/kfreberg/status/1166321708984360960"/>
    <hyperlink ref="V120" r:id="rId402" display="https://twitter.com/kfreberg/status/1166321990082473984"/>
    <hyperlink ref="V121" r:id="rId403" display="https://twitter.com/kfreberg/status/1166334648412250113"/>
    <hyperlink ref="V122" r:id="rId404" display="https://twitter.com/kfreberg/status/1166371022133764096"/>
    <hyperlink ref="V123" r:id="rId405" display="https://twitter.com/kfreberg/status/1166380012473323521"/>
    <hyperlink ref="V124" r:id="rId406" display="https://twitter.com/kfreberg/status/1166425290807160833"/>
    <hyperlink ref="V125" r:id="rId407" display="https://twitter.com/kfreberg/status/1166695727009095681"/>
    <hyperlink ref="V126" r:id="rId408" display="https://twitter.com/kfreberg/status/1166741029942366210"/>
    <hyperlink ref="V127" r:id="rId409" display="https://twitter.com/kfreberg/status/1166787819928469504"/>
    <hyperlink ref="V128" r:id="rId410" display="https://twitter.com/kfreberg/status/1166797795296104448"/>
    <hyperlink ref="V129" r:id="rId411" display="https://twitter.com/kfreberg/status/1166808187686682624"/>
    <hyperlink ref="V130" r:id="rId412" display="https://twitter.com/kfreberg/status/1166832959472754688"/>
    <hyperlink ref="V131" r:id="rId413" display="https://twitter.com/kfreberg/status/1166878702258577409"/>
    <hyperlink ref="V132" r:id="rId414" display="https://twitter.com/kfreberg/status/1167060630446231552"/>
    <hyperlink ref="V133" r:id="rId415" display="https://twitter.com/kfreberg/status/1167060746489999360"/>
    <hyperlink ref="V134" r:id="rId416" display="https://twitter.com/kfreberg/status/1167383400719818757"/>
    <hyperlink ref="V135" r:id="rId417" display="https://twitter.com/kfreberg/status/1167383868774715398"/>
    <hyperlink ref="V136" r:id="rId418" display="https://twitter.com/kfreberg/status/1167410429045411840"/>
    <hyperlink ref="V137" r:id="rId419" display="https://twitter.com/kfreberg/status/1167416899082153984"/>
    <hyperlink ref="V138" r:id="rId420" display="https://twitter.com/kfreberg/status/1167420491164016640"/>
    <hyperlink ref="V139" r:id="rId421" display="https://twitter.com/kfreberg/status/1167463296947118081"/>
    <hyperlink ref="V140" r:id="rId422" display="https://twitter.com/kfreberg/status/1167509823182835712"/>
    <hyperlink ref="V141" r:id="rId423" display="https://twitter.com/kfreberg/status/1167756870334996480"/>
    <hyperlink ref="V142" r:id="rId424" display="https://twitter.com/kfreberg/status/1168126613315379201"/>
    <hyperlink ref="V143" r:id="rId425" display="https://twitter.com/kfreberg/status/1168541405230313478"/>
    <hyperlink ref="V144" r:id="rId426" display="https://twitter.com/kfreberg/status/1168548087486406661"/>
    <hyperlink ref="V145" r:id="rId427" display="https://twitter.com/kfreberg/status/1168588199955980288"/>
    <hyperlink ref="V146" r:id="rId428" display="https://twitter.com/kfreberg/status/1168881330991620096"/>
    <hyperlink ref="V147" r:id="rId429" display="https://twitter.com/kfreberg/status/1168881489897017344"/>
    <hyperlink ref="V148" r:id="rId430" display="https://twitter.com/kfreberg/status/1168883866314190848"/>
    <hyperlink ref="V149" r:id="rId431" display="https://twitter.com/kfreberg/status/1168917879447797761"/>
    <hyperlink ref="V150" r:id="rId432" display="https://twitter.com/kfreberg/status/1168945981184008194"/>
    <hyperlink ref="V151" r:id="rId433" display="https://twitter.com/kfreberg/status/1168947389534748674"/>
    <hyperlink ref="V152" r:id="rId434" display="https://twitter.com/kfreberg/status/1168964423148613632"/>
    <hyperlink ref="V153" r:id="rId435" display="https://twitter.com/kfreberg/status/1169004671110975488"/>
    <hyperlink ref="V154" r:id="rId436" display="https://twitter.com/kfreberg/status/1169275625162596352"/>
    <hyperlink ref="V155" r:id="rId437" display="https://twitter.com/kimfoxwosu/status/1168157815459995648"/>
    <hyperlink ref="V156" r:id="rId438" display="https://twitter.com/kimfoxwosu/status/1168157815459995648"/>
    <hyperlink ref="V157" r:id="rId439" display="https://twitter.com/kimfoxwosu/status/1168157815459995648"/>
    <hyperlink ref="V158" r:id="rId440" display="https://twitter.com/kimfoxwosu/status/1168157815459995648"/>
    <hyperlink ref="V159" r:id="rId441" display="https://twitter.com/kimfoxwosu/status/1169293808372199426"/>
    <hyperlink ref="V160" r:id="rId442" display="https://twitter.com/kimfoxwosu/status/1169293808372199426"/>
    <hyperlink ref="V161" r:id="rId443" display="https://twitter.com/kimfoxwosu/status/1167016547140997120"/>
    <hyperlink ref="V162" r:id="rId444" display="https://twitter.com/kimfoxwosu/status/1167155209203834881"/>
    <hyperlink ref="BJ113" r:id="rId445" display="https://api.twitter.com/1.1/geo/id/288de3df481163e8.json"/>
  </hyperlinks>
  <printOptions/>
  <pageMargins left="0.7" right="0.7" top="0.75" bottom="0.75" header="0.3" footer="0.3"/>
  <pageSetup horizontalDpi="600" verticalDpi="600" orientation="portrait" r:id="rId449"/>
  <legacyDrawing r:id="rId447"/>
  <tableParts>
    <tablePart r:id="rId4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228</v>
      </c>
      <c r="B1" s="13" t="s">
        <v>229</v>
      </c>
      <c r="C1" s="13" t="s">
        <v>230</v>
      </c>
      <c r="D1" s="13" t="s">
        <v>231</v>
      </c>
      <c r="E1" s="13" t="s">
        <v>1869</v>
      </c>
      <c r="F1" s="13" t="s">
        <v>1871</v>
      </c>
      <c r="G1" s="13" t="s">
        <v>1870</v>
      </c>
      <c r="H1" s="13" t="s">
        <v>1873</v>
      </c>
      <c r="I1" s="13" t="s">
        <v>1872</v>
      </c>
      <c r="J1" s="13" t="s">
        <v>1875</v>
      </c>
      <c r="K1" s="13" t="s">
        <v>1874</v>
      </c>
      <c r="L1" s="13" t="s">
        <v>1877</v>
      </c>
      <c r="M1" s="13" t="s">
        <v>1876</v>
      </c>
      <c r="N1" s="13" t="s">
        <v>1879</v>
      </c>
      <c r="O1" s="13" t="s">
        <v>1878</v>
      </c>
      <c r="P1" s="13" t="s">
        <v>1881</v>
      </c>
      <c r="Q1" s="13" t="s">
        <v>1880</v>
      </c>
      <c r="R1" s="13" t="s">
        <v>1883</v>
      </c>
      <c r="S1" s="13" t="s">
        <v>1882</v>
      </c>
      <c r="T1" s="13" t="s">
        <v>1884</v>
      </c>
    </row>
    <row r="2" spans="1:20" ht="15">
      <c r="A2" s="68" t="s">
        <v>852</v>
      </c>
      <c r="B2" s="63">
        <v>4</v>
      </c>
      <c r="C2" s="68" t="s">
        <v>852</v>
      </c>
      <c r="D2" s="63">
        <v>4</v>
      </c>
      <c r="E2" s="68" t="s">
        <v>860</v>
      </c>
      <c r="F2" s="63">
        <v>1</v>
      </c>
      <c r="G2" s="68" t="s">
        <v>867</v>
      </c>
      <c r="H2" s="63">
        <v>1</v>
      </c>
      <c r="I2" s="68" t="s">
        <v>907</v>
      </c>
      <c r="J2" s="63">
        <v>1</v>
      </c>
      <c r="K2" s="68" t="s">
        <v>870</v>
      </c>
      <c r="L2" s="63">
        <v>1</v>
      </c>
      <c r="M2" s="68" t="s">
        <v>863</v>
      </c>
      <c r="N2" s="63">
        <v>1</v>
      </c>
      <c r="O2" s="68" t="s">
        <v>855</v>
      </c>
      <c r="P2" s="63">
        <v>1</v>
      </c>
      <c r="Q2" s="68" t="s">
        <v>849</v>
      </c>
      <c r="R2" s="63">
        <v>1</v>
      </c>
      <c r="S2" s="68" t="s">
        <v>848</v>
      </c>
      <c r="T2" s="63">
        <v>1</v>
      </c>
    </row>
    <row r="3" spans="1:20" ht="15">
      <c r="A3" s="68" t="s">
        <v>874</v>
      </c>
      <c r="B3" s="63">
        <v>3</v>
      </c>
      <c r="C3" s="68" t="s">
        <v>874</v>
      </c>
      <c r="D3" s="63">
        <v>3</v>
      </c>
      <c r="E3" s="68" t="s">
        <v>859</v>
      </c>
      <c r="F3" s="63">
        <v>1</v>
      </c>
      <c r="G3" s="68" t="s">
        <v>865</v>
      </c>
      <c r="H3" s="63">
        <v>1</v>
      </c>
      <c r="I3" s="68" t="s">
        <v>908</v>
      </c>
      <c r="J3" s="63">
        <v>1</v>
      </c>
      <c r="K3" s="68" t="s">
        <v>868</v>
      </c>
      <c r="L3" s="63">
        <v>1</v>
      </c>
      <c r="M3" s="63"/>
      <c r="N3" s="63"/>
      <c r="O3" s="68" t="s">
        <v>854</v>
      </c>
      <c r="P3" s="63">
        <v>1</v>
      </c>
      <c r="Q3" s="63"/>
      <c r="R3" s="63"/>
      <c r="S3" s="68" t="s">
        <v>858</v>
      </c>
      <c r="T3" s="63">
        <v>1</v>
      </c>
    </row>
    <row r="4" spans="1:20" ht="15" customHeight="1">
      <c r="A4" s="68" t="s">
        <v>853</v>
      </c>
      <c r="B4" s="63">
        <v>3</v>
      </c>
      <c r="C4" s="68" t="s">
        <v>846</v>
      </c>
      <c r="D4" s="63">
        <v>3</v>
      </c>
      <c r="E4" s="68" t="s">
        <v>850</v>
      </c>
      <c r="F4" s="63">
        <v>1</v>
      </c>
      <c r="G4" s="68" t="s">
        <v>866</v>
      </c>
      <c r="H4" s="63">
        <v>1</v>
      </c>
      <c r="I4" s="68" t="s">
        <v>909</v>
      </c>
      <c r="J4" s="63">
        <v>1</v>
      </c>
      <c r="K4" s="68" t="s">
        <v>869</v>
      </c>
      <c r="L4" s="63">
        <v>1</v>
      </c>
      <c r="M4" s="63"/>
      <c r="N4" s="63"/>
      <c r="O4" s="63"/>
      <c r="P4" s="63"/>
      <c r="Q4" s="63"/>
      <c r="R4" s="63"/>
      <c r="S4" s="68" t="s">
        <v>857</v>
      </c>
      <c r="T4" s="63">
        <v>1</v>
      </c>
    </row>
    <row r="5" spans="1:20" ht="15">
      <c r="A5" s="68" t="s">
        <v>847</v>
      </c>
      <c r="B5" s="63">
        <v>3</v>
      </c>
      <c r="C5" s="68" t="s">
        <v>847</v>
      </c>
      <c r="D5" s="63">
        <v>3</v>
      </c>
      <c r="E5" s="68" t="s">
        <v>851</v>
      </c>
      <c r="F5" s="63">
        <v>1</v>
      </c>
      <c r="G5" s="63"/>
      <c r="H5" s="63"/>
      <c r="I5" s="68" t="s">
        <v>906</v>
      </c>
      <c r="J5" s="63">
        <v>1</v>
      </c>
      <c r="K5" s="63"/>
      <c r="L5" s="63"/>
      <c r="M5" s="63"/>
      <c r="N5" s="63"/>
      <c r="O5" s="63"/>
      <c r="P5" s="63"/>
      <c r="Q5" s="63"/>
      <c r="R5" s="63"/>
      <c r="S5" s="63"/>
      <c r="T5" s="63"/>
    </row>
    <row r="6" spans="1:20" ht="15" customHeight="1">
      <c r="A6" s="68" t="s">
        <v>846</v>
      </c>
      <c r="B6" s="63">
        <v>3</v>
      </c>
      <c r="C6" s="68" t="s">
        <v>853</v>
      </c>
      <c r="D6" s="63">
        <v>3</v>
      </c>
      <c r="E6" s="63"/>
      <c r="F6" s="63"/>
      <c r="G6" s="63"/>
      <c r="H6" s="63"/>
      <c r="I6" s="63"/>
      <c r="J6" s="63"/>
      <c r="K6" s="63"/>
      <c r="L6" s="63"/>
      <c r="M6" s="63"/>
      <c r="N6" s="63"/>
      <c r="O6" s="63"/>
      <c r="P6" s="63"/>
      <c r="Q6" s="63"/>
      <c r="R6" s="63"/>
      <c r="S6" s="63"/>
      <c r="T6" s="63"/>
    </row>
    <row r="7" spans="1:20" ht="15" customHeight="1">
      <c r="A7" s="68" t="s">
        <v>864</v>
      </c>
      <c r="B7" s="63">
        <v>2</v>
      </c>
      <c r="C7" s="68" t="s">
        <v>862</v>
      </c>
      <c r="D7" s="63">
        <v>2</v>
      </c>
      <c r="E7" s="63"/>
      <c r="F7" s="63"/>
      <c r="G7" s="63"/>
      <c r="H7" s="63"/>
      <c r="I7" s="63"/>
      <c r="J7" s="63"/>
      <c r="K7" s="63"/>
      <c r="L7" s="63"/>
      <c r="M7" s="63"/>
      <c r="N7" s="63"/>
      <c r="O7" s="63"/>
      <c r="P7" s="63"/>
      <c r="Q7" s="63"/>
      <c r="R7" s="63"/>
      <c r="S7" s="63"/>
      <c r="T7" s="63"/>
    </row>
    <row r="8" spans="1:20" ht="15" customHeight="1">
      <c r="A8" s="68" t="s">
        <v>862</v>
      </c>
      <c r="B8" s="63">
        <v>2</v>
      </c>
      <c r="C8" s="68" t="s">
        <v>861</v>
      </c>
      <c r="D8" s="63">
        <v>2</v>
      </c>
      <c r="E8" s="63"/>
      <c r="F8" s="63"/>
      <c r="G8" s="63"/>
      <c r="H8" s="63"/>
      <c r="I8" s="63"/>
      <c r="J8" s="63"/>
      <c r="K8" s="63"/>
      <c r="L8" s="63"/>
      <c r="M8" s="63"/>
      <c r="N8" s="63"/>
      <c r="O8" s="63"/>
      <c r="P8" s="63"/>
      <c r="Q8" s="63"/>
      <c r="R8" s="63"/>
      <c r="S8" s="63"/>
      <c r="T8" s="63"/>
    </row>
    <row r="9" spans="1:20" ht="15">
      <c r="A9" s="68" t="s">
        <v>861</v>
      </c>
      <c r="B9" s="63">
        <v>2</v>
      </c>
      <c r="C9" s="68" t="s">
        <v>864</v>
      </c>
      <c r="D9" s="63">
        <v>2</v>
      </c>
      <c r="E9" s="63"/>
      <c r="F9" s="63"/>
      <c r="G9" s="63"/>
      <c r="H9" s="63"/>
      <c r="I9" s="63"/>
      <c r="J9" s="63"/>
      <c r="K9" s="63"/>
      <c r="L9" s="63"/>
      <c r="M9" s="63"/>
      <c r="N9" s="63"/>
      <c r="O9" s="63"/>
      <c r="P9" s="63"/>
      <c r="Q9" s="63"/>
      <c r="R9" s="63"/>
      <c r="S9" s="63"/>
      <c r="T9" s="63"/>
    </row>
    <row r="10" spans="1:20" ht="15" customHeight="1">
      <c r="A10" s="68" t="s">
        <v>857</v>
      </c>
      <c r="B10" s="63">
        <v>2</v>
      </c>
      <c r="C10" s="68" t="s">
        <v>856</v>
      </c>
      <c r="D10" s="63">
        <v>2</v>
      </c>
      <c r="E10" s="63"/>
      <c r="F10" s="63"/>
      <c r="G10" s="63"/>
      <c r="H10" s="63"/>
      <c r="I10" s="63"/>
      <c r="J10" s="63"/>
      <c r="K10" s="63"/>
      <c r="L10" s="63"/>
      <c r="M10" s="63"/>
      <c r="N10" s="63"/>
      <c r="O10" s="63"/>
      <c r="P10" s="63"/>
      <c r="Q10" s="63"/>
      <c r="R10" s="63"/>
      <c r="S10" s="63"/>
      <c r="T10" s="63"/>
    </row>
    <row r="11" spans="1:20" ht="15" customHeight="1">
      <c r="A11" s="68" t="s">
        <v>856</v>
      </c>
      <c r="B11" s="63">
        <v>2</v>
      </c>
      <c r="C11" s="68" t="s">
        <v>875</v>
      </c>
      <c r="D11" s="63">
        <v>1</v>
      </c>
      <c r="E11" s="63"/>
      <c r="F11" s="63"/>
      <c r="G11" s="63"/>
      <c r="H11" s="63"/>
      <c r="I11" s="63"/>
      <c r="J11" s="63"/>
      <c r="K11" s="63"/>
      <c r="L11" s="63"/>
      <c r="M11" s="63"/>
      <c r="N11" s="63"/>
      <c r="O11" s="63"/>
      <c r="P11" s="63"/>
      <c r="Q11" s="63"/>
      <c r="R11" s="63"/>
      <c r="S11" s="63"/>
      <c r="T11" s="63"/>
    </row>
    <row r="13" ht="15" customHeight="1"/>
    <row r="14" spans="1:20" ht="15" customHeight="1">
      <c r="A14" s="13" t="s">
        <v>233</v>
      </c>
      <c r="B14" s="13" t="s">
        <v>229</v>
      </c>
      <c r="C14" s="13" t="s">
        <v>234</v>
      </c>
      <c r="D14" s="13" t="s">
        <v>231</v>
      </c>
      <c r="E14" s="13" t="s">
        <v>1892</v>
      </c>
      <c r="F14" s="13" t="s">
        <v>1871</v>
      </c>
      <c r="G14" s="13" t="s">
        <v>1893</v>
      </c>
      <c r="H14" s="13" t="s">
        <v>1873</v>
      </c>
      <c r="I14" s="13" t="s">
        <v>1894</v>
      </c>
      <c r="J14" s="13" t="s">
        <v>1875</v>
      </c>
      <c r="K14" s="13" t="s">
        <v>1895</v>
      </c>
      <c r="L14" s="13" t="s">
        <v>1877</v>
      </c>
      <c r="M14" s="13" t="s">
        <v>1896</v>
      </c>
      <c r="N14" s="13" t="s">
        <v>1879</v>
      </c>
      <c r="O14" s="13" t="s">
        <v>1897</v>
      </c>
      <c r="P14" s="13" t="s">
        <v>1881</v>
      </c>
      <c r="Q14" s="13" t="s">
        <v>1898</v>
      </c>
      <c r="R14" s="13" t="s">
        <v>1883</v>
      </c>
      <c r="S14" s="13" t="s">
        <v>1899</v>
      </c>
      <c r="T14" s="13" t="s">
        <v>1884</v>
      </c>
    </row>
    <row r="15" spans="1:20" ht="15" customHeight="1">
      <c r="A15" s="63" t="s">
        <v>910</v>
      </c>
      <c r="B15" s="63">
        <v>29</v>
      </c>
      <c r="C15" s="63" t="s">
        <v>910</v>
      </c>
      <c r="D15" s="63">
        <v>21</v>
      </c>
      <c r="E15" s="63" t="s">
        <v>921</v>
      </c>
      <c r="F15" s="63">
        <v>1</v>
      </c>
      <c r="G15" s="63" t="s">
        <v>923</v>
      </c>
      <c r="H15" s="63">
        <v>3</v>
      </c>
      <c r="I15" s="63" t="s">
        <v>930</v>
      </c>
      <c r="J15" s="63">
        <v>1</v>
      </c>
      <c r="K15" s="63" t="s">
        <v>910</v>
      </c>
      <c r="L15" s="63">
        <v>3</v>
      </c>
      <c r="M15" s="63" t="s">
        <v>910</v>
      </c>
      <c r="N15" s="63">
        <v>1</v>
      </c>
      <c r="O15" s="63" t="s">
        <v>917</v>
      </c>
      <c r="P15" s="63">
        <v>1</v>
      </c>
      <c r="Q15" s="63" t="s">
        <v>910</v>
      </c>
      <c r="R15" s="63">
        <v>1</v>
      </c>
      <c r="S15" s="63" t="s">
        <v>912</v>
      </c>
      <c r="T15" s="63">
        <v>1</v>
      </c>
    </row>
    <row r="16" spans="1:20" ht="15">
      <c r="A16" s="63" t="s">
        <v>915</v>
      </c>
      <c r="B16" s="63">
        <v>15</v>
      </c>
      <c r="C16" s="63" t="s">
        <v>915</v>
      </c>
      <c r="D16" s="63">
        <v>15</v>
      </c>
      <c r="E16" s="63" t="s">
        <v>910</v>
      </c>
      <c r="F16" s="63">
        <v>1</v>
      </c>
      <c r="G16" s="63"/>
      <c r="H16" s="63"/>
      <c r="I16" s="63" t="s">
        <v>931</v>
      </c>
      <c r="J16" s="63">
        <v>1</v>
      </c>
      <c r="K16" s="63"/>
      <c r="L16" s="63"/>
      <c r="M16" s="63"/>
      <c r="N16" s="63"/>
      <c r="O16" s="63" t="s">
        <v>910</v>
      </c>
      <c r="P16" s="63">
        <v>1</v>
      </c>
      <c r="Q16" s="63"/>
      <c r="R16" s="63"/>
      <c r="S16" s="63" t="s">
        <v>920</v>
      </c>
      <c r="T16" s="63">
        <v>1</v>
      </c>
    </row>
    <row r="17" spans="1:20" ht="15">
      <c r="A17" s="63" t="s">
        <v>924</v>
      </c>
      <c r="B17" s="63">
        <v>5</v>
      </c>
      <c r="C17" s="63" t="s">
        <v>924</v>
      </c>
      <c r="D17" s="63">
        <v>5</v>
      </c>
      <c r="E17" s="63" t="s">
        <v>913</v>
      </c>
      <c r="F17" s="63">
        <v>1</v>
      </c>
      <c r="G17" s="63"/>
      <c r="H17" s="63"/>
      <c r="I17" s="63" t="s">
        <v>910</v>
      </c>
      <c r="J17" s="63">
        <v>1</v>
      </c>
      <c r="K17" s="63"/>
      <c r="L17" s="63"/>
      <c r="M17" s="63"/>
      <c r="N17" s="63"/>
      <c r="O17" s="63"/>
      <c r="P17" s="63"/>
      <c r="Q17" s="63"/>
      <c r="R17" s="63"/>
      <c r="S17" s="63" t="s">
        <v>919</v>
      </c>
      <c r="T17" s="63">
        <v>1</v>
      </c>
    </row>
    <row r="18" spans="1:20" ht="15" customHeight="1">
      <c r="A18" s="63" t="s">
        <v>911</v>
      </c>
      <c r="B18" s="63">
        <v>5</v>
      </c>
      <c r="C18" s="63" t="s">
        <v>911</v>
      </c>
      <c r="D18" s="63">
        <v>5</v>
      </c>
      <c r="E18" s="63" t="s">
        <v>914</v>
      </c>
      <c r="F18" s="63">
        <v>1</v>
      </c>
      <c r="G18" s="63"/>
      <c r="H18" s="63"/>
      <c r="I18" s="63" t="s">
        <v>929</v>
      </c>
      <c r="J18" s="63">
        <v>1</v>
      </c>
      <c r="K18" s="63"/>
      <c r="L18" s="63"/>
      <c r="M18" s="63"/>
      <c r="N18" s="63"/>
      <c r="O18" s="63"/>
      <c r="P18" s="63"/>
      <c r="Q18" s="63"/>
      <c r="R18" s="63"/>
      <c r="S18" s="63"/>
      <c r="T18" s="63"/>
    </row>
    <row r="19" spans="1:20" ht="15" customHeight="1">
      <c r="A19" s="63" t="s">
        <v>923</v>
      </c>
      <c r="B19" s="63">
        <v>3</v>
      </c>
      <c r="C19" s="63" t="s">
        <v>916</v>
      </c>
      <c r="D19" s="63">
        <v>3</v>
      </c>
      <c r="E19" s="63"/>
      <c r="F19" s="63"/>
      <c r="G19" s="63"/>
      <c r="H19" s="63"/>
      <c r="I19" s="63"/>
      <c r="J19" s="63"/>
      <c r="K19" s="63"/>
      <c r="L19" s="63"/>
      <c r="M19" s="63"/>
      <c r="N19" s="63"/>
      <c r="O19" s="63"/>
      <c r="P19" s="63"/>
      <c r="Q19" s="63"/>
      <c r="R19" s="63"/>
      <c r="S19" s="63"/>
      <c r="T19" s="63"/>
    </row>
    <row r="20" spans="1:20" ht="15" customHeight="1">
      <c r="A20" s="63" t="s">
        <v>916</v>
      </c>
      <c r="B20" s="63">
        <v>3</v>
      </c>
      <c r="C20" s="63" t="s">
        <v>925</v>
      </c>
      <c r="D20" s="63">
        <v>2</v>
      </c>
      <c r="E20" s="63"/>
      <c r="F20" s="63"/>
      <c r="G20" s="63"/>
      <c r="H20" s="63"/>
      <c r="I20" s="63"/>
      <c r="J20" s="63"/>
      <c r="K20" s="63"/>
      <c r="L20" s="63"/>
      <c r="M20" s="63"/>
      <c r="N20" s="63"/>
      <c r="O20" s="63"/>
      <c r="P20" s="63"/>
      <c r="Q20" s="63"/>
      <c r="R20" s="63"/>
      <c r="S20" s="63"/>
      <c r="T20" s="63"/>
    </row>
    <row r="21" spans="1:20" ht="15" customHeight="1">
      <c r="A21" s="63" t="s">
        <v>922</v>
      </c>
      <c r="B21" s="63">
        <v>2</v>
      </c>
      <c r="C21" s="63" t="s">
        <v>922</v>
      </c>
      <c r="D21" s="63">
        <v>2</v>
      </c>
      <c r="E21" s="63"/>
      <c r="F21" s="63"/>
      <c r="G21" s="63"/>
      <c r="H21" s="63"/>
      <c r="I21" s="63"/>
      <c r="J21" s="63"/>
      <c r="K21" s="63"/>
      <c r="L21" s="63"/>
      <c r="M21" s="63"/>
      <c r="N21" s="63"/>
      <c r="O21" s="63"/>
      <c r="P21" s="63"/>
      <c r="Q21" s="63"/>
      <c r="R21" s="63"/>
      <c r="S21" s="63"/>
      <c r="T21" s="63"/>
    </row>
    <row r="22" spans="1:20" ht="15" customHeight="1">
      <c r="A22" s="63" t="s">
        <v>919</v>
      </c>
      <c r="B22" s="63">
        <v>2</v>
      </c>
      <c r="C22" s="63" t="s">
        <v>918</v>
      </c>
      <c r="D22" s="63">
        <v>2</v>
      </c>
      <c r="E22" s="63"/>
      <c r="F22" s="63"/>
      <c r="G22" s="63"/>
      <c r="H22" s="63"/>
      <c r="I22" s="63"/>
      <c r="J22" s="63"/>
      <c r="K22" s="63"/>
      <c r="L22" s="63"/>
      <c r="M22" s="63"/>
      <c r="N22" s="63"/>
      <c r="O22" s="63"/>
      <c r="P22" s="63"/>
      <c r="Q22" s="63"/>
      <c r="R22" s="63"/>
      <c r="S22" s="63"/>
      <c r="T22" s="63"/>
    </row>
    <row r="23" spans="1:20" ht="15">
      <c r="A23" s="63" t="s">
        <v>918</v>
      </c>
      <c r="B23" s="63">
        <v>2</v>
      </c>
      <c r="C23" s="63" t="s">
        <v>926</v>
      </c>
      <c r="D23" s="63">
        <v>1</v>
      </c>
      <c r="E23" s="63"/>
      <c r="F23" s="63"/>
      <c r="G23" s="63"/>
      <c r="H23" s="63"/>
      <c r="I23" s="63"/>
      <c r="J23" s="63"/>
      <c r="K23" s="63"/>
      <c r="L23" s="63"/>
      <c r="M23" s="63"/>
      <c r="N23" s="63"/>
      <c r="O23" s="63"/>
      <c r="P23" s="63"/>
      <c r="Q23" s="63"/>
      <c r="R23" s="63"/>
      <c r="S23" s="63"/>
      <c r="T23" s="63"/>
    </row>
    <row r="24" spans="1:20" ht="15" customHeight="1">
      <c r="A24" s="63" t="s">
        <v>925</v>
      </c>
      <c r="B24" s="63">
        <v>2</v>
      </c>
      <c r="C24" s="63" t="s">
        <v>919</v>
      </c>
      <c r="D24" s="63">
        <v>1</v>
      </c>
      <c r="E24" s="63"/>
      <c r="F24" s="63"/>
      <c r="G24" s="63"/>
      <c r="H24" s="63"/>
      <c r="I24" s="63"/>
      <c r="J24" s="63"/>
      <c r="K24" s="63"/>
      <c r="L24" s="63"/>
      <c r="M24" s="63"/>
      <c r="N24" s="63"/>
      <c r="O24" s="63"/>
      <c r="P24" s="63"/>
      <c r="Q24" s="63"/>
      <c r="R24" s="63"/>
      <c r="S24" s="63"/>
      <c r="T24" s="63"/>
    </row>
    <row r="25" ht="15" customHeight="1"/>
    <row r="26" ht="15" customHeight="1"/>
    <row r="27" spans="1:20" ht="15" customHeight="1">
      <c r="A27" s="13" t="s">
        <v>236</v>
      </c>
      <c r="B27" s="13" t="s">
        <v>229</v>
      </c>
      <c r="C27" s="13" t="s">
        <v>237</v>
      </c>
      <c r="D27" s="13" t="s">
        <v>231</v>
      </c>
      <c r="E27" s="13" t="s">
        <v>1912</v>
      </c>
      <c r="F27" s="13" t="s">
        <v>1871</v>
      </c>
      <c r="G27" s="13" t="s">
        <v>1917</v>
      </c>
      <c r="H27" s="13" t="s">
        <v>1873</v>
      </c>
      <c r="I27" s="13" t="s">
        <v>1918</v>
      </c>
      <c r="J27" s="13" t="s">
        <v>1875</v>
      </c>
      <c r="K27" s="13" t="s">
        <v>1924</v>
      </c>
      <c r="L27" s="13" t="s">
        <v>1877</v>
      </c>
      <c r="M27" s="13" t="s">
        <v>1926</v>
      </c>
      <c r="N27" s="13" t="s">
        <v>1879</v>
      </c>
      <c r="O27" s="13" t="s">
        <v>1927</v>
      </c>
      <c r="P27" s="13" t="s">
        <v>1881</v>
      </c>
      <c r="Q27" s="13" t="s">
        <v>1929</v>
      </c>
      <c r="R27" s="13" t="s">
        <v>1883</v>
      </c>
      <c r="S27" s="13" t="s">
        <v>1933</v>
      </c>
      <c r="T27" s="13" t="s">
        <v>1884</v>
      </c>
    </row>
    <row r="28" spans="1:20" ht="15">
      <c r="A28" s="63" t="s">
        <v>941</v>
      </c>
      <c r="B28" s="63">
        <v>89</v>
      </c>
      <c r="C28" s="63" t="s">
        <v>941</v>
      </c>
      <c r="D28" s="63">
        <v>66</v>
      </c>
      <c r="E28" s="63" t="s">
        <v>941</v>
      </c>
      <c r="F28" s="63">
        <v>5</v>
      </c>
      <c r="G28" s="63" t="s">
        <v>941</v>
      </c>
      <c r="H28" s="63">
        <v>3</v>
      </c>
      <c r="I28" s="63" t="s">
        <v>941</v>
      </c>
      <c r="J28" s="63">
        <v>4</v>
      </c>
      <c r="K28" s="63" t="s">
        <v>730</v>
      </c>
      <c r="L28" s="63">
        <v>4</v>
      </c>
      <c r="M28" s="63" t="s">
        <v>1905</v>
      </c>
      <c r="N28" s="63">
        <v>1</v>
      </c>
      <c r="O28" s="63" t="s">
        <v>941</v>
      </c>
      <c r="P28" s="63">
        <v>3</v>
      </c>
      <c r="Q28" s="63" t="s">
        <v>1930</v>
      </c>
      <c r="R28" s="63">
        <v>1</v>
      </c>
      <c r="S28" s="63" t="s">
        <v>941</v>
      </c>
      <c r="T28" s="63">
        <v>3</v>
      </c>
    </row>
    <row r="29" spans="1:20" ht="15">
      <c r="A29" s="63" t="s">
        <v>1905</v>
      </c>
      <c r="B29" s="63">
        <v>44</v>
      </c>
      <c r="C29" s="63" t="s">
        <v>1905</v>
      </c>
      <c r="D29" s="63">
        <v>33</v>
      </c>
      <c r="E29" s="63" t="s">
        <v>1905</v>
      </c>
      <c r="F29" s="63">
        <v>5</v>
      </c>
      <c r="G29" s="63" t="s">
        <v>1905</v>
      </c>
      <c r="H29" s="63">
        <v>2</v>
      </c>
      <c r="I29" s="63" t="s">
        <v>1905</v>
      </c>
      <c r="J29" s="63">
        <v>3</v>
      </c>
      <c r="K29" s="63" t="s">
        <v>941</v>
      </c>
      <c r="L29" s="63">
        <v>3</v>
      </c>
      <c r="M29" s="63" t="s">
        <v>941</v>
      </c>
      <c r="N29" s="63">
        <v>1</v>
      </c>
      <c r="O29" s="63" t="s">
        <v>1928</v>
      </c>
      <c r="P29" s="63">
        <v>1</v>
      </c>
      <c r="Q29" s="63" t="s">
        <v>1931</v>
      </c>
      <c r="R29" s="63">
        <v>1</v>
      </c>
      <c r="S29" s="63" t="s">
        <v>1934</v>
      </c>
      <c r="T29" s="63">
        <v>1</v>
      </c>
    </row>
    <row r="30" spans="1:20" ht="15" customHeight="1">
      <c r="A30" s="63" t="s">
        <v>1906</v>
      </c>
      <c r="B30" s="63">
        <v>10</v>
      </c>
      <c r="C30" s="63" t="s">
        <v>1906</v>
      </c>
      <c r="D30" s="63">
        <v>9</v>
      </c>
      <c r="E30" s="63" t="s">
        <v>936</v>
      </c>
      <c r="F30" s="63">
        <v>5</v>
      </c>
      <c r="G30" s="63" t="s">
        <v>1906</v>
      </c>
      <c r="H30" s="63">
        <v>1</v>
      </c>
      <c r="I30" s="63" t="s">
        <v>1907</v>
      </c>
      <c r="J30" s="63">
        <v>3</v>
      </c>
      <c r="K30" s="63" t="s">
        <v>1911</v>
      </c>
      <c r="L30" s="63">
        <v>2</v>
      </c>
      <c r="M30" s="63"/>
      <c r="N30" s="63"/>
      <c r="O30" s="63" t="s">
        <v>1908</v>
      </c>
      <c r="P30" s="63">
        <v>1</v>
      </c>
      <c r="Q30" s="63" t="s">
        <v>1932</v>
      </c>
      <c r="R30" s="63">
        <v>1</v>
      </c>
      <c r="S30" s="63" t="s">
        <v>1935</v>
      </c>
      <c r="T30" s="63">
        <v>1</v>
      </c>
    </row>
    <row r="31" spans="1:20" ht="15">
      <c r="A31" s="63" t="s">
        <v>1907</v>
      </c>
      <c r="B31" s="63">
        <v>5</v>
      </c>
      <c r="C31" s="63" t="s">
        <v>1908</v>
      </c>
      <c r="D31" s="63">
        <v>3</v>
      </c>
      <c r="E31" s="63" t="s">
        <v>1909</v>
      </c>
      <c r="F31" s="63">
        <v>3</v>
      </c>
      <c r="G31" s="63"/>
      <c r="H31" s="63"/>
      <c r="I31" s="63" t="s">
        <v>1919</v>
      </c>
      <c r="J31" s="63">
        <v>1</v>
      </c>
      <c r="K31" s="63" t="s">
        <v>1907</v>
      </c>
      <c r="L31" s="63">
        <v>1</v>
      </c>
      <c r="M31" s="63"/>
      <c r="N31" s="63"/>
      <c r="O31" s="63"/>
      <c r="P31" s="63"/>
      <c r="Q31" s="63" t="s">
        <v>941</v>
      </c>
      <c r="R31" s="63">
        <v>1</v>
      </c>
      <c r="S31" s="63" t="s">
        <v>1936</v>
      </c>
      <c r="T31" s="63">
        <v>1</v>
      </c>
    </row>
    <row r="32" spans="1:20" ht="15" customHeight="1">
      <c r="A32" s="63" t="s">
        <v>936</v>
      </c>
      <c r="B32" s="63">
        <v>5</v>
      </c>
      <c r="C32" s="63"/>
      <c r="D32" s="63"/>
      <c r="E32" s="63" t="s">
        <v>1910</v>
      </c>
      <c r="F32" s="63">
        <v>3</v>
      </c>
      <c r="G32" s="63"/>
      <c r="H32" s="63"/>
      <c r="I32" s="63" t="s">
        <v>1920</v>
      </c>
      <c r="J32" s="63">
        <v>1</v>
      </c>
      <c r="K32" s="63" t="s">
        <v>1925</v>
      </c>
      <c r="L32" s="63">
        <v>1</v>
      </c>
      <c r="M32" s="63"/>
      <c r="N32" s="63"/>
      <c r="O32" s="63"/>
      <c r="P32" s="63"/>
      <c r="Q32" s="63"/>
      <c r="R32" s="63"/>
      <c r="S32" s="63"/>
      <c r="T32" s="63"/>
    </row>
    <row r="33" spans="1:20" ht="15" customHeight="1">
      <c r="A33" s="63" t="s">
        <v>730</v>
      </c>
      <c r="B33" s="63">
        <v>4</v>
      </c>
      <c r="C33" s="63"/>
      <c r="D33" s="63"/>
      <c r="E33" s="63" t="s">
        <v>1913</v>
      </c>
      <c r="F33" s="63">
        <v>2</v>
      </c>
      <c r="G33" s="63"/>
      <c r="H33" s="63"/>
      <c r="I33" s="63" t="s">
        <v>1921</v>
      </c>
      <c r="J33" s="63">
        <v>1</v>
      </c>
      <c r="K33" s="63"/>
      <c r="L33" s="63"/>
      <c r="M33" s="63"/>
      <c r="N33" s="63"/>
      <c r="O33" s="63"/>
      <c r="P33" s="63"/>
      <c r="Q33" s="63"/>
      <c r="R33" s="63"/>
      <c r="S33" s="63"/>
      <c r="T33" s="63"/>
    </row>
    <row r="34" spans="1:20" ht="15" customHeight="1">
      <c r="A34" s="63" t="s">
        <v>1908</v>
      </c>
      <c r="B34" s="63">
        <v>4</v>
      </c>
      <c r="C34" s="63"/>
      <c r="D34" s="63"/>
      <c r="E34" s="63" t="s">
        <v>1914</v>
      </c>
      <c r="F34" s="63">
        <v>2</v>
      </c>
      <c r="G34" s="63"/>
      <c r="H34" s="63"/>
      <c r="I34" s="63" t="s">
        <v>1922</v>
      </c>
      <c r="J34" s="63">
        <v>1</v>
      </c>
      <c r="K34" s="63"/>
      <c r="L34" s="63"/>
      <c r="M34" s="63"/>
      <c r="N34" s="63"/>
      <c r="O34" s="63"/>
      <c r="P34" s="63"/>
      <c r="Q34" s="63"/>
      <c r="R34" s="63"/>
      <c r="S34" s="63"/>
      <c r="T34" s="63"/>
    </row>
    <row r="35" spans="1:20" ht="15" customHeight="1">
      <c r="A35" s="63" t="s">
        <v>1909</v>
      </c>
      <c r="B35" s="63">
        <v>3</v>
      </c>
      <c r="C35" s="63"/>
      <c r="D35" s="63"/>
      <c r="E35" s="63" t="s">
        <v>1915</v>
      </c>
      <c r="F35" s="63">
        <v>1</v>
      </c>
      <c r="G35" s="63"/>
      <c r="H35" s="63"/>
      <c r="I35" s="63" t="s">
        <v>1923</v>
      </c>
      <c r="J35" s="63">
        <v>1</v>
      </c>
      <c r="K35" s="63"/>
      <c r="L35" s="63"/>
      <c r="M35" s="63"/>
      <c r="N35" s="63"/>
      <c r="O35" s="63"/>
      <c r="P35" s="63"/>
      <c r="Q35" s="63"/>
      <c r="R35" s="63"/>
      <c r="S35" s="63"/>
      <c r="T35" s="63"/>
    </row>
    <row r="36" spans="1:20" ht="15">
      <c r="A36" s="63" t="s">
        <v>1910</v>
      </c>
      <c r="B36" s="63">
        <v>3</v>
      </c>
      <c r="C36" s="63"/>
      <c r="D36" s="63"/>
      <c r="E36" s="63" t="s">
        <v>401</v>
      </c>
      <c r="F36" s="63">
        <v>1</v>
      </c>
      <c r="G36" s="63"/>
      <c r="H36" s="63"/>
      <c r="I36" s="63"/>
      <c r="J36" s="63"/>
      <c r="K36" s="63"/>
      <c r="L36" s="63"/>
      <c r="M36" s="63"/>
      <c r="N36" s="63"/>
      <c r="O36" s="63"/>
      <c r="P36" s="63"/>
      <c r="Q36" s="63"/>
      <c r="R36" s="63"/>
      <c r="S36" s="63"/>
      <c r="T36" s="63"/>
    </row>
    <row r="37" spans="1:20" ht="15" customHeight="1">
      <c r="A37" s="63" t="s">
        <v>1911</v>
      </c>
      <c r="B37" s="63">
        <v>2</v>
      </c>
      <c r="C37" s="63"/>
      <c r="D37" s="63"/>
      <c r="E37" s="63" t="s">
        <v>1916</v>
      </c>
      <c r="F37" s="63">
        <v>1</v>
      </c>
      <c r="G37" s="63"/>
      <c r="H37" s="63"/>
      <c r="I37" s="63"/>
      <c r="J37" s="63"/>
      <c r="K37" s="63"/>
      <c r="L37" s="63"/>
      <c r="M37" s="63"/>
      <c r="N37" s="63"/>
      <c r="O37" s="63"/>
      <c r="P37" s="63"/>
      <c r="Q37" s="63"/>
      <c r="R37" s="63"/>
      <c r="S37" s="63"/>
      <c r="T37" s="63"/>
    </row>
    <row r="38" ht="15" customHeight="1"/>
    <row r="39" ht="15" customHeight="1"/>
    <row r="40" spans="1:20" ht="15" customHeight="1">
      <c r="A40" s="13" t="s">
        <v>239</v>
      </c>
      <c r="B40" s="13" t="s">
        <v>229</v>
      </c>
      <c r="C40" s="13" t="s">
        <v>240</v>
      </c>
      <c r="D40" s="13" t="s">
        <v>231</v>
      </c>
      <c r="E40" s="13" t="s">
        <v>1952</v>
      </c>
      <c r="F40" s="13" t="s">
        <v>1871</v>
      </c>
      <c r="G40" s="13" t="s">
        <v>1960</v>
      </c>
      <c r="H40" s="13" t="s">
        <v>1873</v>
      </c>
      <c r="I40" s="13" t="s">
        <v>1968</v>
      </c>
      <c r="J40" s="13" t="s">
        <v>1875</v>
      </c>
      <c r="K40" s="13" t="s">
        <v>1972</v>
      </c>
      <c r="L40" s="13" t="s">
        <v>1877</v>
      </c>
      <c r="M40" s="63" t="s">
        <v>1979</v>
      </c>
      <c r="N40" s="63" t="s">
        <v>1879</v>
      </c>
      <c r="O40" s="13" t="s">
        <v>1980</v>
      </c>
      <c r="P40" s="13" t="s">
        <v>1881</v>
      </c>
      <c r="Q40" s="63" t="s">
        <v>1988</v>
      </c>
      <c r="R40" s="63" t="s">
        <v>1883</v>
      </c>
      <c r="S40" s="13" t="s">
        <v>1989</v>
      </c>
      <c r="T40" s="13" t="s">
        <v>1884</v>
      </c>
    </row>
    <row r="41" spans="1:20" ht="15">
      <c r="A41" s="69" t="s">
        <v>278</v>
      </c>
      <c r="B41" s="69">
        <v>0</v>
      </c>
      <c r="C41" s="69" t="s">
        <v>1944</v>
      </c>
      <c r="D41" s="69">
        <v>70</v>
      </c>
      <c r="E41" s="69" t="s">
        <v>1944</v>
      </c>
      <c r="F41" s="69">
        <v>9</v>
      </c>
      <c r="G41" s="69" t="s">
        <v>1961</v>
      </c>
      <c r="H41" s="69">
        <v>3</v>
      </c>
      <c r="I41" s="69" t="s">
        <v>1944</v>
      </c>
      <c r="J41" s="69">
        <v>4</v>
      </c>
      <c r="K41" s="69" t="s">
        <v>1946</v>
      </c>
      <c r="L41" s="69">
        <v>5</v>
      </c>
      <c r="M41" s="69"/>
      <c r="N41" s="69"/>
      <c r="O41" s="69" t="s">
        <v>1944</v>
      </c>
      <c r="P41" s="69">
        <v>5</v>
      </c>
      <c r="Q41" s="69"/>
      <c r="R41" s="69"/>
      <c r="S41" s="69" t="s">
        <v>1944</v>
      </c>
      <c r="T41" s="69">
        <v>3</v>
      </c>
    </row>
    <row r="42" spans="1:20" ht="15">
      <c r="A42" s="69" t="s">
        <v>279</v>
      </c>
      <c r="B42" s="69">
        <v>0</v>
      </c>
      <c r="C42" s="69" t="s">
        <v>1945</v>
      </c>
      <c r="D42" s="69">
        <v>37</v>
      </c>
      <c r="E42" s="69" t="s">
        <v>1945</v>
      </c>
      <c r="F42" s="69">
        <v>9</v>
      </c>
      <c r="G42" s="69" t="s">
        <v>1962</v>
      </c>
      <c r="H42" s="69">
        <v>3</v>
      </c>
      <c r="I42" s="69" t="s">
        <v>1945</v>
      </c>
      <c r="J42" s="69">
        <v>3</v>
      </c>
      <c r="K42" s="69" t="s">
        <v>1973</v>
      </c>
      <c r="L42" s="69">
        <v>4</v>
      </c>
      <c r="M42" s="69"/>
      <c r="N42" s="69"/>
      <c r="O42" s="69" t="s">
        <v>1946</v>
      </c>
      <c r="P42" s="69">
        <v>3</v>
      </c>
      <c r="Q42" s="69"/>
      <c r="R42" s="69"/>
      <c r="S42" s="69" t="s">
        <v>1990</v>
      </c>
      <c r="T42" s="69">
        <v>2</v>
      </c>
    </row>
    <row r="43" spans="1:20" ht="15" customHeight="1">
      <c r="A43" s="69" t="s">
        <v>280</v>
      </c>
      <c r="B43" s="69">
        <v>0</v>
      </c>
      <c r="C43" s="69" t="s">
        <v>771</v>
      </c>
      <c r="D43" s="69">
        <v>12</v>
      </c>
      <c r="E43" s="69" t="s">
        <v>712</v>
      </c>
      <c r="F43" s="69">
        <v>7</v>
      </c>
      <c r="G43" s="69" t="s">
        <v>1963</v>
      </c>
      <c r="H43" s="69">
        <v>3</v>
      </c>
      <c r="I43" s="69" t="s">
        <v>1969</v>
      </c>
      <c r="J43" s="69">
        <v>3</v>
      </c>
      <c r="K43" s="69" t="s">
        <v>1944</v>
      </c>
      <c r="L43" s="69">
        <v>4</v>
      </c>
      <c r="M43" s="69"/>
      <c r="N43" s="69"/>
      <c r="O43" s="69" t="s">
        <v>1981</v>
      </c>
      <c r="P43" s="69">
        <v>3</v>
      </c>
      <c r="Q43" s="69"/>
      <c r="R43" s="69"/>
      <c r="S43" s="69" t="s">
        <v>1991</v>
      </c>
      <c r="T43" s="69">
        <v>2</v>
      </c>
    </row>
    <row r="44" spans="1:20" ht="15">
      <c r="A44" s="69" t="s">
        <v>281</v>
      </c>
      <c r="B44" s="69">
        <v>1840</v>
      </c>
      <c r="C44" s="69" t="s">
        <v>344</v>
      </c>
      <c r="D44" s="69">
        <v>12</v>
      </c>
      <c r="E44" s="69" t="s">
        <v>1953</v>
      </c>
      <c r="F44" s="69">
        <v>6</v>
      </c>
      <c r="G44" s="69" t="s">
        <v>1964</v>
      </c>
      <c r="H44" s="69">
        <v>3</v>
      </c>
      <c r="I44" s="69" t="s">
        <v>1970</v>
      </c>
      <c r="J44" s="69">
        <v>2</v>
      </c>
      <c r="K44" s="69" t="s">
        <v>346</v>
      </c>
      <c r="L44" s="69">
        <v>3</v>
      </c>
      <c r="M44" s="69"/>
      <c r="N44" s="69"/>
      <c r="O44" s="69" t="s">
        <v>1982</v>
      </c>
      <c r="P44" s="69">
        <v>3</v>
      </c>
      <c r="Q44" s="69"/>
      <c r="R44" s="69"/>
      <c r="S44" s="69" t="s">
        <v>1992</v>
      </c>
      <c r="T44" s="69">
        <v>2</v>
      </c>
    </row>
    <row r="45" spans="1:20" ht="15" customHeight="1">
      <c r="A45" s="69" t="s">
        <v>282</v>
      </c>
      <c r="B45" s="69">
        <v>1840</v>
      </c>
      <c r="C45" s="69" t="s">
        <v>1915</v>
      </c>
      <c r="D45" s="69">
        <v>11</v>
      </c>
      <c r="E45" s="69" t="s">
        <v>1954</v>
      </c>
      <c r="F45" s="69">
        <v>5</v>
      </c>
      <c r="G45" s="69" t="s">
        <v>1965</v>
      </c>
      <c r="H45" s="69">
        <v>3</v>
      </c>
      <c r="I45" s="69" t="s">
        <v>1971</v>
      </c>
      <c r="J45" s="69">
        <v>2</v>
      </c>
      <c r="K45" s="69" t="s">
        <v>742</v>
      </c>
      <c r="L45" s="69">
        <v>3</v>
      </c>
      <c r="M45" s="69"/>
      <c r="N45" s="69"/>
      <c r="O45" s="69" t="s">
        <v>1983</v>
      </c>
      <c r="P45" s="69">
        <v>3</v>
      </c>
      <c r="Q45" s="69"/>
      <c r="R45" s="69"/>
      <c r="S45" s="69" t="s">
        <v>771</v>
      </c>
      <c r="T45" s="69">
        <v>2</v>
      </c>
    </row>
    <row r="46" spans="1:20" ht="15" customHeight="1">
      <c r="A46" s="69" t="s">
        <v>1944</v>
      </c>
      <c r="B46" s="69">
        <v>100</v>
      </c>
      <c r="C46" s="69" t="s">
        <v>1947</v>
      </c>
      <c r="D46" s="69">
        <v>9</v>
      </c>
      <c r="E46" s="69" t="s">
        <v>1955</v>
      </c>
      <c r="F46" s="69">
        <v>5</v>
      </c>
      <c r="G46" s="69" t="s">
        <v>1966</v>
      </c>
      <c r="H46" s="69">
        <v>3</v>
      </c>
      <c r="I46" s="69"/>
      <c r="J46" s="69"/>
      <c r="K46" s="69" t="s">
        <v>1974</v>
      </c>
      <c r="L46" s="69">
        <v>2</v>
      </c>
      <c r="M46" s="69"/>
      <c r="N46" s="69"/>
      <c r="O46" s="69" t="s">
        <v>1984</v>
      </c>
      <c r="P46" s="69">
        <v>3</v>
      </c>
      <c r="Q46" s="69"/>
      <c r="R46" s="69"/>
      <c r="S46" s="69" t="s">
        <v>1949</v>
      </c>
      <c r="T46" s="69">
        <v>2</v>
      </c>
    </row>
    <row r="47" spans="1:20" ht="15" customHeight="1">
      <c r="A47" s="69" t="s">
        <v>1945</v>
      </c>
      <c r="B47" s="69">
        <v>52</v>
      </c>
      <c r="C47" s="69" t="s">
        <v>1948</v>
      </c>
      <c r="D47" s="69">
        <v>8</v>
      </c>
      <c r="E47" s="69" t="s">
        <v>1956</v>
      </c>
      <c r="F47" s="69">
        <v>5</v>
      </c>
      <c r="G47" s="69" t="s">
        <v>1967</v>
      </c>
      <c r="H47" s="69">
        <v>3</v>
      </c>
      <c r="I47" s="69"/>
      <c r="J47" s="69"/>
      <c r="K47" s="69" t="s">
        <v>1975</v>
      </c>
      <c r="L47" s="69">
        <v>2</v>
      </c>
      <c r="M47" s="69"/>
      <c r="N47" s="69"/>
      <c r="O47" s="69" t="s">
        <v>1985</v>
      </c>
      <c r="P47" s="69">
        <v>3</v>
      </c>
      <c r="Q47" s="69"/>
      <c r="R47" s="69"/>
      <c r="S47" s="69"/>
      <c r="T47" s="69"/>
    </row>
    <row r="48" spans="1:20" ht="15" customHeight="1">
      <c r="A48" s="69" t="s">
        <v>771</v>
      </c>
      <c r="B48" s="69">
        <v>16</v>
      </c>
      <c r="C48" s="69" t="s">
        <v>1949</v>
      </c>
      <c r="D48" s="69">
        <v>7</v>
      </c>
      <c r="E48" s="69" t="s">
        <v>1957</v>
      </c>
      <c r="F48" s="69">
        <v>5</v>
      </c>
      <c r="G48" s="69" t="s">
        <v>356</v>
      </c>
      <c r="H48" s="69">
        <v>3</v>
      </c>
      <c r="I48" s="69"/>
      <c r="J48" s="69"/>
      <c r="K48" s="69" t="s">
        <v>1976</v>
      </c>
      <c r="L48" s="69">
        <v>2</v>
      </c>
      <c r="M48" s="69"/>
      <c r="N48" s="69"/>
      <c r="O48" s="69" t="s">
        <v>1986</v>
      </c>
      <c r="P48" s="69">
        <v>3</v>
      </c>
      <c r="Q48" s="69"/>
      <c r="R48" s="69"/>
      <c r="S48" s="69"/>
      <c r="T48" s="69"/>
    </row>
    <row r="49" spans="1:20" ht="15" customHeight="1">
      <c r="A49" s="69" t="s">
        <v>1946</v>
      </c>
      <c r="B49" s="69">
        <v>14</v>
      </c>
      <c r="C49" s="69" t="s">
        <v>1950</v>
      </c>
      <c r="D49" s="69">
        <v>6</v>
      </c>
      <c r="E49" s="69" t="s">
        <v>1958</v>
      </c>
      <c r="F49" s="69">
        <v>5</v>
      </c>
      <c r="G49" s="69" t="s">
        <v>1944</v>
      </c>
      <c r="H49" s="69">
        <v>3</v>
      </c>
      <c r="I49" s="69"/>
      <c r="J49" s="69"/>
      <c r="K49" s="69" t="s">
        <v>1977</v>
      </c>
      <c r="L49" s="69">
        <v>2</v>
      </c>
      <c r="M49" s="69"/>
      <c r="N49" s="69"/>
      <c r="O49" s="69" t="s">
        <v>1950</v>
      </c>
      <c r="P49" s="69">
        <v>3</v>
      </c>
      <c r="Q49" s="69"/>
      <c r="R49" s="69"/>
      <c r="S49" s="69"/>
      <c r="T49" s="69"/>
    </row>
    <row r="50" spans="1:20" ht="15" customHeight="1">
      <c r="A50" s="69" t="s">
        <v>344</v>
      </c>
      <c r="B50" s="69">
        <v>13</v>
      </c>
      <c r="C50" s="69" t="s">
        <v>1951</v>
      </c>
      <c r="D50" s="69">
        <v>6</v>
      </c>
      <c r="E50" s="69" t="s">
        <v>1959</v>
      </c>
      <c r="F50" s="69">
        <v>5</v>
      </c>
      <c r="G50" s="69" t="s">
        <v>760</v>
      </c>
      <c r="H50" s="69">
        <v>2</v>
      </c>
      <c r="I50" s="69"/>
      <c r="J50" s="69"/>
      <c r="K50" s="69" t="s">
        <v>1978</v>
      </c>
      <c r="L50" s="69">
        <v>2</v>
      </c>
      <c r="M50" s="69"/>
      <c r="N50" s="69"/>
      <c r="O50" s="69" t="s">
        <v>1987</v>
      </c>
      <c r="P50" s="69">
        <v>3</v>
      </c>
      <c r="Q50" s="69"/>
      <c r="R50" s="69"/>
      <c r="S50" s="69"/>
      <c r="T50" s="69"/>
    </row>
    <row r="51" ht="15" customHeight="1"/>
    <row r="52" ht="15" customHeight="1"/>
    <row r="53" spans="1:20" ht="15" customHeight="1">
      <c r="A53" s="13" t="s">
        <v>242</v>
      </c>
      <c r="B53" s="13" t="s">
        <v>229</v>
      </c>
      <c r="C53" s="13" t="s">
        <v>243</v>
      </c>
      <c r="D53" s="13" t="s">
        <v>231</v>
      </c>
      <c r="E53" s="13" t="s">
        <v>2013</v>
      </c>
      <c r="F53" s="13" t="s">
        <v>1871</v>
      </c>
      <c r="G53" s="13" t="s">
        <v>2022</v>
      </c>
      <c r="H53" s="13" t="s">
        <v>1873</v>
      </c>
      <c r="I53" s="13" t="s">
        <v>2030</v>
      </c>
      <c r="J53" s="13" t="s">
        <v>1875</v>
      </c>
      <c r="K53" s="13" t="s">
        <v>2031</v>
      </c>
      <c r="L53" s="13" t="s">
        <v>1877</v>
      </c>
      <c r="M53" s="63" t="s">
        <v>2042</v>
      </c>
      <c r="N53" s="63" t="s">
        <v>1879</v>
      </c>
      <c r="O53" s="13" t="s">
        <v>2043</v>
      </c>
      <c r="P53" s="13" t="s">
        <v>1881</v>
      </c>
      <c r="Q53" s="63" t="s">
        <v>2054</v>
      </c>
      <c r="R53" s="63" t="s">
        <v>1883</v>
      </c>
      <c r="S53" s="63" t="s">
        <v>2055</v>
      </c>
      <c r="T53" s="63" t="s">
        <v>1884</v>
      </c>
    </row>
    <row r="54" spans="1:20" ht="15" customHeight="1">
      <c r="A54" s="69" t="s">
        <v>2000</v>
      </c>
      <c r="B54" s="69">
        <v>47</v>
      </c>
      <c r="C54" s="69" t="s">
        <v>2000</v>
      </c>
      <c r="D54" s="69">
        <v>36</v>
      </c>
      <c r="E54" s="69" t="s">
        <v>2000</v>
      </c>
      <c r="F54" s="69">
        <v>7</v>
      </c>
      <c r="G54" s="69" t="s">
        <v>2023</v>
      </c>
      <c r="H54" s="69">
        <v>3</v>
      </c>
      <c r="I54" s="69" t="s">
        <v>2000</v>
      </c>
      <c r="J54" s="69">
        <v>3</v>
      </c>
      <c r="K54" s="69" t="s">
        <v>2032</v>
      </c>
      <c r="L54" s="69">
        <v>2</v>
      </c>
      <c r="M54" s="69"/>
      <c r="N54" s="69"/>
      <c r="O54" s="69" t="s">
        <v>2044</v>
      </c>
      <c r="P54" s="69">
        <v>3</v>
      </c>
      <c r="Q54" s="69"/>
      <c r="R54" s="69"/>
      <c r="S54" s="69"/>
      <c r="T54" s="69"/>
    </row>
    <row r="55" spans="1:20" ht="15">
      <c r="A55" s="69" t="s">
        <v>2001</v>
      </c>
      <c r="B55" s="69">
        <v>8</v>
      </c>
      <c r="C55" s="69" t="s">
        <v>2001</v>
      </c>
      <c r="D55" s="69">
        <v>6</v>
      </c>
      <c r="E55" s="69" t="s">
        <v>2014</v>
      </c>
      <c r="F55" s="69">
        <v>5</v>
      </c>
      <c r="G55" s="69" t="s">
        <v>2024</v>
      </c>
      <c r="H55" s="69">
        <v>3</v>
      </c>
      <c r="I55" s="69"/>
      <c r="J55" s="69"/>
      <c r="K55" s="69" t="s">
        <v>2033</v>
      </c>
      <c r="L55" s="69">
        <v>2</v>
      </c>
      <c r="M55" s="69"/>
      <c r="N55" s="69"/>
      <c r="O55" s="69" t="s">
        <v>2045</v>
      </c>
      <c r="P55" s="69">
        <v>3</v>
      </c>
      <c r="Q55" s="69"/>
      <c r="R55" s="69"/>
      <c r="S55" s="69"/>
      <c r="T55" s="69"/>
    </row>
    <row r="56" spans="1:20" ht="15" customHeight="1">
      <c r="A56" s="69" t="s">
        <v>2002</v>
      </c>
      <c r="B56" s="69">
        <v>6</v>
      </c>
      <c r="C56" s="69" t="s">
        <v>2005</v>
      </c>
      <c r="D56" s="69">
        <v>5</v>
      </c>
      <c r="E56" s="69" t="s">
        <v>2015</v>
      </c>
      <c r="F56" s="69">
        <v>5</v>
      </c>
      <c r="G56" s="69" t="s">
        <v>2025</v>
      </c>
      <c r="H56" s="69">
        <v>3</v>
      </c>
      <c r="I56" s="69"/>
      <c r="J56" s="69"/>
      <c r="K56" s="69" t="s">
        <v>2034</v>
      </c>
      <c r="L56" s="69">
        <v>2</v>
      </c>
      <c r="M56" s="69"/>
      <c r="N56" s="69"/>
      <c r="O56" s="69" t="s">
        <v>2046</v>
      </c>
      <c r="P56" s="69">
        <v>3</v>
      </c>
      <c r="Q56" s="69"/>
      <c r="R56" s="69"/>
      <c r="S56" s="69"/>
      <c r="T56" s="69"/>
    </row>
    <row r="57" spans="1:20" ht="15" customHeight="1">
      <c r="A57" s="69" t="s">
        <v>2003</v>
      </c>
      <c r="B57" s="69">
        <v>6</v>
      </c>
      <c r="C57" s="69" t="s">
        <v>2002</v>
      </c>
      <c r="D57" s="69">
        <v>5</v>
      </c>
      <c r="E57" s="69" t="s">
        <v>2016</v>
      </c>
      <c r="F57" s="69">
        <v>5</v>
      </c>
      <c r="G57" s="69" t="s">
        <v>2026</v>
      </c>
      <c r="H57" s="69">
        <v>3</v>
      </c>
      <c r="I57" s="69"/>
      <c r="J57" s="69"/>
      <c r="K57" s="69" t="s">
        <v>2035</v>
      </c>
      <c r="L57" s="69">
        <v>2</v>
      </c>
      <c r="M57" s="69"/>
      <c r="N57" s="69"/>
      <c r="O57" s="69" t="s">
        <v>2047</v>
      </c>
      <c r="P57" s="69">
        <v>3</v>
      </c>
      <c r="Q57" s="69"/>
      <c r="R57" s="69"/>
      <c r="S57" s="69"/>
      <c r="T57" s="69"/>
    </row>
    <row r="58" spans="1:20" ht="15" customHeight="1">
      <c r="A58" s="69" t="s">
        <v>2004</v>
      </c>
      <c r="B58" s="69">
        <v>5</v>
      </c>
      <c r="C58" s="69" t="s">
        <v>2010</v>
      </c>
      <c r="D58" s="69">
        <v>4</v>
      </c>
      <c r="E58" s="69" t="s">
        <v>2017</v>
      </c>
      <c r="F58" s="69">
        <v>5</v>
      </c>
      <c r="G58" s="69" t="s">
        <v>2027</v>
      </c>
      <c r="H58" s="69">
        <v>3</v>
      </c>
      <c r="I58" s="69"/>
      <c r="J58" s="69"/>
      <c r="K58" s="69" t="s">
        <v>2036</v>
      </c>
      <c r="L58" s="69">
        <v>2</v>
      </c>
      <c r="M58" s="69"/>
      <c r="N58" s="69"/>
      <c r="O58" s="69" t="s">
        <v>2048</v>
      </c>
      <c r="P58" s="69">
        <v>3</v>
      </c>
      <c r="Q58" s="69"/>
      <c r="R58" s="69"/>
      <c r="S58" s="69"/>
      <c r="T58" s="69"/>
    </row>
    <row r="59" spans="1:20" ht="15" customHeight="1">
      <c r="A59" s="69" t="s">
        <v>2005</v>
      </c>
      <c r="B59" s="69">
        <v>5</v>
      </c>
      <c r="C59" s="69" t="s">
        <v>2011</v>
      </c>
      <c r="D59" s="69">
        <v>4</v>
      </c>
      <c r="E59" s="69" t="s">
        <v>2018</v>
      </c>
      <c r="F59" s="69">
        <v>5</v>
      </c>
      <c r="G59" s="69" t="s">
        <v>2028</v>
      </c>
      <c r="H59" s="69">
        <v>3</v>
      </c>
      <c r="I59" s="69"/>
      <c r="J59" s="69"/>
      <c r="K59" s="69" t="s">
        <v>2037</v>
      </c>
      <c r="L59" s="69">
        <v>2</v>
      </c>
      <c r="M59" s="69"/>
      <c r="N59" s="69"/>
      <c r="O59" s="69" t="s">
        <v>2049</v>
      </c>
      <c r="P59" s="69">
        <v>3</v>
      </c>
      <c r="Q59" s="69"/>
      <c r="R59" s="69"/>
      <c r="S59" s="69"/>
      <c r="T59" s="69"/>
    </row>
    <row r="60" spans="1:20" ht="15" customHeight="1">
      <c r="A60" s="69" t="s">
        <v>2006</v>
      </c>
      <c r="B60" s="69">
        <v>5</v>
      </c>
      <c r="C60" s="69" t="s">
        <v>2012</v>
      </c>
      <c r="D60" s="69">
        <v>4</v>
      </c>
      <c r="E60" s="69" t="s">
        <v>2019</v>
      </c>
      <c r="F60" s="69">
        <v>5</v>
      </c>
      <c r="G60" s="69" t="s">
        <v>2029</v>
      </c>
      <c r="H60" s="69">
        <v>3</v>
      </c>
      <c r="I60" s="69"/>
      <c r="J60" s="69"/>
      <c r="K60" s="69" t="s">
        <v>2038</v>
      </c>
      <c r="L60" s="69">
        <v>2</v>
      </c>
      <c r="M60" s="69"/>
      <c r="N60" s="69"/>
      <c r="O60" s="69" t="s">
        <v>2050</v>
      </c>
      <c r="P60" s="69">
        <v>3</v>
      </c>
      <c r="Q60" s="69"/>
      <c r="R60" s="69"/>
      <c r="S60" s="69"/>
      <c r="T60" s="69"/>
    </row>
    <row r="61" spans="1:20" ht="15" customHeight="1">
      <c r="A61" s="69" t="s">
        <v>2007</v>
      </c>
      <c r="B61" s="69">
        <v>5</v>
      </c>
      <c r="C61" s="69" t="s">
        <v>2004</v>
      </c>
      <c r="D61" s="69">
        <v>4</v>
      </c>
      <c r="E61" s="69" t="s">
        <v>2020</v>
      </c>
      <c r="F61" s="69">
        <v>5</v>
      </c>
      <c r="G61" s="69"/>
      <c r="H61" s="69"/>
      <c r="I61" s="69"/>
      <c r="J61" s="69"/>
      <c r="K61" s="69" t="s">
        <v>2039</v>
      </c>
      <c r="L61" s="69">
        <v>2</v>
      </c>
      <c r="M61" s="69"/>
      <c r="N61" s="69"/>
      <c r="O61" s="69" t="s">
        <v>2051</v>
      </c>
      <c r="P61" s="69">
        <v>3</v>
      </c>
      <c r="Q61" s="69"/>
      <c r="R61" s="69"/>
      <c r="S61" s="69"/>
      <c r="T61" s="69"/>
    </row>
    <row r="62" spans="1:20" ht="15">
      <c r="A62" s="69" t="s">
        <v>2008</v>
      </c>
      <c r="B62" s="69">
        <v>5</v>
      </c>
      <c r="C62" s="69" t="s">
        <v>2006</v>
      </c>
      <c r="D62" s="69">
        <v>4</v>
      </c>
      <c r="E62" s="69" t="s">
        <v>2021</v>
      </c>
      <c r="F62" s="69">
        <v>5</v>
      </c>
      <c r="G62" s="69"/>
      <c r="H62" s="69"/>
      <c r="I62" s="69"/>
      <c r="J62" s="69"/>
      <c r="K62" s="69" t="s">
        <v>2040</v>
      </c>
      <c r="L62" s="69">
        <v>2</v>
      </c>
      <c r="M62" s="69"/>
      <c r="N62" s="69"/>
      <c r="O62" s="69" t="s">
        <v>2052</v>
      </c>
      <c r="P62" s="69">
        <v>3</v>
      </c>
      <c r="Q62" s="69"/>
      <c r="R62" s="69"/>
      <c r="S62" s="69"/>
      <c r="T62" s="69"/>
    </row>
    <row r="63" spans="1:20" ht="15" customHeight="1">
      <c r="A63" s="69" t="s">
        <v>2009</v>
      </c>
      <c r="B63" s="69">
        <v>5</v>
      </c>
      <c r="C63" s="69" t="s">
        <v>2007</v>
      </c>
      <c r="D63" s="69">
        <v>4</v>
      </c>
      <c r="E63" s="69" t="s">
        <v>2003</v>
      </c>
      <c r="F63" s="69">
        <v>5</v>
      </c>
      <c r="G63" s="69"/>
      <c r="H63" s="69"/>
      <c r="I63" s="69"/>
      <c r="J63" s="69"/>
      <c r="K63" s="69" t="s">
        <v>2041</v>
      </c>
      <c r="L63" s="69">
        <v>2</v>
      </c>
      <c r="M63" s="69"/>
      <c r="N63" s="69"/>
      <c r="O63" s="69" t="s">
        <v>2053</v>
      </c>
      <c r="P63" s="69">
        <v>3</v>
      </c>
      <c r="Q63" s="69"/>
      <c r="R63" s="69"/>
      <c r="S63" s="69"/>
      <c r="T63" s="69"/>
    </row>
    <row r="64" ht="15" customHeight="1"/>
    <row r="65" ht="15" customHeight="1"/>
    <row r="66" spans="1:20" ht="15" customHeight="1">
      <c r="A66" s="13" t="s">
        <v>245</v>
      </c>
      <c r="B66" s="13" t="s">
        <v>229</v>
      </c>
      <c r="C66" s="13" t="s">
        <v>247</v>
      </c>
      <c r="D66" s="13" t="s">
        <v>231</v>
      </c>
      <c r="E66" s="63" t="s">
        <v>2061</v>
      </c>
      <c r="F66" s="63" t="s">
        <v>1871</v>
      </c>
      <c r="G66" s="63" t="s">
        <v>2063</v>
      </c>
      <c r="H66" s="63" t="s">
        <v>1873</v>
      </c>
      <c r="I66" s="63" t="s">
        <v>2065</v>
      </c>
      <c r="J66" s="63" t="s">
        <v>1875</v>
      </c>
      <c r="K66" s="63" t="s">
        <v>2067</v>
      </c>
      <c r="L66" s="63" t="s">
        <v>1877</v>
      </c>
      <c r="M66" s="63" t="s">
        <v>2069</v>
      </c>
      <c r="N66" s="63" t="s">
        <v>1879</v>
      </c>
      <c r="O66" s="63" t="s">
        <v>2071</v>
      </c>
      <c r="P66" s="63" t="s">
        <v>1881</v>
      </c>
      <c r="Q66" s="13" t="s">
        <v>2073</v>
      </c>
      <c r="R66" s="13" t="s">
        <v>1883</v>
      </c>
      <c r="S66" s="63" t="s">
        <v>2075</v>
      </c>
      <c r="T66" s="63" t="s">
        <v>1884</v>
      </c>
    </row>
    <row r="67" spans="1:20" ht="15">
      <c r="A67" s="63" t="s">
        <v>740</v>
      </c>
      <c r="B67" s="63">
        <v>2</v>
      </c>
      <c r="C67" s="63" t="s">
        <v>740</v>
      </c>
      <c r="D67" s="63">
        <v>2</v>
      </c>
      <c r="E67" s="63"/>
      <c r="F67" s="63"/>
      <c r="G67" s="63"/>
      <c r="H67" s="63"/>
      <c r="I67" s="63"/>
      <c r="J67" s="63"/>
      <c r="K67" s="63"/>
      <c r="L67" s="63"/>
      <c r="M67" s="63"/>
      <c r="N67" s="63"/>
      <c r="O67" s="63"/>
      <c r="P67" s="63"/>
      <c r="Q67" s="63" t="s">
        <v>750</v>
      </c>
      <c r="R67" s="63">
        <v>1</v>
      </c>
      <c r="S67" s="63"/>
      <c r="T67" s="63"/>
    </row>
    <row r="68" spans="1:20" ht="15">
      <c r="A68" s="63" t="s">
        <v>750</v>
      </c>
      <c r="B68" s="63">
        <v>1</v>
      </c>
      <c r="C68" s="63"/>
      <c r="D68" s="63"/>
      <c r="E68" s="63"/>
      <c r="F68" s="63"/>
      <c r="G68" s="63"/>
      <c r="H68" s="63"/>
      <c r="I68" s="63"/>
      <c r="J68" s="63"/>
      <c r="K68" s="63"/>
      <c r="L68" s="63"/>
      <c r="M68" s="63"/>
      <c r="N68" s="63"/>
      <c r="O68" s="63"/>
      <c r="P68" s="63"/>
      <c r="Q68" s="63"/>
      <c r="R68" s="63"/>
      <c r="S68" s="63"/>
      <c r="T68" s="63"/>
    </row>
    <row r="69" ht="15" customHeight="1"/>
    <row r="70" ht="15" customHeight="1"/>
    <row r="71" spans="1:20" ht="15" customHeight="1">
      <c r="A71" s="13" t="s">
        <v>246</v>
      </c>
      <c r="B71" s="13" t="s">
        <v>229</v>
      </c>
      <c r="C71" s="13" t="s">
        <v>248</v>
      </c>
      <c r="D71" s="13" t="s">
        <v>231</v>
      </c>
      <c r="E71" s="13" t="s">
        <v>2062</v>
      </c>
      <c r="F71" s="13" t="s">
        <v>1871</v>
      </c>
      <c r="G71" s="13" t="s">
        <v>2064</v>
      </c>
      <c r="H71" s="13" t="s">
        <v>1873</v>
      </c>
      <c r="I71" s="13" t="s">
        <v>2066</v>
      </c>
      <c r="J71" s="13" t="s">
        <v>1875</v>
      </c>
      <c r="K71" s="13" t="s">
        <v>2068</v>
      </c>
      <c r="L71" s="13" t="s">
        <v>1877</v>
      </c>
      <c r="M71" s="13" t="s">
        <v>2070</v>
      </c>
      <c r="N71" s="13" t="s">
        <v>1879</v>
      </c>
      <c r="O71" s="13" t="s">
        <v>2072</v>
      </c>
      <c r="P71" s="13" t="s">
        <v>1881</v>
      </c>
      <c r="Q71" s="63" t="s">
        <v>2074</v>
      </c>
      <c r="R71" s="63" t="s">
        <v>1883</v>
      </c>
      <c r="S71" s="63" t="s">
        <v>2076</v>
      </c>
      <c r="T71" s="63" t="s">
        <v>1884</v>
      </c>
    </row>
    <row r="72" spans="1:20" ht="15">
      <c r="A72" s="63" t="s">
        <v>712</v>
      </c>
      <c r="B72" s="63">
        <v>7</v>
      </c>
      <c r="C72" s="63" t="s">
        <v>749</v>
      </c>
      <c r="D72" s="63">
        <v>3</v>
      </c>
      <c r="E72" s="63" t="s">
        <v>712</v>
      </c>
      <c r="F72" s="63">
        <v>7</v>
      </c>
      <c r="G72" s="63" t="s">
        <v>760</v>
      </c>
      <c r="H72" s="63">
        <v>2</v>
      </c>
      <c r="I72" s="63" t="s">
        <v>771</v>
      </c>
      <c r="J72" s="63">
        <v>1</v>
      </c>
      <c r="K72" s="63" t="s">
        <v>742</v>
      </c>
      <c r="L72" s="63">
        <v>3</v>
      </c>
      <c r="M72" s="63" t="s">
        <v>753</v>
      </c>
      <c r="N72" s="63">
        <v>1</v>
      </c>
      <c r="O72" s="63" t="s">
        <v>717</v>
      </c>
      <c r="P72" s="63">
        <v>3</v>
      </c>
      <c r="Q72" s="63"/>
      <c r="R72" s="63"/>
      <c r="S72" s="63"/>
      <c r="T72" s="63"/>
    </row>
    <row r="73" spans="1:20" ht="15">
      <c r="A73" s="63" t="s">
        <v>748</v>
      </c>
      <c r="B73" s="63">
        <v>5</v>
      </c>
      <c r="C73" s="63" t="s">
        <v>733</v>
      </c>
      <c r="D73" s="63">
        <v>2</v>
      </c>
      <c r="E73" s="63" t="s">
        <v>748</v>
      </c>
      <c r="F73" s="63">
        <v>5</v>
      </c>
      <c r="G73" s="63" t="s">
        <v>761</v>
      </c>
      <c r="H73" s="63">
        <v>1</v>
      </c>
      <c r="I73" s="63" t="s">
        <v>770</v>
      </c>
      <c r="J73" s="63">
        <v>1</v>
      </c>
      <c r="K73" s="63" t="s">
        <v>741</v>
      </c>
      <c r="L73" s="63">
        <v>2</v>
      </c>
      <c r="M73" s="63" t="s">
        <v>752</v>
      </c>
      <c r="N73" s="63">
        <v>1</v>
      </c>
      <c r="O73" s="63"/>
      <c r="P73" s="63"/>
      <c r="Q73" s="63"/>
      <c r="R73" s="63"/>
      <c r="S73" s="63"/>
      <c r="T73" s="63"/>
    </row>
    <row r="74" spans="1:20" ht="15" customHeight="1">
      <c r="A74" s="63" t="s">
        <v>747</v>
      </c>
      <c r="B74" s="63">
        <v>5</v>
      </c>
      <c r="C74" s="63" t="s">
        <v>765</v>
      </c>
      <c r="D74" s="63">
        <v>2</v>
      </c>
      <c r="E74" s="63" t="s">
        <v>747</v>
      </c>
      <c r="F74" s="63">
        <v>5</v>
      </c>
      <c r="G74" s="63" t="s">
        <v>759</v>
      </c>
      <c r="H74" s="63">
        <v>1</v>
      </c>
      <c r="I74" s="63" t="s">
        <v>769</v>
      </c>
      <c r="J74" s="63">
        <v>1</v>
      </c>
      <c r="K74" s="63" t="s">
        <v>762</v>
      </c>
      <c r="L74" s="63">
        <v>1</v>
      </c>
      <c r="M74" s="63"/>
      <c r="N74" s="63"/>
      <c r="O74" s="63"/>
      <c r="P74" s="63"/>
      <c r="Q74" s="63"/>
      <c r="R74" s="63"/>
      <c r="S74" s="63"/>
      <c r="T74" s="63"/>
    </row>
    <row r="75" spans="1:20" ht="15" customHeight="1">
      <c r="A75" s="63" t="s">
        <v>746</v>
      </c>
      <c r="B75" s="63">
        <v>5</v>
      </c>
      <c r="C75" s="63" t="s">
        <v>731</v>
      </c>
      <c r="D75" s="63">
        <v>2</v>
      </c>
      <c r="E75" s="63" t="s">
        <v>746</v>
      </c>
      <c r="F75" s="63">
        <v>5</v>
      </c>
      <c r="G75" s="63" t="s">
        <v>756</v>
      </c>
      <c r="H75" s="63">
        <v>1</v>
      </c>
      <c r="I75" s="63" t="s">
        <v>768</v>
      </c>
      <c r="J75" s="63">
        <v>1</v>
      </c>
      <c r="K75" s="63"/>
      <c r="L75" s="63"/>
      <c r="M75" s="63"/>
      <c r="N75" s="63"/>
      <c r="O75" s="63"/>
      <c r="P75" s="63"/>
      <c r="Q75" s="63"/>
      <c r="R75" s="63"/>
      <c r="S75" s="63"/>
      <c r="T75" s="63"/>
    </row>
    <row r="76" spans="1:20" ht="15" customHeight="1">
      <c r="A76" s="63" t="s">
        <v>745</v>
      </c>
      <c r="B76" s="63">
        <v>5</v>
      </c>
      <c r="C76" s="63" t="s">
        <v>764</v>
      </c>
      <c r="D76" s="63">
        <v>1</v>
      </c>
      <c r="E76" s="63" t="s">
        <v>745</v>
      </c>
      <c r="F76" s="63">
        <v>5</v>
      </c>
      <c r="G76" s="63" t="s">
        <v>755</v>
      </c>
      <c r="H76" s="63">
        <v>1</v>
      </c>
      <c r="I76" s="63" t="s">
        <v>767</v>
      </c>
      <c r="J76" s="63">
        <v>1</v>
      </c>
      <c r="K76" s="63"/>
      <c r="L76" s="63"/>
      <c r="M76" s="63"/>
      <c r="N76" s="63"/>
      <c r="O76" s="63"/>
      <c r="P76" s="63"/>
      <c r="Q76" s="63"/>
      <c r="R76" s="63"/>
      <c r="S76" s="63"/>
      <c r="T76" s="63"/>
    </row>
    <row r="77" spans="1:20" ht="15" customHeight="1">
      <c r="A77" s="63" t="s">
        <v>744</v>
      </c>
      <c r="B77" s="63">
        <v>5</v>
      </c>
      <c r="C77" s="63" t="s">
        <v>763</v>
      </c>
      <c r="D77" s="63">
        <v>1</v>
      </c>
      <c r="E77" s="63" t="s">
        <v>744</v>
      </c>
      <c r="F77" s="63">
        <v>5</v>
      </c>
      <c r="G77" s="63" t="s">
        <v>754</v>
      </c>
      <c r="H77" s="63">
        <v>1</v>
      </c>
      <c r="I77" s="63" t="s">
        <v>766</v>
      </c>
      <c r="J77" s="63">
        <v>1</v>
      </c>
      <c r="K77" s="63"/>
      <c r="L77" s="63"/>
      <c r="M77" s="63"/>
      <c r="N77" s="63"/>
      <c r="O77" s="63"/>
      <c r="P77" s="63"/>
      <c r="Q77" s="63"/>
      <c r="R77" s="63"/>
      <c r="S77" s="63"/>
      <c r="T77" s="63"/>
    </row>
    <row r="78" spans="1:20" ht="15">
      <c r="A78" s="63" t="s">
        <v>743</v>
      </c>
      <c r="B78" s="63">
        <v>5</v>
      </c>
      <c r="C78" s="63" t="s">
        <v>734</v>
      </c>
      <c r="D78" s="63">
        <v>1</v>
      </c>
      <c r="E78" s="63" t="s">
        <v>743</v>
      </c>
      <c r="F78" s="63">
        <v>5</v>
      </c>
      <c r="G78" s="63" t="s">
        <v>758</v>
      </c>
      <c r="H78" s="63">
        <v>1</v>
      </c>
      <c r="I78" s="63"/>
      <c r="J78" s="63"/>
      <c r="K78" s="63"/>
      <c r="L78" s="63"/>
      <c r="M78" s="63"/>
      <c r="N78" s="63"/>
      <c r="O78" s="63"/>
      <c r="P78" s="63"/>
      <c r="Q78" s="63"/>
      <c r="R78" s="63"/>
      <c r="S78" s="63"/>
      <c r="T78" s="63"/>
    </row>
    <row r="79" spans="1:20" ht="15" customHeight="1">
      <c r="A79" s="63" t="s">
        <v>731</v>
      </c>
      <c r="B79" s="63">
        <v>3</v>
      </c>
      <c r="C79" s="63"/>
      <c r="D79" s="63"/>
      <c r="E79" s="63" t="s">
        <v>739</v>
      </c>
      <c r="F79" s="63">
        <v>2</v>
      </c>
      <c r="G79" s="63" t="s">
        <v>757</v>
      </c>
      <c r="H79" s="63">
        <v>1</v>
      </c>
      <c r="I79" s="63"/>
      <c r="J79" s="63"/>
      <c r="K79" s="63"/>
      <c r="L79" s="63"/>
      <c r="M79" s="63"/>
      <c r="N79" s="63"/>
      <c r="O79" s="63"/>
      <c r="P79" s="63"/>
      <c r="Q79" s="63"/>
      <c r="R79" s="63"/>
      <c r="S79" s="63"/>
      <c r="T79" s="63"/>
    </row>
    <row r="80" spans="1:20" ht="15">
      <c r="A80" s="63" t="s">
        <v>717</v>
      </c>
      <c r="B80" s="63">
        <v>3</v>
      </c>
      <c r="C80" s="63"/>
      <c r="D80" s="63"/>
      <c r="E80" s="63" t="s">
        <v>738</v>
      </c>
      <c r="F80" s="63">
        <v>2</v>
      </c>
      <c r="G80" s="63"/>
      <c r="H80" s="63"/>
      <c r="I80" s="63"/>
      <c r="J80" s="63"/>
      <c r="K80" s="63"/>
      <c r="L80" s="63"/>
      <c r="M80" s="63"/>
      <c r="N80" s="63"/>
      <c r="O80" s="63"/>
      <c r="P80" s="63"/>
      <c r="Q80" s="63"/>
      <c r="R80" s="63"/>
      <c r="S80" s="63"/>
      <c r="T80" s="63"/>
    </row>
    <row r="81" spans="1:20" ht="15">
      <c r="A81" s="63" t="s">
        <v>749</v>
      </c>
      <c r="B81" s="63">
        <v>3</v>
      </c>
      <c r="C81" s="63"/>
      <c r="D81" s="63"/>
      <c r="E81" s="63" t="s">
        <v>737</v>
      </c>
      <c r="F81" s="63">
        <v>2</v>
      </c>
      <c r="G81" s="63"/>
      <c r="H81" s="63"/>
      <c r="I81" s="63"/>
      <c r="J81" s="63"/>
      <c r="K81" s="63"/>
      <c r="L81" s="63"/>
      <c r="M81" s="63"/>
      <c r="N81" s="63"/>
      <c r="O81" s="63"/>
      <c r="P81" s="63"/>
      <c r="Q81" s="63"/>
      <c r="R81" s="63"/>
      <c r="S81" s="63"/>
      <c r="T81" s="63"/>
    </row>
    <row r="83" ht="15" customHeight="1"/>
    <row r="84" spans="1:20" ht="15" customHeight="1">
      <c r="A84" s="13" t="s">
        <v>251</v>
      </c>
      <c r="B84" s="13" t="s">
        <v>229</v>
      </c>
      <c r="C84" s="13" t="s">
        <v>252</v>
      </c>
      <c r="D84" s="13" t="s">
        <v>231</v>
      </c>
      <c r="E84" s="13" t="s">
        <v>2083</v>
      </c>
      <c r="F84" s="13" t="s">
        <v>1871</v>
      </c>
      <c r="G84" s="13" t="s">
        <v>2084</v>
      </c>
      <c r="H84" s="13" t="s">
        <v>1873</v>
      </c>
      <c r="I84" s="13" t="s">
        <v>2085</v>
      </c>
      <c r="J84" s="13" t="s">
        <v>1875</v>
      </c>
      <c r="K84" s="13" t="s">
        <v>2086</v>
      </c>
      <c r="L84" s="13" t="s">
        <v>1877</v>
      </c>
      <c r="M84" s="13" t="s">
        <v>2087</v>
      </c>
      <c r="N84" s="13" t="s">
        <v>1879</v>
      </c>
      <c r="O84" s="13" t="s">
        <v>2088</v>
      </c>
      <c r="P84" s="13" t="s">
        <v>1881</v>
      </c>
      <c r="Q84" s="13" t="s">
        <v>2089</v>
      </c>
      <c r="R84" s="13" t="s">
        <v>1883</v>
      </c>
      <c r="S84" s="13" t="s">
        <v>2090</v>
      </c>
      <c r="T84" s="13" t="s">
        <v>1884</v>
      </c>
    </row>
    <row r="85" spans="1:20" ht="15">
      <c r="A85" s="107" t="s">
        <v>709</v>
      </c>
      <c r="B85" s="63">
        <v>169627</v>
      </c>
      <c r="C85" s="107" t="s">
        <v>709</v>
      </c>
      <c r="D85" s="63">
        <v>169627</v>
      </c>
      <c r="E85" s="107" t="s">
        <v>370</v>
      </c>
      <c r="F85" s="63">
        <v>161948</v>
      </c>
      <c r="G85" s="107" t="s">
        <v>757</v>
      </c>
      <c r="H85" s="63">
        <v>43405</v>
      </c>
      <c r="I85" s="107" t="s">
        <v>769</v>
      </c>
      <c r="J85" s="63">
        <v>88742</v>
      </c>
      <c r="K85" s="107" t="s">
        <v>703</v>
      </c>
      <c r="L85" s="63">
        <v>7844</v>
      </c>
      <c r="M85" s="107" t="s">
        <v>752</v>
      </c>
      <c r="N85" s="63">
        <v>12310</v>
      </c>
      <c r="O85" s="107" t="s">
        <v>717</v>
      </c>
      <c r="P85" s="63">
        <v>94287</v>
      </c>
      <c r="Q85" s="107" t="s">
        <v>750</v>
      </c>
      <c r="R85" s="63">
        <v>52368</v>
      </c>
      <c r="S85" s="107" t="s">
        <v>721</v>
      </c>
      <c r="T85" s="63">
        <v>4527</v>
      </c>
    </row>
    <row r="86" spans="1:20" ht="15">
      <c r="A86" s="107" t="s">
        <v>370</v>
      </c>
      <c r="B86" s="63">
        <v>161948</v>
      </c>
      <c r="C86" s="107" t="s">
        <v>722</v>
      </c>
      <c r="D86" s="63">
        <v>102104</v>
      </c>
      <c r="E86" s="107" t="s">
        <v>701</v>
      </c>
      <c r="F86" s="63">
        <v>36662</v>
      </c>
      <c r="G86" s="107" t="s">
        <v>761</v>
      </c>
      <c r="H86" s="63">
        <v>42394</v>
      </c>
      <c r="I86" s="107" t="s">
        <v>767</v>
      </c>
      <c r="J86" s="63">
        <v>84215</v>
      </c>
      <c r="K86" s="107" t="s">
        <v>762</v>
      </c>
      <c r="L86" s="63">
        <v>5521</v>
      </c>
      <c r="M86" s="107" t="s">
        <v>753</v>
      </c>
      <c r="N86" s="63">
        <v>9546</v>
      </c>
      <c r="O86" s="107" t="s">
        <v>718</v>
      </c>
      <c r="P86" s="63">
        <v>57346</v>
      </c>
      <c r="Q86" s="107" t="s">
        <v>711</v>
      </c>
      <c r="R86" s="63">
        <v>37706</v>
      </c>
      <c r="S86" s="107" t="s">
        <v>710</v>
      </c>
      <c r="T86" s="63">
        <v>106</v>
      </c>
    </row>
    <row r="87" spans="1:20" ht="15" customHeight="1">
      <c r="A87" s="107" t="s">
        <v>722</v>
      </c>
      <c r="B87" s="63">
        <v>102104</v>
      </c>
      <c r="C87" s="107" t="s">
        <v>765</v>
      </c>
      <c r="D87" s="63">
        <v>80203</v>
      </c>
      <c r="E87" s="107" t="s">
        <v>706</v>
      </c>
      <c r="F87" s="63">
        <v>24631</v>
      </c>
      <c r="G87" s="107" t="s">
        <v>729</v>
      </c>
      <c r="H87" s="63">
        <v>40331</v>
      </c>
      <c r="I87" s="107" t="s">
        <v>768</v>
      </c>
      <c r="J87" s="63">
        <v>57846</v>
      </c>
      <c r="K87" s="107" t="s">
        <v>730</v>
      </c>
      <c r="L87" s="63">
        <v>3375</v>
      </c>
      <c r="M87" s="107" t="s">
        <v>724</v>
      </c>
      <c r="N87" s="63">
        <v>4344</v>
      </c>
      <c r="O87" s="107" t="s">
        <v>716</v>
      </c>
      <c r="P87" s="63">
        <v>1287</v>
      </c>
      <c r="Q87" s="107"/>
      <c r="R87" s="63"/>
      <c r="S87" s="107"/>
      <c r="T87" s="63"/>
    </row>
    <row r="88" spans="1:20" ht="15" customHeight="1">
      <c r="A88" s="107" t="s">
        <v>717</v>
      </c>
      <c r="B88" s="63">
        <v>94287</v>
      </c>
      <c r="C88" s="107" t="s">
        <v>731</v>
      </c>
      <c r="D88" s="63">
        <v>79119</v>
      </c>
      <c r="E88" s="107" t="s">
        <v>712</v>
      </c>
      <c r="F88" s="63">
        <v>24368</v>
      </c>
      <c r="G88" s="107" t="s">
        <v>754</v>
      </c>
      <c r="H88" s="63">
        <v>25177</v>
      </c>
      <c r="I88" s="107" t="s">
        <v>736</v>
      </c>
      <c r="J88" s="63">
        <v>54010</v>
      </c>
      <c r="K88" s="107" t="s">
        <v>741</v>
      </c>
      <c r="L88" s="63">
        <v>2669</v>
      </c>
      <c r="M88" s="107"/>
      <c r="N88" s="63"/>
      <c r="O88" s="107"/>
      <c r="P88" s="63"/>
      <c r="Q88" s="107"/>
      <c r="R88" s="63"/>
      <c r="S88" s="107"/>
      <c r="T88" s="63"/>
    </row>
    <row r="89" spans="1:20" ht="15" customHeight="1">
      <c r="A89" s="107" t="s">
        <v>769</v>
      </c>
      <c r="B89" s="63">
        <v>88742</v>
      </c>
      <c r="C89" s="107" t="s">
        <v>749</v>
      </c>
      <c r="D89" s="63">
        <v>69292</v>
      </c>
      <c r="E89" s="107" t="s">
        <v>739</v>
      </c>
      <c r="F89" s="63">
        <v>18248</v>
      </c>
      <c r="G89" s="107" t="s">
        <v>756</v>
      </c>
      <c r="H89" s="63">
        <v>14853</v>
      </c>
      <c r="I89" s="107" t="s">
        <v>771</v>
      </c>
      <c r="J89" s="63">
        <v>12599</v>
      </c>
      <c r="K89" s="107" t="s">
        <v>742</v>
      </c>
      <c r="L89" s="63">
        <v>1059</v>
      </c>
      <c r="M89" s="107"/>
      <c r="N89" s="63"/>
      <c r="O89" s="107"/>
      <c r="P89" s="63"/>
      <c r="Q89" s="107"/>
      <c r="R89" s="63"/>
      <c r="S89" s="107"/>
      <c r="T89" s="63"/>
    </row>
    <row r="90" spans="1:20" ht="15" customHeight="1">
      <c r="A90" s="107" t="s">
        <v>767</v>
      </c>
      <c r="B90" s="63">
        <v>84215</v>
      </c>
      <c r="C90" s="107" t="s">
        <v>735</v>
      </c>
      <c r="D90" s="63">
        <v>61405</v>
      </c>
      <c r="E90" s="107" t="s">
        <v>751</v>
      </c>
      <c r="F90" s="63">
        <v>7534</v>
      </c>
      <c r="G90" s="107" t="s">
        <v>760</v>
      </c>
      <c r="H90" s="63">
        <v>14332</v>
      </c>
      <c r="I90" s="107" t="s">
        <v>766</v>
      </c>
      <c r="J90" s="63">
        <v>5595</v>
      </c>
      <c r="K90" s="107"/>
      <c r="L90" s="63"/>
      <c r="M90" s="107"/>
      <c r="N90" s="63"/>
      <c r="O90" s="107"/>
      <c r="P90" s="63"/>
      <c r="Q90" s="107"/>
      <c r="R90" s="63"/>
      <c r="S90" s="107"/>
      <c r="T90" s="63"/>
    </row>
    <row r="91" spans="1:20" ht="15">
      <c r="A91" s="107" t="s">
        <v>765</v>
      </c>
      <c r="B91" s="63">
        <v>80203</v>
      </c>
      <c r="C91" s="107" t="s">
        <v>723</v>
      </c>
      <c r="D91" s="63">
        <v>56344</v>
      </c>
      <c r="E91" s="107" t="s">
        <v>713</v>
      </c>
      <c r="F91" s="63">
        <v>6934</v>
      </c>
      <c r="G91" s="107" t="s">
        <v>759</v>
      </c>
      <c r="H91" s="63">
        <v>14168</v>
      </c>
      <c r="I91" s="107" t="s">
        <v>770</v>
      </c>
      <c r="J91" s="63">
        <v>2552</v>
      </c>
      <c r="K91" s="107"/>
      <c r="L91" s="63"/>
      <c r="M91" s="107"/>
      <c r="N91" s="63"/>
      <c r="O91" s="107"/>
      <c r="P91" s="63"/>
      <c r="Q91" s="107"/>
      <c r="R91" s="63"/>
      <c r="S91" s="107"/>
      <c r="T91" s="63"/>
    </row>
    <row r="92" spans="1:20" ht="15" customHeight="1">
      <c r="A92" s="107" t="s">
        <v>731</v>
      </c>
      <c r="B92" s="63">
        <v>79119</v>
      </c>
      <c r="C92" s="107" t="s">
        <v>726</v>
      </c>
      <c r="D92" s="63">
        <v>26553</v>
      </c>
      <c r="E92" s="107" t="s">
        <v>737</v>
      </c>
      <c r="F92" s="63">
        <v>4940</v>
      </c>
      <c r="G92" s="107" t="s">
        <v>755</v>
      </c>
      <c r="H92" s="63">
        <v>10960</v>
      </c>
      <c r="I92" s="107"/>
      <c r="J92" s="63"/>
      <c r="K92" s="107"/>
      <c r="L92" s="63"/>
      <c r="M92" s="107"/>
      <c r="N92" s="63"/>
      <c r="O92" s="107"/>
      <c r="P92" s="63"/>
      <c r="Q92" s="107"/>
      <c r="R92" s="63"/>
      <c r="S92" s="107"/>
      <c r="T92" s="63"/>
    </row>
    <row r="93" spans="1:20" ht="15">
      <c r="A93" s="107" t="s">
        <v>749</v>
      </c>
      <c r="B93" s="63">
        <v>69292</v>
      </c>
      <c r="C93" s="107" t="s">
        <v>720</v>
      </c>
      <c r="D93" s="63">
        <v>25921</v>
      </c>
      <c r="E93" s="107" t="s">
        <v>707</v>
      </c>
      <c r="F93" s="63">
        <v>4406</v>
      </c>
      <c r="G93" s="107" t="s">
        <v>758</v>
      </c>
      <c r="H93" s="63">
        <v>321</v>
      </c>
      <c r="I93" s="107"/>
      <c r="J93" s="63"/>
      <c r="K93" s="107"/>
      <c r="L93" s="63"/>
      <c r="M93" s="107"/>
      <c r="N93" s="63"/>
      <c r="O93" s="107"/>
      <c r="P93" s="63"/>
      <c r="Q93" s="107"/>
      <c r="R93" s="63"/>
      <c r="S93" s="107"/>
      <c r="T93" s="63"/>
    </row>
    <row r="94" spans="1:20" ht="15">
      <c r="A94" s="107" t="s">
        <v>735</v>
      </c>
      <c r="B94" s="63">
        <v>61405</v>
      </c>
      <c r="C94" s="107" t="s">
        <v>727</v>
      </c>
      <c r="D94" s="63">
        <v>22904</v>
      </c>
      <c r="E94" s="107" t="s">
        <v>743</v>
      </c>
      <c r="F94" s="63">
        <v>2250</v>
      </c>
      <c r="G94" s="107"/>
      <c r="H94" s="63"/>
      <c r="I94" s="107"/>
      <c r="J94" s="63"/>
      <c r="K94" s="107"/>
      <c r="L94" s="63"/>
      <c r="M94" s="107"/>
      <c r="N94" s="63"/>
      <c r="O94" s="107"/>
      <c r="P94" s="63"/>
      <c r="Q94" s="107"/>
      <c r="R94" s="63"/>
      <c r="S94" s="107"/>
      <c r="T94" s="63"/>
    </row>
  </sheetData>
  <hyperlinks>
    <hyperlink ref="A2" r:id="rId1" display="https://www.socialmediatoday.com/news/where-should-you-place-your-instagram-hashtags-in-the-caption-or-in-the-f/562009/"/>
    <hyperlink ref="A3" r:id="rId2" display="https://www.socialmediatoday.com/news/facebook-publishes-new-report-on-the-benefits-of-combining-facebook-and-out/561700/"/>
    <hyperlink ref="A4" r:id="rId3" display="https://edex.adobe.com/pd/course/design-for-social-media"/>
    <hyperlink ref="A5" r:id="rId4" display="https://blog.hootsuite.com/instagram-post-ideas/"/>
    <hyperlink ref="A6" r:id="rId5" display="https://twitter.com/sagemedia_comm/status/1166365195872215042"/>
    <hyperlink ref="A7" r:id="rId6" display="https://edm.com/features/tiktok-influencer-marketing"/>
    <hyperlink ref="A8" r:id="rId7" display="https://twitter.com/mattnavarra/status/1168534204759642113"/>
    <hyperlink ref="A9" r:id="rId8" display="https://twitter.com/mattnavarra/status/1168564371351584775"/>
    <hyperlink ref="A10" r:id="rId9" display="https://www.socialinsider.io/blog/instagram-hashtag-study/"/>
    <hyperlink ref="A11" r:id="rId10" display="https://www.buzzfeednews.com/article/pdominguez/jawline-hulu-documentary-social-media-star-influencer"/>
    <hyperlink ref="C2" r:id="rId11" display="https://www.socialmediatoday.com/news/where-should-you-place-your-instagram-hashtags-in-the-caption-or-in-the-f/562009/"/>
    <hyperlink ref="C3" r:id="rId12" display="https://www.socialmediatoday.com/news/facebook-publishes-new-report-on-the-benefits-of-combining-facebook-and-out/561700/"/>
    <hyperlink ref="C4" r:id="rId13" display="https://twitter.com/sagemedia_comm/status/1166365195872215042"/>
    <hyperlink ref="C5" r:id="rId14" display="https://blog.hootsuite.com/instagram-post-ideas/"/>
    <hyperlink ref="C6" r:id="rId15" display="https://edex.adobe.com/pd/course/design-for-social-media"/>
    <hyperlink ref="C7" r:id="rId16" display="https://twitter.com/mattnavarra/status/1168534204759642113"/>
    <hyperlink ref="C8" r:id="rId17" display="https://twitter.com/mattnavarra/status/1168564371351584775"/>
    <hyperlink ref="C9" r:id="rId18" display="https://edm.com/features/tiktok-influencer-marketing"/>
    <hyperlink ref="C10" r:id="rId19" display="https://www.buzzfeednews.com/article/pdominguez/jawline-hulu-documentary-social-media-star-influencer"/>
    <hyperlink ref="C11" r:id="rId20" display="https://www.socialmediatoday.com/news/will-instagram-business-profile-reach-follow-the-same-path-as-facebook-page/561617/"/>
    <hyperlink ref="E2" r:id="rId21" display="https://wongmjane.com/blog/fb-hiding-likes?utm_content=bufferf0547&amp;utm_medium=social&amp;utm_source=twitter&amp;utm_campaign=buffer"/>
    <hyperlink ref="E3" r:id="rId22" display="https://twitter.com/AEJMC_PRD/status/1164236151886163969"/>
    <hyperlink ref="E4" r:id="rId23" display="https://aejmc.us/csw/2019/08/28/commission-on-the-status-of-women-csw-call-for-panels-for-aejmc-2020/"/>
    <hyperlink ref="E5" r:id="rId24" display="https://www.cnbc.com/2019/08/29/instagram-influencers-are-often-white-leading-to-brand-criticism.html"/>
    <hyperlink ref="G2" r:id="rId25" display="https://paper.li/Frank_Strong/1565531344?edition_id=4a91da50-cf1b-11e9-ae52-0cc47a0d1605"/>
    <hyperlink ref="G3" r:id="rId26" display="https://paper.li/Frank_Strong/1565531344?edition_id=ce467b90-c808-11e9-ae52-0cc47a0d1605"/>
    <hyperlink ref="G4" r:id="rId27" display="https://paper.li/Frank_Strong/1565531344?edition_id=4c56fb60-ca64-11e9-ae52-0cc47a0d1605"/>
    <hyperlink ref="I2" r:id="rId28" display="https://techcrunch.com/2019/09/03/pandora-now-lets-you-share-music-and-podcasts-to-your-instagram-stories/?utm_source=podnews.net&amp;utm_medium=email&amp;utm_campaign=podnews.net:2019-09-04"/>
    <hyperlink ref="I3" r:id="rId29" display="https://www-tandfonline-com.libproxy.aucegypt.edu/doi/full/10.1080/17512786.2019.1647113"/>
    <hyperlink ref="I4" r:id="rId30" display="https://twitter.com/JeremyHL/status/1164608597906604032"/>
    <hyperlink ref="I5" r:id="rId31" display="https://www.bitchmedia.org/article/popeyes-chicken-sandwich-brands-appropriate-black-twitter?utm_source=newsletter&amp;utm_medium=email&amp;utm_content=success%20of%20their%20viral%20chicken%20sandwich%20didn%E2%80%99t%20start%20with%20Popeyes&amp;utm_campaign=Weekly-Reader-8.31.2019"/>
    <hyperlink ref="K2" r:id="rId32" display="https://twitter.com/sagecomm/status/1169260074595999745"/>
    <hyperlink ref="K3" r:id="rId33" display="https://twitter.com/licieleite/status/1166447459620536321"/>
    <hyperlink ref="K4" r:id="rId34" display="https://twitter.com/MarinaPR2019/status/1166550264569925632"/>
    <hyperlink ref="M2" r:id="rId35" display="https://twitter.com/philgomes/status/1168953199837011968"/>
    <hyperlink ref="O2" r:id="rId36" display="https://m.rover.io/carolina-panthers-launch-purr-fect-mobile-training-camp-guide-30cd456eb683"/>
    <hyperlink ref="O3" r:id="rId37" display="https://twitter.com/FastCompany/status/1166735501648416768"/>
    <hyperlink ref="Q2" r:id="rId38" display="https://twitter.com/BlackTruckMedia/status/1167464684309688321"/>
    <hyperlink ref="S2" r:id="rId39" display="https://medium.com/swlh/unfriending-facebook-new-research-on-why-people-like-facebook-less-74894b927a0"/>
    <hyperlink ref="S3" r:id="rId40" display="https://adage.com/article/twitter/gaming-twitter/2191571"/>
    <hyperlink ref="S4" r:id="rId41" display="https://www.socialinsider.io/blog/instagram-hashtag-study/"/>
  </hyperlinks>
  <printOptions/>
  <pageMargins left="0.7" right="0.7" top="0.75" bottom="0.75" header="0.3" footer="0.3"/>
  <pageSetup orientation="portrait" paperSize="9"/>
  <tableParts>
    <tablePart r:id="rId42"/>
    <tablePart r:id="rId45"/>
    <tablePart r:id="rId44"/>
    <tablePart r:id="rId46"/>
    <tablePart r:id="rId48"/>
    <tablePart r:id="rId49"/>
    <tablePart r:id="rId43"/>
    <tablePart r:id="rId4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1840</v>
      </c>
      <c r="C5" s="105">
        <v>1</v>
      </c>
      <c r="D5" s="63" t="s">
        <v>267</v>
      </c>
      <c r="E5" s="63"/>
      <c r="F5" s="63"/>
      <c r="G5" s="63"/>
    </row>
    <row r="6" spans="1:7" ht="15">
      <c r="A6" s="63" t="s">
        <v>282</v>
      </c>
      <c r="B6" s="63">
        <v>1840</v>
      </c>
      <c r="C6" s="105">
        <v>1</v>
      </c>
      <c r="D6" s="63" t="s">
        <v>267</v>
      </c>
      <c r="E6" s="63"/>
      <c r="F6" s="63"/>
      <c r="G6" s="63"/>
    </row>
    <row r="7" spans="1:7" ht="15">
      <c r="A7" s="69" t="s">
        <v>1944</v>
      </c>
      <c r="B7" s="69">
        <v>100</v>
      </c>
      <c r="C7" s="87">
        <v>0</v>
      </c>
      <c r="D7" s="69" t="s">
        <v>267</v>
      </c>
      <c r="E7" s="69" t="b">
        <v>0</v>
      </c>
      <c r="F7" s="69" t="b">
        <v>0</v>
      </c>
      <c r="G7" s="69" t="b">
        <v>0</v>
      </c>
    </row>
    <row r="8" spans="1:7" ht="15">
      <c r="A8" s="69" t="s">
        <v>1945</v>
      </c>
      <c r="B8" s="69">
        <v>52</v>
      </c>
      <c r="C8" s="87">
        <v>0.01202591704478049</v>
      </c>
      <c r="D8" s="69" t="s">
        <v>267</v>
      </c>
      <c r="E8" s="69" t="b">
        <v>0</v>
      </c>
      <c r="F8" s="69" t="b">
        <v>0</v>
      </c>
      <c r="G8" s="69" t="b">
        <v>0</v>
      </c>
    </row>
    <row r="9" spans="1:7" ht="15">
      <c r="A9" s="69" t="s">
        <v>771</v>
      </c>
      <c r="B9" s="69">
        <v>16</v>
      </c>
      <c r="C9" s="87">
        <v>0.010734967308720766</v>
      </c>
      <c r="D9" s="69" t="s">
        <v>267</v>
      </c>
      <c r="E9" s="69" t="b">
        <v>0</v>
      </c>
      <c r="F9" s="69" t="b">
        <v>0</v>
      </c>
      <c r="G9" s="69" t="b">
        <v>0</v>
      </c>
    </row>
    <row r="10" spans="1:7" ht="15">
      <c r="A10" s="69" t="s">
        <v>1946</v>
      </c>
      <c r="B10" s="69">
        <v>14</v>
      </c>
      <c r="C10" s="87">
        <v>0.010497933676981477</v>
      </c>
      <c r="D10" s="69" t="s">
        <v>267</v>
      </c>
      <c r="E10" s="69" t="b">
        <v>0</v>
      </c>
      <c r="F10" s="69" t="b">
        <v>0</v>
      </c>
      <c r="G10" s="69" t="b">
        <v>0</v>
      </c>
    </row>
    <row r="11" spans="1:7" ht="15">
      <c r="A11" s="69" t="s">
        <v>344</v>
      </c>
      <c r="B11" s="69">
        <v>13</v>
      </c>
      <c r="C11" s="87">
        <v>0.009380078517924367</v>
      </c>
      <c r="D11" s="69" t="s">
        <v>267</v>
      </c>
      <c r="E11" s="69" t="b">
        <v>0</v>
      </c>
      <c r="F11" s="69" t="b">
        <v>0</v>
      </c>
      <c r="G11" s="69" t="b">
        <v>0</v>
      </c>
    </row>
    <row r="12" spans="1:7" ht="15">
      <c r="A12" s="69" t="s">
        <v>1915</v>
      </c>
      <c r="B12" s="69">
        <v>11</v>
      </c>
      <c r="C12" s="87">
        <v>0.009825741158866955</v>
      </c>
      <c r="D12" s="69" t="s">
        <v>267</v>
      </c>
      <c r="E12" s="69" t="b">
        <v>0</v>
      </c>
      <c r="F12" s="69" t="b">
        <v>0</v>
      </c>
      <c r="G12" s="69" t="b">
        <v>0</v>
      </c>
    </row>
    <row r="13" spans="1:7" ht="15">
      <c r="A13" s="69" t="s">
        <v>1947</v>
      </c>
      <c r="B13" s="69">
        <v>10</v>
      </c>
      <c r="C13" s="87">
        <v>0.008143322475570033</v>
      </c>
      <c r="D13" s="69" t="s">
        <v>267</v>
      </c>
      <c r="E13" s="69" t="b">
        <v>0</v>
      </c>
      <c r="F13" s="69" t="b">
        <v>0</v>
      </c>
      <c r="G13" s="69" t="b">
        <v>0</v>
      </c>
    </row>
    <row r="14" spans="1:7" ht="15">
      <c r="A14" s="69" t="s">
        <v>2185</v>
      </c>
      <c r="B14" s="69">
        <v>10</v>
      </c>
      <c r="C14" s="87">
        <v>0.008143322475570033</v>
      </c>
      <c r="D14" s="69" t="s">
        <v>267</v>
      </c>
      <c r="E14" s="69" t="b">
        <v>0</v>
      </c>
      <c r="F14" s="69" t="b">
        <v>0</v>
      </c>
      <c r="G14" s="69" t="b">
        <v>0</v>
      </c>
    </row>
    <row r="15" spans="1:7" ht="15">
      <c r="A15" s="69" t="s">
        <v>1950</v>
      </c>
      <c r="B15" s="69">
        <v>9</v>
      </c>
      <c r="C15" s="87">
        <v>0.00803924276634569</v>
      </c>
      <c r="D15" s="69" t="s">
        <v>267</v>
      </c>
      <c r="E15" s="69" t="b">
        <v>0</v>
      </c>
      <c r="F15" s="69" t="b">
        <v>0</v>
      </c>
      <c r="G15" s="69" t="b">
        <v>0</v>
      </c>
    </row>
    <row r="16" spans="1:7" ht="15">
      <c r="A16" s="69" t="s">
        <v>1949</v>
      </c>
      <c r="B16" s="69">
        <v>9</v>
      </c>
      <c r="C16" s="87">
        <v>0.009535236124573153</v>
      </c>
      <c r="D16" s="69" t="s">
        <v>267</v>
      </c>
      <c r="E16" s="69" t="b">
        <v>0</v>
      </c>
      <c r="F16" s="69" t="b">
        <v>0</v>
      </c>
      <c r="G16" s="69" t="b">
        <v>0</v>
      </c>
    </row>
    <row r="17" spans="1:7" ht="15">
      <c r="A17" s="69" t="s">
        <v>1948</v>
      </c>
      <c r="B17" s="69">
        <v>9</v>
      </c>
      <c r="C17" s="87">
        <v>0.007664346429190614</v>
      </c>
      <c r="D17" s="69" t="s">
        <v>267</v>
      </c>
      <c r="E17" s="69" t="b">
        <v>0</v>
      </c>
      <c r="F17" s="69" t="b">
        <v>0</v>
      </c>
      <c r="G17" s="69" t="b">
        <v>0</v>
      </c>
    </row>
    <row r="18" spans="1:7" ht="15">
      <c r="A18" s="69" t="s">
        <v>1951</v>
      </c>
      <c r="B18" s="69">
        <v>8</v>
      </c>
      <c r="C18" s="87">
        <v>0.007523791270265429</v>
      </c>
      <c r="D18" s="69" t="s">
        <v>267</v>
      </c>
      <c r="E18" s="69" t="b">
        <v>0</v>
      </c>
      <c r="F18" s="69" t="b">
        <v>0</v>
      </c>
      <c r="G18" s="69" t="b">
        <v>0</v>
      </c>
    </row>
    <row r="19" spans="1:7" ht="15">
      <c r="A19" s="69" t="s">
        <v>2186</v>
      </c>
      <c r="B19" s="69">
        <v>8</v>
      </c>
      <c r="C19" s="87">
        <v>0.007523791270265429</v>
      </c>
      <c r="D19" s="69" t="s">
        <v>267</v>
      </c>
      <c r="E19" s="69" t="b">
        <v>0</v>
      </c>
      <c r="F19" s="69" t="b">
        <v>0</v>
      </c>
      <c r="G19" s="69" t="b">
        <v>0</v>
      </c>
    </row>
    <row r="20" spans="1:7" ht="15">
      <c r="A20" s="69" t="s">
        <v>2187</v>
      </c>
      <c r="B20" s="69">
        <v>8</v>
      </c>
      <c r="C20" s="87">
        <v>0.007145993570085059</v>
      </c>
      <c r="D20" s="69" t="s">
        <v>267</v>
      </c>
      <c r="E20" s="69" t="b">
        <v>0</v>
      </c>
      <c r="F20" s="69" t="b">
        <v>0</v>
      </c>
      <c r="G20" s="69" t="b">
        <v>0</v>
      </c>
    </row>
    <row r="21" spans="1:7" ht="15">
      <c r="A21" s="69" t="s">
        <v>1953</v>
      </c>
      <c r="B21" s="69">
        <v>7</v>
      </c>
      <c r="C21" s="87">
        <v>0.00658331736148225</v>
      </c>
      <c r="D21" s="69" t="s">
        <v>267</v>
      </c>
      <c r="E21" s="69" t="b">
        <v>0</v>
      </c>
      <c r="F21" s="69" t="b">
        <v>0</v>
      </c>
      <c r="G21" s="69" t="b">
        <v>0</v>
      </c>
    </row>
    <row r="22" spans="1:7" ht="15">
      <c r="A22" s="69" t="s">
        <v>1958</v>
      </c>
      <c r="B22" s="69">
        <v>7</v>
      </c>
      <c r="C22" s="87">
        <v>0.00658331736148225</v>
      </c>
      <c r="D22" s="69" t="s">
        <v>267</v>
      </c>
      <c r="E22" s="69" t="b">
        <v>0</v>
      </c>
      <c r="F22" s="69" t="b">
        <v>0</v>
      </c>
      <c r="G22" s="69" t="b">
        <v>0</v>
      </c>
    </row>
    <row r="23" spans="1:7" ht="15">
      <c r="A23" s="69" t="s">
        <v>2188</v>
      </c>
      <c r="B23" s="69">
        <v>7</v>
      </c>
      <c r="C23" s="87">
        <v>0.00658331736148225</v>
      </c>
      <c r="D23" s="69" t="s">
        <v>267</v>
      </c>
      <c r="E23" s="69" t="b">
        <v>0</v>
      </c>
      <c r="F23" s="69" t="b">
        <v>0</v>
      </c>
      <c r="G23" s="69" t="b">
        <v>0</v>
      </c>
    </row>
    <row r="24" spans="1:7" ht="15">
      <c r="A24" s="69" t="s">
        <v>2189</v>
      </c>
      <c r="B24" s="69">
        <v>7</v>
      </c>
      <c r="C24" s="87">
        <v>0.00658331736148225</v>
      </c>
      <c r="D24" s="69" t="s">
        <v>267</v>
      </c>
      <c r="E24" s="69" t="b">
        <v>0</v>
      </c>
      <c r="F24" s="69" t="b">
        <v>0</v>
      </c>
      <c r="G24" s="69" t="b">
        <v>0</v>
      </c>
    </row>
    <row r="25" spans="1:7" ht="15">
      <c r="A25" s="69" t="s">
        <v>2190</v>
      </c>
      <c r="B25" s="69">
        <v>7</v>
      </c>
      <c r="C25" s="87">
        <v>0.00658331736148225</v>
      </c>
      <c r="D25" s="69" t="s">
        <v>267</v>
      </c>
      <c r="E25" s="69" t="b">
        <v>0</v>
      </c>
      <c r="F25" s="69" t="b">
        <v>0</v>
      </c>
      <c r="G25" s="69" t="b">
        <v>0</v>
      </c>
    </row>
    <row r="26" spans="1:7" ht="15">
      <c r="A26" s="69" t="s">
        <v>712</v>
      </c>
      <c r="B26" s="69">
        <v>7</v>
      </c>
      <c r="C26" s="87">
        <v>0.00658331736148225</v>
      </c>
      <c r="D26" s="69" t="s">
        <v>267</v>
      </c>
      <c r="E26" s="69" t="b">
        <v>0</v>
      </c>
      <c r="F26" s="69" t="b">
        <v>0</v>
      </c>
      <c r="G26" s="69" t="b">
        <v>0</v>
      </c>
    </row>
    <row r="27" spans="1:7" ht="15">
      <c r="A27" s="69" t="s">
        <v>2191</v>
      </c>
      <c r="B27" s="69">
        <v>6</v>
      </c>
      <c r="C27" s="87">
        <v>0.005969945030698809</v>
      </c>
      <c r="D27" s="69" t="s">
        <v>267</v>
      </c>
      <c r="E27" s="69" t="b">
        <v>0</v>
      </c>
      <c r="F27" s="69" t="b">
        <v>0</v>
      </c>
      <c r="G27" s="69" t="b">
        <v>0</v>
      </c>
    </row>
    <row r="28" spans="1:7" ht="15">
      <c r="A28" s="69" t="s">
        <v>2192</v>
      </c>
      <c r="B28" s="69">
        <v>6</v>
      </c>
      <c r="C28" s="87">
        <v>0.005969945030698809</v>
      </c>
      <c r="D28" s="69" t="s">
        <v>267</v>
      </c>
      <c r="E28" s="69" t="b">
        <v>0</v>
      </c>
      <c r="F28" s="69" t="b">
        <v>0</v>
      </c>
      <c r="G28" s="69" t="b">
        <v>0</v>
      </c>
    </row>
    <row r="29" spans="1:7" ht="15">
      <c r="A29" s="69" t="s">
        <v>2193</v>
      </c>
      <c r="B29" s="69">
        <v>6</v>
      </c>
      <c r="C29" s="87">
        <v>0.005969945030698809</v>
      </c>
      <c r="D29" s="69" t="s">
        <v>267</v>
      </c>
      <c r="E29" s="69" t="b">
        <v>0</v>
      </c>
      <c r="F29" s="69" t="b">
        <v>0</v>
      </c>
      <c r="G29" s="69" t="b">
        <v>0</v>
      </c>
    </row>
    <row r="30" spans="1:7" ht="15">
      <c r="A30" s="69" t="s">
        <v>356</v>
      </c>
      <c r="B30" s="69">
        <v>6</v>
      </c>
      <c r="C30" s="87">
        <v>0.005969945030698809</v>
      </c>
      <c r="D30" s="69" t="s">
        <v>267</v>
      </c>
      <c r="E30" s="69" t="b">
        <v>0</v>
      </c>
      <c r="F30" s="69" t="b">
        <v>0</v>
      </c>
      <c r="G30" s="69" t="b">
        <v>0</v>
      </c>
    </row>
    <row r="31" spans="1:7" ht="15">
      <c r="A31" s="69" t="s">
        <v>1964</v>
      </c>
      <c r="B31" s="69">
        <v>6</v>
      </c>
      <c r="C31" s="87">
        <v>0.005969945030698809</v>
      </c>
      <c r="D31" s="69" t="s">
        <v>267</v>
      </c>
      <c r="E31" s="69" t="b">
        <v>0</v>
      </c>
      <c r="F31" s="69" t="b">
        <v>0</v>
      </c>
      <c r="G31" s="69" t="b">
        <v>0</v>
      </c>
    </row>
    <row r="32" spans="1:7" ht="15">
      <c r="A32" s="69" t="s">
        <v>1966</v>
      </c>
      <c r="B32" s="69">
        <v>6</v>
      </c>
      <c r="C32" s="87">
        <v>0.005969945030698809</v>
      </c>
      <c r="D32" s="69" t="s">
        <v>267</v>
      </c>
      <c r="E32" s="69" t="b">
        <v>0</v>
      </c>
      <c r="F32" s="69" t="b">
        <v>0</v>
      </c>
      <c r="G32" s="69" t="b">
        <v>0</v>
      </c>
    </row>
    <row r="33" spans="1:7" ht="15">
      <c r="A33" s="69" t="s">
        <v>1967</v>
      </c>
      <c r="B33" s="69">
        <v>6</v>
      </c>
      <c r="C33" s="87">
        <v>0.006830325775270542</v>
      </c>
      <c r="D33" s="69" t="s">
        <v>267</v>
      </c>
      <c r="E33" s="69" t="b">
        <v>0</v>
      </c>
      <c r="F33" s="69" t="b">
        <v>0</v>
      </c>
      <c r="G33" s="69" t="b">
        <v>0</v>
      </c>
    </row>
    <row r="34" spans="1:7" ht="15">
      <c r="A34" s="69" t="s">
        <v>2194</v>
      </c>
      <c r="B34" s="69">
        <v>6</v>
      </c>
      <c r="C34" s="87">
        <v>0.005969945030698809</v>
      </c>
      <c r="D34" s="69" t="s">
        <v>267</v>
      </c>
      <c r="E34" s="69" t="b">
        <v>0</v>
      </c>
      <c r="F34" s="69" t="b">
        <v>0</v>
      </c>
      <c r="G34" s="69" t="b">
        <v>0</v>
      </c>
    </row>
    <row r="35" spans="1:7" ht="15">
      <c r="A35" s="69" t="s">
        <v>1992</v>
      </c>
      <c r="B35" s="69">
        <v>6</v>
      </c>
      <c r="C35" s="87">
        <v>0.006356824083048768</v>
      </c>
      <c r="D35" s="69" t="s">
        <v>267</v>
      </c>
      <c r="E35" s="69" t="b">
        <v>0</v>
      </c>
      <c r="F35" s="69" t="b">
        <v>0</v>
      </c>
      <c r="G35" s="69" t="b">
        <v>0</v>
      </c>
    </row>
    <row r="36" spans="1:7" ht="15">
      <c r="A36" s="69" t="s">
        <v>2195</v>
      </c>
      <c r="B36" s="69">
        <v>6</v>
      </c>
      <c r="C36" s="87">
        <v>0.006356824083048768</v>
      </c>
      <c r="D36" s="69" t="s">
        <v>267</v>
      </c>
      <c r="E36" s="69" t="b">
        <v>0</v>
      </c>
      <c r="F36" s="69" t="b">
        <v>0</v>
      </c>
      <c r="G36" s="69" t="b">
        <v>0</v>
      </c>
    </row>
    <row r="37" spans="1:7" ht="15">
      <c r="A37" s="69" t="s">
        <v>2196</v>
      </c>
      <c r="B37" s="69">
        <v>6</v>
      </c>
      <c r="C37" s="87">
        <v>0.005969945030698809</v>
      </c>
      <c r="D37" s="69" t="s">
        <v>267</v>
      </c>
      <c r="E37" s="69" t="b">
        <v>0</v>
      </c>
      <c r="F37" s="69" t="b">
        <v>0</v>
      </c>
      <c r="G37" s="69" t="b">
        <v>0</v>
      </c>
    </row>
    <row r="38" spans="1:7" ht="15">
      <c r="A38" s="69" t="s">
        <v>2197</v>
      </c>
      <c r="B38" s="69">
        <v>6</v>
      </c>
      <c r="C38" s="87">
        <v>0.005969945030698809</v>
      </c>
      <c r="D38" s="69" t="s">
        <v>267</v>
      </c>
      <c r="E38" s="69" t="b">
        <v>0</v>
      </c>
      <c r="F38" s="69" t="b">
        <v>0</v>
      </c>
      <c r="G38" s="69" t="b">
        <v>0</v>
      </c>
    </row>
    <row r="39" spans="1:7" ht="15">
      <c r="A39" s="69" t="s">
        <v>1969</v>
      </c>
      <c r="B39" s="69">
        <v>5</v>
      </c>
      <c r="C39" s="87">
        <v>0.00529735340254064</v>
      </c>
      <c r="D39" s="69" t="s">
        <v>267</v>
      </c>
      <c r="E39" s="69" t="b">
        <v>0</v>
      </c>
      <c r="F39" s="69" t="b">
        <v>0</v>
      </c>
      <c r="G39" s="69" t="b">
        <v>0</v>
      </c>
    </row>
    <row r="40" spans="1:7" ht="15">
      <c r="A40" s="69" t="s">
        <v>2198</v>
      </c>
      <c r="B40" s="69">
        <v>5</v>
      </c>
      <c r="C40" s="87">
        <v>0.00529735340254064</v>
      </c>
      <c r="D40" s="69" t="s">
        <v>267</v>
      </c>
      <c r="E40" s="69" t="b">
        <v>0</v>
      </c>
      <c r="F40" s="69" t="b">
        <v>0</v>
      </c>
      <c r="G40" s="69" t="b">
        <v>0</v>
      </c>
    </row>
    <row r="41" spans="1:7" ht="15">
      <c r="A41" s="69" t="s">
        <v>2199</v>
      </c>
      <c r="B41" s="69">
        <v>5</v>
      </c>
      <c r="C41" s="87">
        <v>0.006200646357004632</v>
      </c>
      <c r="D41" s="69" t="s">
        <v>267</v>
      </c>
      <c r="E41" s="69" t="b">
        <v>0</v>
      </c>
      <c r="F41" s="69" t="b">
        <v>0</v>
      </c>
      <c r="G41" s="69" t="b">
        <v>0</v>
      </c>
    </row>
    <row r="42" spans="1:7" ht="15">
      <c r="A42" s="69" t="s">
        <v>1982</v>
      </c>
      <c r="B42" s="69">
        <v>5</v>
      </c>
      <c r="C42" s="87">
        <v>0.00529735340254064</v>
      </c>
      <c r="D42" s="69" t="s">
        <v>267</v>
      </c>
      <c r="E42" s="69" t="b">
        <v>0</v>
      </c>
      <c r="F42" s="69" t="b">
        <v>0</v>
      </c>
      <c r="G42" s="69" t="b">
        <v>0</v>
      </c>
    </row>
    <row r="43" spans="1:7" ht="15">
      <c r="A43" s="69" t="s">
        <v>2200</v>
      </c>
      <c r="B43" s="69">
        <v>5</v>
      </c>
      <c r="C43" s="87">
        <v>0.00529735340254064</v>
      </c>
      <c r="D43" s="69" t="s">
        <v>267</v>
      </c>
      <c r="E43" s="69" t="b">
        <v>0</v>
      </c>
      <c r="F43" s="69" t="b">
        <v>0</v>
      </c>
      <c r="G43" s="69" t="b">
        <v>0</v>
      </c>
    </row>
    <row r="44" spans="1:7" ht="15">
      <c r="A44" s="69" t="s">
        <v>2201</v>
      </c>
      <c r="B44" s="69">
        <v>5</v>
      </c>
      <c r="C44" s="87">
        <v>0.00529735340254064</v>
      </c>
      <c r="D44" s="69" t="s">
        <v>267</v>
      </c>
      <c r="E44" s="69" t="b">
        <v>0</v>
      </c>
      <c r="F44" s="69" t="b">
        <v>0</v>
      </c>
      <c r="G44" s="69" t="b">
        <v>0</v>
      </c>
    </row>
    <row r="45" spans="1:7" ht="15">
      <c r="A45" s="69" t="s">
        <v>2202</v>
      </c>
      <c r="B45" s="69">
        <v>5</v>
      </c>
      <c r="C45" s="87">
        <v>0.00529735340254064</v>
      </c>
      <c r="D45" s="69" t="s">
        <v>267</v>
      </c>
      <c r="E45" s="69" t="b">
        <v>0</v>
      </c>
      <c r="F45" s="69" t="b">
        <v>0</v>
      </c>
      <c r="G45" s="69" t="b">
        <v>0</v>
      </c>
    </row>
    <row r="46" spans="1:7" ht="15">
      <c r="A46" s="69" t="s">
        <v>2203</v>
      </c>
      <c r="B46" s="69">
        <v>5</v>
      </c>
      <c r="C46" s="87">
        <v>0.00529735340254064</v>
      </c>
      <c r="D46" s="69" t="s">
        <v>267</v>
      </c>
      <c r="E46" s="69" t="b">
        <v>0</v>
      </c>
      <c r="F46" s="69" t="b">
        <v>0</v>
      </c>
      <c r="G46" s="69" t="b">
        <v>0</v>
      </c>
    </row>
    <row r="47" spans="1:7" ht="15">
      <c r="A47" s="69" t="s">
        <v>1963</v>
      </c>
      <c r="B47" s="69">
        <v>5</v>
      </c>
      <c r="C47" s="87">
        <v>0.00529735340254064</v>
      </c>
      <c r="D47" s="69" t="s">
        <v>267</v>
      </c>
      <c r="E47" s="69" t="b">
        <v>0</v>
      </c>
      <c r="F47" s="69" t="b">
        <v>0</v>
      </c>
      <c r="G47" s="69" t="b">
        <v>0</v>
      </c>
    </row>
    <row r="48" spans="1:7" ht="15">
      <c r="A48" s="69" t="s">
        <v>2204</v>
      </c>
      <c r="B48" s="69">
        <v>5</v>
      </c>
      <c r="C48" s="87">
        <v>0.00529735340254064</v>
      </c>
      <c r="D48" s="69" t="s">
        <v>267</v>
      </c>
      <c r="E48" s="69" t="b">
        <v>0</v>
      </c>
      <c r="F48" s="69" t="b">
        <v>0</v>
      </c>
      <c r="G48" s="69" t="b">
        <v>0</v>
      </c>
    </row>
    <row r="49" spans="1:7" ht="15">
      <c r="A49" s="69" t="s">
        <v>1983</v>
      </c>
      <c r="B49" s="69">
        <v>5</v>
      </c>
      <c r="C49" s="87">
        <v>0.00529735340254064</v>
      </c>
      <c r="D49" s="69" t="s">
        <v>267</v>
      </c>
      <c r="E49" s="69" t="b">
        <v>0</v>
      </c>
      <c r="F49" s="69" t="b">
        <v>0</v>
      </c>
      <c r="G49" s="69" t="b">
        <v>0</v>
      </c>
    </row>
    <row r="50" spans="1:7" ht="15">
      <c r="A50" s="69" t="s">
        <v>1984</v>
      </c>
      <c r="B50" s="69">
        <v>5</v>
      </c>
      <c r="C50" s="87">
        <v>0.00529735340254064</v>
      </c>
      <c r="D50" s="69" t="s">
        <v>267</v>
      </c>
      <c r="E50" s="69" t="b">
        <v>0</v>
      </c>
      <c r="F50" s="69" t="b">
        <v>0</v>
      </c>
      <c r="G50" s="69" t="b">
        <v>0</v>
      </c>
    </row>
    <row r="51" spans="1:7" ht="15">
      <c r="A51" s="69" t="s">
        <v>1954</v>
      </c>
      <c r="B51" s="69">
        <v>5</v>
      </c>
      <c r="C51" s="87">
        <v>0.00529735340254064</v>
      </c>
      <c r="D51" s="69" t="s">
        <v>267</v>
      </c>
      <c r="E51" s="69" t="b">
        <v>0</v>
      </c>
      <c r="F51" s="69" t="b">
        <v>0</v>
      </c>
      <c r="G51" s="69" t="b">
        <v>0</v>
      </c>
    </row>
    <row r="52" spans="1:7" ht="15">
      <c r="A52" s="69" t="s">
        <v>1955</v>
      </c>
      <c r="B52" s="69">
        <v>5</v>
      </c>
      <c r="C52" s="87">
        <v>0.00529735340254064</v>
      </c>
      <c r="D52" s="69" t="s">
        <v>267</v>
      </c>
      <c r="E52" s="69" t="b">
        <v>0</v>
      </c>
      <c r="F52" s="69" t="b">
        <v>0</v>
      </c>
      <c r="G52" s="69" t="b">
        <v>0</v>
      </c>
    </row>
    <row r="53" spans="1:7" ht="15">
      <c r="A53" s="69" t="s">
        <v>1956</v>
      </c>
      <c r="B53" s="69">
        <v>5</v>
      </c>
      <c r="C53" s="87">
        <v>0.00529735340254064</v>
      </c>
      <c r="D53" s="69" t="s">
        <v>267</v>
      </c>
      <c r="E53" s="69" t="b">
        <v>0</v>
      </c>
      <c r="F53" s="69" t="b">
        <v>0</v>
      </c>
      <c r="G53" s="69" t="b">
        <v>0</v>
      </c>
    </row>
    <row r="54" spans="1:7" ht="15">
      <c r="A54" s="69" t="s">
        <v>1957</v>
      </c>
      <c r="B54" s="69">
        <v>5</v>
      </c>
      <c r="C54" s="87">
        <v>0.00529735340254064</v>
      </c>
      <c r="D54" s="69" t="s">
        <v>267</v>
      </c>
      <c r="E54" s="69" t="b">
        <v>0</v>
      </c>
      <c r="F54" s="69" t="b">
        <v>0</v>
      </c>
      <c r="G54" s="69" t="b">
        <v>0</v>
      </c>
    </row>
    <row r="55" spans="1:7" ht="15">
      <c r="A55" s="69" t="s">
        <v>1959</v>
      </c>
      <c r="B55" s="69">
        <v>5</v>
      </c>
      <c r="C55" s="87">
        <v>0.00529735340254064</v>
      </c>
      <c r="D55" s="69" t="s">
        <v>267</v>
      </c>
      <c r="E55" s="69" t="b">
        <v>0</v>
      </c>
      <c r="F55" s="69" t="b">
        <v>0</v>
      </c>
      <c r="G55" s="69" t="b">
        <v>0</v>
      </c>
    </row>
    <row r="56" spans="1:7" ht="15">
      <c r="A56" s="69" t="s">
        <v>2205</v>
      </c>
      <c r="B56" s="69">
        <v>5</v>
      </c>
      <c r="C56" s="87">
        <v>0.00529735340254064</v>
      </c>
      <c r="D56" s="69" t="s">
        <v>267</v>
      </c>
      <c r="E56" s="69" t="b">
        <v>0</v>
      </c>
      <c r="F56" s="69" t="b">
        <v>0</v>
      </c>
      <c r="G56" s="69" t="b">
        <v>0</v>
      </c>
    </row>
    <row r="57" spans="1:7" ht="15">
      <c r="A57" s="69" t="s">
        <v>2206</v>
      </c>
      <c r="B57" s="69">
        <v>5</v>
      </c>
      <c r="C57" s="87">
        <v>0.00529735340254064</v>
      </c>
      <c r="D57" s="69" t="s">
        <v>267</v>
      </c>
      <c r="E57" s="69" t="b">
        <v>0</v>
      </c>
      <c r="F57" s="69" t="b">
        <v>0</v>
      </c>
      <c r="G57" s="69" t="b">
        <v>0</v>
      </c>
    </row>
    <row r="58" spans="1:7" ht="15">
      <c r="A58" s="69" t="s">
        <v>2207</v>
      </c>
      <c r="B58" s="69">
        <v>5</v>
      </c>
      <c r="C58" s="87">
        <v>0.00529735340254064</v>
      </c>
      <c r="D58" s="69" t="s">
        <v>267</v>
      </c>
      <c r="E58" s="69" t="b">
        <v>0</v>
      </c>
      <c r="F58" s="69" t="b">
        <v>0</v>
      </c>
      <c r="G58" s="69" t="b">
        <v>0</v>
      </c>
    </row>
    <row r="59" spans="1:7" ht="15">
      <c r="A59" s="69" t="s">
        <v>2208</v>
      </c>
      <c r="B59" s="69">
        <v>5</v>
      </c>
      <c r="C59" s="87">
        <v>0.00529735340254064</v>
      </c>
      <c r="D59" s="69" t="s">
        <v>267</v>
      </c>
      <c r="E59" s="69" t="b">
        <v>0</v>
      </c>
      <c r="F59" s="69" t="b">
        <v>0</v>
      </c>
      <c r="G59" s="69" t="b">
        <v>0</v>
      </c>
    </row>
    <row r="60" spans="1:7" ht="15">
      <c r="A60" s="69" t="s">
        <v>2209</v>
      </c>
      <c r="B60" s="69">
        <v>5</v>
      </c>
      <c r="C60" s="87">
        <v>0.00529735340254064</v>
      </c>
      <c r="D60" s="69" t="s">
        <v>267</v>
      </c>
      <c r="E60" s="69" t="b">
        <v>0</v>
      </c>
      <c r="F60" s="69" t="b">
        <v>0</v>
      </c>
      <c r="G60" s="69" t="b">
        <v>0</v>
      </c>
    </row>
    <row r="61" spans="1:7" ht="15">
      <c r="A61" s="69" t="s">
        <v>2210</v>
      </c>
      <c r="B61" s="69">
        <v>5</v>
      </c>
      <c r="C61" s="87">
        <v>0.00529735340254064</v>
      </c>
      <c r="D61" s="69" t="s">
        <v>267</v>
      </c>
      <c r="E61" s="69" t="b">
        <v>0</v>
      </c>
      <c r="F61" s="69" t="b">
        <v>0</v>
      </c>
      <c r="G61" s="69" t="b">
        <v>0</v>
      </c>
    </row>
    <row r="62" spans="1:7" ht="15">
      <c r="A62" s="69" t="s">
        <v>2211</v>
      </c>
      <c r="B62" s="69">
        <v>5</v>
      </c>
      <c r="C62" s="87">
        <v>0.00529735340254064</v>
      </c>
      <c r="D62" s="69" t="s">
        <v>267</v>
      </c>
      <c r="E62" s="69" t="b">
        <v>0</v>
      </c>
      <c r="F62" s="69" t="b">
        <v>0</v>
      </c>
      <c r="G62" s="69" t="b">
        <v>0</v>
      </c>
    </row>
    <row r="63" spans="1:7" ht="15">
      <c r="A63" s="69" t="s">
        <v>748</v>
      </c>
      <c r="B63" s="69">
        <v>5</v>
      </c>
      <c r="C63" s="87">
        <v>0.00529735340254064</v>
      </c>
      <c r="D63" s="69" t="s">
        <v>267</v>
      </c>
      <c r="E63" s="69" t="b">
        <v>0</v>
      </c>
      <c r="F63" s="69" t="b">
        <v>0</v>
      </c>
      <c r="G63" s="69" t="b">
        <v>0</v>
      </c>
    </row>
    <row r="64" spans="1:7" ht="15">
      <c r="A64" s="69" t="s">
        <v>747</v>
      </c>
      <c r="B64" s="69">
        <v>5</v>
      </c>
      <c r="C64" s="87">
        <v>0.00529735340254064</v>
      </c>
      <c r="D64" s="69" t="s">
        <v>267</v>
      </c>
      <c r="E64" s="69" t="b">
        <v>0</v>
      </c>
      <c r="F64" s="69" t="b">
        <v>0</v>
      </c>
      <c r="G64" s="69" t="b">
        <v>0</v>
      </c>
    </row>
    <row r="65" spans="1:7" ht="15">
      <c r="A65" s="69" t="s">
        <v>746</v>
      </c>
      <c r="B65" s="69">
        <v>5</v>
      </c>
      <c r="C65" s="87">
        <v>0.00529735340254064</v>
      </c>
      <c r="D65" s="69" t="s">
        <v>267</v>
      </c>
      <c r="E65" s="69" t="b">
        <v>0</v>
      </c>
      <c r="F65" s="69" t="b">
        <v>0</v>
      </c>
      <c r="G65" s="69" t="b">
        <v>0</v>
      </c>
    </row>
    <row r="66" spans="1:7" ht="15">
      <c r="A66" s="69" t="s">
        <v>745</v>
      </c>
      <c r="B66" s="69">
        <v>5</v>
      </c>
      <c r="C66" s="87">
        <v>0.00529735340254064</v>
      </c>
      <c r="D66" s="69" t="s">
        <v>267</v>
      </c>
      <c r="E66" s="69" t="b">
        <v>0</v>
      </c>
      <c r="F66" s="69" t="b">
        <v>0</v>
      </c>
      <c r="G66" s="69" t="b">
        <v>0</v>
      </c>
    </row>
    <row r="67" spans="1:7" ht="15">
      <c r="A67" s="69" t="s">
        <v>744</v>
      </c>
      <c r="B67" s="69">
        <v>5</v>
      </c>
      <c r="C67" s="87">
        <v>0.00529735340254064</v>
      </c>
      <c r="D67" s="69" t="s">
        <v>267</v>
      </c>
      <c r="E67" s="69" t="b">
        <v>0</v>
      </c>
      <c r="F67" s="69" t="b">
        <v>0</v>
      </c>
      <c r="G67" s="69" t="b">
        <v>0</v>
      </c>
    </row>
    <row r="68" spans="1:7" ht="15">
      <c r="A68" s="69" t="s">
        <v>743</v>
      </c>
      <c r="B68" s="69">
        <v>5</v>
      </c>
      <c r="C68" s="87">
        <v>0.00529735340254064</v>
      </c>
      <c r="D68" s="69" t="s">
        <v>267</v>
      </c>
      <c r="E68" s="69" t="b">
        <v>0</v>
      </c>
      <c r="F68" s="69" t="b">
        <v>0</v>
      </c>
      <c r="G68" s="69" t="b">
        <v>0</v>
      </c>
    </row>
    <row r="69" spans="1:7" ht="15">
      <c r="A69" s="69" t="s">
        <v>2212</v>
      </c>
      <c r="B69" s="69">
        <v>4</v>
      </c>
      <c r="C69" s="87">
        <v>0.004553550516847029</v>
      </c>
      <c r="D69" s="69" t="s">
        <v>267</v>
      </c>
      <c r="E69" s="69" t="b">
        <v>0</v>
      </c>
      <c r="F69" s="69" t="b">
        <v>0</v>
      </c>
      <c r="G69" s="69" t="b">
        <v>0</v>
      </c>
    </row>
    <row r="70" spans="1:7" ht="15">
      <c r="A70" s="69" t="s">
        <v>1971</v>
      </c>
      <c r="B70" s="69">
        <v>4</v>
      </c>
      <c r="C70" s="87">
        <v>0.004553550516847029</v>
      </c>
      <c r="D70" s="69" t="s">
        <v>267</v>
      </c>
      <c r="E70" s="69" t="b">
        <v>0</v>
      </c>
      <c r="F70" s="69" t="b">
        <v>0</v>
      </c>
      <c r="G70" s="69" t="b">
        <v>0</v>
      </c>
    </row>
    <row r="71" spans="1:7" ht="15">
      <c r="A71" s="69" t="s">
        <v>2213</v>
      </c>
      <c r="B71" s="69">
        <v>4</v>
      </c>
      <c r="C71" s="87">
        <v>0.004553550516847029</v>
      </c>
      <c r="D71" s="69" t="s">
        <v>267</v>
      </c>
      <c r="E71" s="69" t="b">
        <v>0</v>
      </c>
      <c r="F71" s="69" t="b">
        <v>0</v>
      </c>
      <c r="G71" s="69" t="b">
        <v>0</v>
      </c>
    </row>
    <row r="72" spans="1:7" ht="15">
      <c r="A72" s="69" t="s">
        <v>2214</v>
      </c>
      <c r="B72" s="69">
        <v>4</v>
      </c>
      <c r="C72" s="87">
        <v>0.004553550516847029</v>
      </c>
      <c r="D72" s="69" t="s">
        <v>267</v>
      </c>
      <c r="E72" s="69" t="b">
        <v>0</v>
      </c>
      <c r="F72" s="69" t="b">
        <v>0</v>
      </c>
      <c r="G72" s="69" t="b">
        <v>0</v>
      </c>
    </row>
    <row r="73" spans="1:7" ht="15">
      <c r="A73" s="69" t="s">
        <v>2215</v>
      </c>
      <c r="B73" s="69">
        <v>4</v>
      </c>
      <c r="C73" s="87">
        <v>0.004553550516847029</v>
      </c>
      <c r="D73" s="69" t="s">
        <v>267</v>
      </c>
      <c r="E73" s="69" t="b">
        <v>0</v>
      </c>
      <c r="F73" s="69" t="b">
        <v>0</v>
      </c>
      <c r="G73" s="69" t="b">
        <v>0</v>
      </c>
    </row>
    <row r="74" spans="1:7" ht="15">
      <c r="A74" s="69" t="s">
        <v>2216</v>
      </c>
      <c r="B74" s="69">
        <v>4</v>
      </c>
      <c r="C74" s="87">
        <v>0.004553550516847029</v>
      </c>
      <c r="D74" s="69" t="s">
        <v>267</v>
      </c>
      <c r="E74" s="69" t="b">
        <v>0</v>
      </c>
      <c r="F74" s="69" t="b">
        <v>0</v>
      </c>
      <c r="G74" s="69" t="b">
        <v>0</v>
      </c>
    </row>
    <row r="75" spans="1:7" ht="15">
      <c r="A75" s="69" t="s">
        <v>2217</v>
      </c>
      <c r="B75" s="69">
        <v>4</v>
      </c>
      <c r="C75" s="87">
        <v>0.004553550516847029</v>
      </c>
      <c r="D75" s="69" t="s">
        <v>267</v>
      </c>
      <c r="E75" s="69" t="b">
        <v>0</v>
      </c>
      <c r="F75" s="69" t="b">
        <v>0</v>
      </c>
      <c r="G75" s="69" t="b">
        <v>0</v>
      </c>
    </row>
    <row r="76" spans="1:7" ht="15">
      <c r="A76" s="69" t="s">
        <v>1973</v>
      </c>
      <c r="B76" s="69">
        <v>4</v>
      </c>
      <c r="C76" s="87">
        <v>0.004553550516847029</v>
      </c>
      <c r="D76" s="69" t="s">
        <v>267</v>
      </c>
      <c r="E76" s="69" t="b">
        <v>0</v>
      </c>
      <c r="F76" s="69" t="b">
        <v>0</v>
      </c>
      <c r="G76" s="69" t="b">
        <v>0</v>
      </c>
    </row>
    <row r="77" spans="1:7" ht="15">
      <c r="A77" s="69" t="s">
        <v>2218</v>
      </c>
      <c r="B77" s="69">
        <v>4</v>
      </c>
      <c r="C77" s="87">
        <v>0.004553550516847029</v>
      </c>
      <c r="D77" s="69" t="s">
        <v>267</v>
      </c>
      <c r="E77" s="69" t="b">
        <v>0</v>
      </c>
      <c r="F77" s="69" t="b">
        <v>0</v>
      </c>
      <c r="G77" s="69" t="b">
        <v>0</v>
      </c>
    </row>
    <row r="78" spans="1:7" ht="15">
      <c r="A78" s="69" t="s">
        <v>2219</v>
      </c>
      <c r="B78" s="69">
        <v>4</v>
      </c>
      <c r="C78" s="87">
        <v>0.004553550516847029</v>
      </c>
      <c r="D78" s="69" t="s">
        <v>267</v>
      </c>
      <c r="E78" s="69" t="b">
        <v>0</v>
      </c>
      <c r="F78" s="69" t="b">
        <v>0</v>
      </c>
      <c r="G78" s="69" t="b">
        <v>0</v>
      </c>
    </row>
    <row r="79" spans="1:7" ht="15">
      <c r="A79" s="69" t="s">
        <v>2220</v>
      </c>
      <c r="B79" s="69">
        <v>4</v>
      </c>
      <c r="C79" s="87">
        <v>0.004553550516847029</v>
      </c>
      <c r="D79" s="69" t="s">
        <v>267</v>
      </c>
      <c r="E79" s="69" t="b">
        <v>0</v>
      </c>
      <c r="F79" s="69" t="b">
        <v>0</v>
      </c>
      <c r="G79" s="69" t="b">
        <v>0</v>
      </c>
    </row>
    <row r="80" spans="1:7" ht="15">
      <c r="A80" s="69" t="s">
        <v>2221</v>
      </c>
      <c r="B80" s="69">
        <v>4</v>
      </c>
      <c r="C80" s="87">
        <v>0.004553550516847029</v>
      </c>
      <c r="D80" s="69" t="s">
        <v>267</v>
      </c>
      <c r="E80" s="69" t="b">
        <v>0</v>
      </c>
      <c r="F80" s="69" t="b">
        <v>0</v>
      </c>
      <c r="G80" s="69" t="b">
        <v>0</v>
      </c>
    </row>
    <row r="81" spans="1:7" ht="15">
      <c r="A81" s="69" t="s">
        <v>2222</v>
      </c>
      <c r="B81" s="69">
        <v>4</v>
      </c>
      <c r="C81" s="87">
        <v>0.004553550516847029</v>
      </c>
      <c r="D81" s="69" t="s">
        <v>267</v>
      </c>
      <c r="E81" s="69" t="b">
        <v>0</v>
      </c>
      <c r="F81" s="69" t="b">
        <v>0</v>
      </c>
      <c r="G81" s="69" t="b">
        <v>0</v>
      </c>
    </row>
    <row r="82" spans="1:7" ht="15">
      <c r="A82" s="69" t="s">
        <v>2223</v>
      </c>
      <c r="B82" s="69">
        <v>4</v>
      </c>
      <c r="C82" s="87">
        <v>0.004553550516847029</v>
      </c>
      <c r="D82" s="69" t="s">
        <v>267</v>
      </c>
      <c r="E82" s="69" t="b">
        <v>0</v>
      </c>
      <c r="F82" s="69" t="b">
        <v>0</v>
      </c>
      <c r="G82" s="69" t="b">
        <v>0</v>
      </c>
    </row>
    <row r="83" spans="1:7" ht="15">
      <c r="A83" s="69" t="s">
        <v>2224</v>
      </c>
      <c r="B83" s="69">
        <v>4</v>
      </c>
      <c r="C83" s="87">
        <v>0.004553550516847029</v>
      </c>
      <c r="D83" s="69" t="s">
        <v>267</v>
      </c>
      <c r="E83" s="69" t="b">
        <v>0</v>
      </c>
      <c r="F83" s="69" t="b">
        <v>0</v>
      </c>
      <c r="G83" s="69" t="b">
        <v>0</v>
      </c>
    </row>
    <row r="84" spans="1:7" ht="15">
      <c r="A84" s="69" t="s">
        <v>2225</v>
      </c>
      <c r="B84" s="69">
        <v>4</v>
      </c>
      <c r="C84" s="87">
        <v>0.004553550516847029</v>
      </c>
      <c r="D84" s="69" t="s">
        <v>267</v>
      </c>
      <c r="E84" s="69" t="b">
        <v>0</v>
      </c>
      <c r="F84" s="69" t="b">
        <v>0</v>
      </c>
      <c r="G84" s="69" t="b">
        <v>0</v>
      </c>
    </row>
    <row r="85" spans="1:7" ht="15">
      <c r="A85" s="69" t="s">
        <v>2226</v>
      </c>
      <c r="B85" s="69">
        <v>4</v>
      </c>
      <c r="C85" s="87">
        <v>0.004553550516847029</v>
      </c>
      <c r="D85" s="69" t="s">
        <v>267</v>
      </c>
      <c r="E85" s="69" t="b">
        <v>0</v>
      </c>
      <c r="F85" s="69" t="b">
        <v>0</v>
      </c>
      <c r="G85" s="69" t="b">
        <v>0</v>
      </c>
    </row>
    <row r="86" spans="1:7" ht="15">
      <c r="A86" s="69" t="s">
        <v>2227</v>
      </c>
      <c r="B86" s="69">
        <v>3</v>
      </c>
      <c r="C86" s="87">
        <v>0.003720387814202779</v>
      </c>
      <c r="D86" s="69" t="s">
        <v>267</v>
      </c>
      <c r="E86" s="69" t="b">
        <v>0</v>
      </c>
      <c r="F86" s="69" t="b">
        <v>0</v>
      </c>
      <c r="G86" s="69" t="b">
        <v>0</v>
      </c>
    </row>
    <row r="87" spans="1:7" ht="15">
      <c r="A87" s="69" t="s">
        <v>2228</v>
      </c>
      <c r="B87" s="69">
        <v>3</v>
      </c>
      <c r="C87" s="87">
        <v>0.003720387814202779</v>
      </c>
      <c r="D87" s="69" t="s">
        <v>267</v>
      </c>
      <c r="E87" s="69" t="b">
        <v>0</v>
      </c>
      <c r="F87" s="69" t="b">
        <v>0</v>
      </c>
      <c r="G87" s="69" t="b">
        <v>0</v>
      </c>
    </row>
    <row r="88" spans="1:7" ht="15">
      <c r="A88" s="69" t="s">
        <v>2229</v>
      </c>
      <c r="B88" s="69">
        <v>3</v>
      </c>
      <c r="C88" s="87">
        <v>0.003720387814202779</v>
      </c>
      <c r="D88" s="69" t="s">
        <v>267</v>
      </c>
      <c r="E88" s="69" t="b">
        <v>0</v>
      </c>
      <c r="F88" s="69" t="b">
        <v>0</v>
      </c>
      <c r="G88" s="69" t="b">
        <v>0</v>
      </c>
    </row>
    <row r="89" spans="1:7" ht="15">
      <c r="A89" s="69" t="s">
        <v>2230</v>
      </c>
      <c r="B89" s="69">
        <v>3</v>
      </c>
      <c r="C89" s="87">
        <v>0.003720387814202779</v>
      </c>
      <c r="D89" s="69" t="s">
        <v>267</v>
      </c>
      <c r="E89" s="69" t="b">
        <v>0</v>
      </c>
      <c r="F89" s="69" t="b">
        <v>0</v>
      </c>
      <c r="G89" s="69" t="b">
        <v>0</v>
      </c>
    </row>
    <row r="90" spans="1:7" ht="15">
      <c r="A90" s="69" t="s">
        <v>2231</v>
      </c>
      <c r="B90" s="69">
        <v>3</v>
      </c>
      <c r="C90" s="87">
        <v>0.003720387814202779</v>
      </c>
      <c r="D90" s="69" t="s">
        <v>267</v>
      </c>
      <c r="E90" s="69" t="b">
        <v>0</v>
      </c>
      <c r="F90" s="69" t="b">
        <v>0</v>
      </c>
      <c r="G90" s="69" t="b">
        <v>0</v>
      </c>
    </row>
    <row r="91" spans="1:7" ht="15">
      <c r="A91" s="69" t="s">
        <v>2232</v>
      </c>
      <c r="B91" s="69">
        <v>3</v>
      </c>
      <c r="C91" s="87">
        <v>0.003720387814202779</v>
      </c>
      <c r="D91" s="69" t="s">
        <v>267</v>
      </c>
      <c r="E91" s="69" t="b">
        <v>0</v>
      </c>
      <c r="F91" s="69" t="b">
        <v>0</v>
      </c>
      <c r="G91" s="69" t="b">
        <v>0</v>
      </c>
    </row>
    <row r="92" spans="1:7" ht="15">
      <c r="A92" s="69" t="s">
        <v>2233</v>
      </c>
      <c r="B92" s="69">
        <v>3</v>
      </c>
      <c r="C92" s="87">
        <v>0.003720387814202779</v>
      </c>
      <c r="D92" s="69" t="s">
        <v>267</v>
      </c>
      <c r="E92" s="69" t="b">
        <v>0</v>
      </c>
      <c r="F92" s="69" t="b">
        <v>0</v>
      </c>
      <c r="G92" s="69" t="b">
        <v>0</v>
      </c>
    </row>
    <row r="93" spans="1:7" ht="15">
      <c r="A93" s="69" t="s">
        <v>2234</v>
      </c>
      <c r="B93" s="69">
        <v>3</v>
      </c>
      <c r="C93" s="87">
        <v>0.003720387814202779</v>
      </c>
      <c r="D93" s="69" t="s">
        <v>267</v>
      </c>
      <c r="E93" s="69" t="b">
        <v>0</v>
      </c>
      <c r="F93" s="69" t="b">
        <v>0</v>
      </c>
      <c r="G93" s="69" t="b">
        <v>0</v>
      </c>
    </row>
    <row r="94" spans="1:7" ht="15">
      <c r="A94" s="69" t="s">
        <v>403</v>
      </c>
      <c r="B94" s="69">
        <v>3</v>
      </c>
      <c r="C94" s="87">
        <v>0.003720387814202779</v>
      </c>
      <c r="D94" s="69" t="s">
        <v>267</v>
      </c>
      <c r="E94" s="69" t="b">
        <v>0</v>
      </c>
      <c r="F94" s="69" t="b">
        <v>0</v>
      </c>
      <c r="G94" s="69" t="b">
        <v>0</v>
      </c>
    </row>
    <row r="95" spans="1:7" ht="15">
      <c r="A95" s="69" t="s">
        <v>2235</v>
      </c>
      <c r="B95" s="69">
        <v>3</v>
      </c>
      <c r="C95" s="87">
        <v>0.003720387814202779</v>
      </c>
      <c r="D95" s="69" t="s">
        <v>267</v>
      </c>
      <c r="E95" s="69" t="b">
        <v>0</v>
      </c>
      <c r="F95" s="69" t="b">
        <v>0</v>
      </c>
      <c r="G95" s="69" t="b">
        <v>0</v>
      </c>
    </row>
    <row r="96" spans="1:7" ht="15">
      <c r="A96" s="69" t="s">
        <v>1961</v>
      </c>
      <c r="B96" s="69">
        <v>3</v>
      </c>
      <c r="C96" s="87">
        <v>0.003720387814202779</v>
      </c>
      <c r="D96" s="69" t="s">
        <v>267</v>
      </c>
      <c r="E96" s="69" t="b">
        <v>0</v>
      </c>
      <c r="F96" s="69" t="b">
        <v>0</v>
      </c>
      <c r="G96" s="69" t="b">
        <v>0</v>
      </c>
    </row>
    <row r="97" spans="1:7" ht="15">
      <c r="A97" s="69" t="s">
        <v>1962</v>
      </c>
      <c r="B97" s="69">
        <v>3</v>
      </c>
      <c r="C97" s="87">
        <v>0.003720387814202779</v>
      </c>
      <c r="D97" s="69" t="s">
        <v>267</v>
      </c>
      <c r="E97" s="69" t="b">
        <v>0</v>
      </c>
      <c r="F97" s="69" t="b">
        <v>0</v>
      </c>
      <c r="G97" s="69" t="b">
        <v>0</v>
      </c>
    </row>
    <row r="98" spans="1:7" ht="15">
      <c r="A98" s="69" t="s">
        <v>1965</v>
      </c>
      <c r="B98" s="69">
        <v>3</v>
      </c>
      <c r="C98" s="87">
        <v>0.003720387814202779</v>
      </c>
      <c r="D98" s="69" t="s">
        <v>267</v>
      </c>
      <c r="E98" s="69" t="b">
        <v>0</v>
      </c>
      <c r="F98" s="69" t="b">
        <v>0</v>
      </c>
      <c r="G98" s="69" t="b">
        <v>0</v>
      </c>
    </row>
    <row r="99" spans="1:7" ht="15">
      <c r="A99" s="69" t="s">
        <v>2236</v>
      </c>
      <c r="B99" s="69">
        <v>3</v>
      </c>
      <c r="C99" s="87">
        <v>0.003720387814202779</v>
      </c>
      <c r="D99" s="69" t="s">
        <v>267</v>
      </c>
      <c r="E99" s="69" t="b">
        <v>0</v>
      </c>
      <c r="F99" s="69" t="b">
        <v>0</v>
      </c>
      <c r="G99" s="69" t="b">
        <v>0</v>
      </c>
    </row>
    <row r="100" spans="1:7" ht="15">
      <c r="A100" s="69" t="s">
        <v>731</v>
      </c>
      <c r="B100" s="69">
        <v>3</v>
      </c>
      <c r="C100" s="87">
        <v>0.003720387814202779</v>
      </c>
      <c r="D100" s="69" t="s">
        <v>267</v>
      </c>
      <c r="E100" s="69" t="b">
        <v>0</v>
      </c>
      <c r="F100" s="69" t="b">
        <v>0</v>
      </c>
      <c r="G100" s="69" t="b">
        <v>0</v>
      </c>
    </row>
    <row r="101" spans="1:7" ht="15">
      <c r="A101" s="69" t="s">
        <v>2237</v>
      </c>
      <c r="B101" s="69">
        <v>3</v>
      </c>
      <c r="C101" s="87">
        <v>0.003720387814202779</v>
      </c>
      <c r="D101" s="69" t="s">
        <v>267</v>
      </c>
      <c r="E101" s="69" t="b">
        <v>0</v>
      </c>
      <c r="F101" s="69" t="b">
        <v>0</v>
      </c>
      <c r="G101" s="69" t="b">
        <v>0</v>
      </c>
    </row>
    <row r="102" spans="1:7" ht="15">
      <c r="A102" s="69" t="s">
        <v>2238</v>
      </c>
      <c r="B102" s="69">
        <v>3</v>
      </c>
      <c r="C102" s="87">
        <v>0.003720387814202779</v>
      </c>
      <c r="D102" s="69" t="s">
        <v>267</v>
      </c>
      <c r="E102" s="69" t="b">
        <v>0</v>
      </c>
      <c r="F102" s="69" t="b">
        <v>0</v>
      </c>
      <c r="G102" s="69" t="b">
        <v>0</v>
      </c>
    </row>
    <row r="103" spans="1:7" ht="15">
      <c r="A103" s="69" t="s">
        <v>2239</v>
      </c>
      <c r="B103" s="69">
        <v>3</v>
      </c>
      <c r="C103" s="87">
        <v>0.003720387814202779</v>
      </c>
      <c r="D103" s="69" t="s">
        <v>267</v>
      </c>
      <c r="E103" s="69" t="b">
        <v>0</v>
      </c>
      <c r="F103" s="69" t="b">
        <v>0</v>
      </c>
      <c r="G103" s="69" t="b">
        <v>0</v>
      </c>
    </row>
    <row r="104" spans="1:7" ht="15">
      <c r="A104" s="69" t="s">
        <v>2240</v>
      </c>
      <c r="B104" s="69">
        <v>3</v>
      </c>
      <c r="C104" s="87">
        <v>0.003720387814202779</v>
      </c>
      <c r="D104" s="69" t="s">
        <v>267</v>
      </c>
      <c r="E104" s="69" t="b">
        <v>0</v>
      </c>
      <c r="F104" s="69" t="b">
        <v>0</v>
      </c>
      <c r="G104" s="69" t="b">
        <v>0</v>
      </c>
    </row>
    <row r="105" spans="1:7" ht="15">
      <c r="A105" s="69" t="s">
        <v>2241</v>
      </c>
      <c r="B105" s="69">
        <v>3</v>
      </c>
      <c r="C105" s="87">
        <v>0.003720387814202779</v>
      </c>
      <c r="D105" s="69" t="s">
        <v>267</v>
      </c>
      <c r="E105" s="69" t="b">
        <v>0</v>
      </c>
      <c r="F105" s="69" t="b">
        <v>0</v>
      </c>
      <c r="G105" s="69" t="b">
        <v>0</v>
      </c>
    </row>
    <row r="106" spans="1:7" ht="15">
      <c r="A106" s="69" t="s">
        <v>1990</v>
      </c>
      <c r="B106" s="69">
        <v>3</v>
      </c>
      <c r="C106" s="87">
        <v>0.003720387814202779</v>
      </c>
      <c r="D106" s="69" t="s">
        <v>267</v>
      </c>
      <c r="E106" s="69" t="b">
        <v>0</v>
      </c>
      <c r="F106" s="69" t="b">
        <v>0</v>
      </c>
      <c r="G106" s="69" t="b">
        <v>0</v>
      </c>
    </row>
    <row r="107" spans="1:7" ht="15">
      <c r="A107" s="69" t="s">
        <v>2242</v>
      </c>
      <c r="B107" s="69">
        <v>3</v>
      </c>
      <c r="C107" s="87">
        <v>0.003720387814202779</v>
      </c>
      <c r="D107" s="69" t="s">
        <v>267</v>
      </c>
      <c r="E107" s="69" t="b">
        <v>0</v>
      </c>
      <c r="F107" s="69" t="b">
        <v>0</v>
      </c>
      <c r="G107" s="69" t="b">
        <v>0</v>
      </c>
    </row>
    <row r="108" spans="1:7" ht="15">
      <c r="A108" s="69" t="s">
        <v>1981</v>
      </c>
      <c r="B108" s="69">
        <v>3</v>
      </c>
      <c r="C108" s="87">
        <v>0.003720387814202779</v>
      </c>
      <c r="D108" s="69" t="s">
        <v>267</v>
      </c>
      <c r="E108" s="69" t="b">
        <v>0</v>
      </c>
      <c r="F108" s="69" t="b">
        <v>0</v>
      </c>
      <c r="G108" s="69" t="b">
        <v>0</v>
      </c>
    </row>
    <row r="109" spans="1:7" ht="15">
      <c r="A109" s="69" t="s">
        <v>1985</v>
      </c>
      <c r="B109" s="69">
        <v>3</v>
      </c>
      <c r="C109" s="87">
        <v>0.003720387814202779</v>
      </c>
      <c r="D109" s="69" t="s">
        <v>267</v>
      </c>
      <c r="E109" s="69" t="b">
        <v>0</v>
      </c>
      <c r="F109" s="69" t="b">
        <v>0</v>
      </c>
      <c r="G109" s="69" t="b">
        <v>0</v>
      </c>
    </row>
    <row r="110" spans="1:7" ht="15">
      <c r="A110" s="69" t="s">
        <v>1986</v>
      </c>
      <c r="B110" s="69">
        <v>3</v>
      </c>
      <c r="C110" s="87">
        <v>0.003720387814202779</v>
      </c>
      <c r="D110" s="69" t="s">
        <v>267</v>
      </c>
      <c r="E110" s="69" t="b">
        <v>0</v>
      </c>
      <c r="F110" s="69" t="b">
        <v>0</v>
      </c>
      <c r="G110" s="69" t="b">
        <v>0</v>
      </c>
    </row>
    <row r="111" spans="1:7" ht="15">
      <c r="A111" s="69" t="s">
        <v>1987</v>
      </c>
      <c r="B111" s="69">
        <v>3</v>
      </c>
      <c r="C111" s="87">
        <v>0.003720387814202779</v>
      </c>
      <c r="D111" s="69" t="s">
        <v>267</v>
      </c>
      <c r="E111" s="69" t="b">
        <v>0</v>
      </c>
      <c r="F111" s="69" t="b">
        <v>0</v>
      </c>
      <c r="G111" s="69" t="b">
        <v>0</v>
      </c>
    </row>
    <row r="112" spans="1:7" ht="15">
      <c r="A112" s="69" t="s">
        <v>2243</v>
      </c>
      <c r="B112" s="69">
        <v>3</v>
      </c>
      <c r="C112" s="87">
        <v>0.003720387814202779</v>
      </c>
      <c r="D112" s="69" t="s">
        <v>267</v>
      </c>
      <c r="E112" s="69" t="b">
        <v>0</v>
      </c>
      <c r="F112" s="69" t="b">
        <v>0</v>
      </c>
      <c r="G112" s="69" t="b">
        <v>0</v>
      </c>
    </row>
    <row r="113" spans="1:7" ht="15">
      <c r="A113" s="69" t="s">
        <v>2244</v>
      </c>
      <c r="B113" s="69">
        <v>3</v>
      </c>
      <c r="C113" s="87">
        <v>0.003720387814202779</v>
      </c>
      <c r="D113" s="69" t="s">
        <v>267</v>
      </c>
      <c r="E113" s="69" t="b">
        <v>0</v>
      </c>
      <c r="F113" s="69" t="b">
        <v>0</v>
      </c>
      <c r="G113" s="69" t="b">
        <v>0</v>
      </c>
    </row>
    <row r="114" spans="1:7" ht="15">
      <c r="A114" s="69" t="s">
        <v>2245</v>
      </c>
      <c r="B114" s="69">
        <v>3</v>
      </c>
      <c r="C114" s="87">
        <v>0.003720387814202779</v>
      </c>
      <c r="D114" s="69" t="s">
        <v>267</v>
      </c>
      <c r="E114" s="69" t="b">
        <v>0</v>
      </c>
      <c r="F114" s="69" t="b">
        <v>0</v>
      </c>
      <c r="G114" s="69" t="b">
        <v>0</v>
      </c>
    </row>
    <row r="115" spans="1:7" ht="15">
      <c r="A115" s="69" t="s">
        <v>2246</v>
      </c>
      <c r="B115" s="69">
        <v>3</v>
      </c>
      <c r="C115" s="87">
        <v>0.003720387814202779</v>
      </c>
      <c r="D115" s="69" t="s">
        <v>267</v>
      </c>
      <c r="E115" s="69" t="b">
        <v>0</v>
      </c>
      <c r="F115" s="69" t="b">
        <v>0</v>
      </c>
      <c r="G115" s="69" t="b">
        <v>0</v>
      </c>
    </row>
    <row r="116" spans="1:7" ht="15">
      <c r="A116" s="69" t="s">
        <v>2247</v>
      </c>
      <c r="B116" s="69">
        <v>3</v>
      </c>
      <c r="C116" s="87">
        <v>0.003720387814202779</v>
      </c>
      <c r="D116" s="69" t="s">
        <v>267</v>
      </c>
      <c r="E116" s="69" t="b">
        <v>0</v>
      </c>
      <c r="F116" s="69" t="b">
        <v>0</v>
      </c>
      <c r="G116" s="69" t="b">
        <v>0</v>
      </c>
    </row>
    <row r="117" spans="1:7" ht="15">
      <c r="A117" s="69" t="s">
        <v>2248</v>
      </c>
      <c r="B117" s="69">
        <v>3</v>
      </c>
      <c r="C117" s="87">
        <v>0.003720387814202779</v>
      </c>
      <c r="D117" s="69" t="s">
        <v>267</v>
      </c>
      <c r="E117" s="69" t="b">
        <v>0</v>
      </c>
      <c r="F117" s="69" t="b">
        <v>0</v>
      </c>
      <c r="G117" s="69" t="b">
        <v>0</v>
      </c>
    </row>
    <row r="118" spans="1:7" ht="15">
      <c r="A118" s="69" t="s">
        <v>2249</v>
      </c>
      <c r="B118" s="69">
        <v>3</v>
      </c>
      <c r="C118" s="87">
        <v>0.003720387814202779</v>
      </c>
      <c r="D118" s="69" t="s">
        <v>267</v>
      </c>
      <c r="E118" s="69" t="b">
        <v>0</v>
      </c>
      <c r="F118" s="69" t="b">
        <v>0</v>
      </c>
      <c r="G118" s="69" t="b">
        <v>0</v>
      </c>
    </row>
    <row r="119" spans="1:7" ht="15">
      <c r="A119" s="69" t="s">
        <v>2250</v>
      </c>
      <c r="B119" s="69">
        <v>3</v>
      </c>
      <c r="C119" s="87">
        <v>0.003720387814202779</v>
      </c>
      <c r="D119" s="69" t="s">
        <v>267</v>
      </c>
      <c r="E119" s="69" t="b">
        <v>0</v>
      </c>
      <c r="F119" s="69" t="b">
        <v>0</v>
      </c>
      <c r="G119" s="69" t="b">
        <v>0</v>
      </c>
    </row>
    <row r="120" spans="1:7" ht="15">
      <c r="A120" s="69" t="s">
        <v>2251</v>
      </c>
      <c r="B120" s="69">
        <v>3</v>
      </c>
      <c r="C120" s="87">
        <v>0.003720387814202779</v>
      </c>
      <c r="D120" s="69" t="s">
        <v>267</v>
      </c>
      <c r="E120" s="69" t="b">
        <v>0</v>
      </c>
      <c r="F120" s="69" t="b">
        <v>0</v>
      </c>
      <c r="G120" s="69" t="b">
        <v>0</v>
      </c>
    </row>
    <row r="121" spans="1:7" ht="15">
      <c r="A121" s="69" t="s">
        <v>2252</v>
      </c>
      <c r="B121" s="69">
        <v>3</v>
      </c>
      <c r="C121" s="87">
        <v>0.003720387814202779</v>
      </c>
      <c r="D121" s="69" t="s">
        <v>267</v>
      </c>
      <c r="E121" s="69" t="b">
        <v>0</v>
      </c>
      <c r="F121" s="69" t="b">
        <v>0</v>
      </c>
      <c r="G121" s="69" t="b">
        <v>0</v>
      </c>
    </row>
    <row r="122" spans="1:7" ht="15">
      <c r="A122" s="69" t="s">
        <v>2253</v>
      </c>
      <c r="B122" s="69">
        <v>3</v>
      </c>
      <c r="C122" s="87">
        <v>0.003720387814202779</v>
      </c>
      <c r="D122" s="69" t="s">
        <v>267</v>
      </c>
      <c r="E122" s="69" t="b">
        <v>0</v>
      </c>
      <c r="F122" s="69" t="b">
        <v>0</v>
      </c>
      <c r="G122" s="69" t="b">
        <v>0</v>
      </c>
    </row>
    <row r="123" spans="1:7" ht="15">
      <c r="A123" s="69" t="s">
        <v>717</v>
      </c>
      <c r="B123" s="69">
        <v>3</v>
      </c>
      <c r="C123" s="87">
        <v>0.003720387814202779</v>
      </c>
      <c r="D123" s="69" t="s">
        <v>267</v>
      </c>
      <c r="E123" s="69" t="b">
        <v>0</v>
      </c>
      <c r="F123" s="69" t="b">
        <v>0</v>
      </c>
      <c r="G123" s="69" t="b">
        <v>0</v>
      </c>
    </row>
    <row r="124" spans="1:7" ht="15">
      <c r="A124" s="69" t="s">
        <v>2254</v>
      </c>
      <c r="B124" s="69">
        <v>3</v>
      </c>
      <c r="C124" s="87">
        <v>0.003720387814202779</v>
      </c>
      <c r="D124" s="69" t="s">
        <v>267</v>
      </c>
      <c r="E124" s="69" t="b">
        <v>0</v>
      </c>
      <c r="F124" s="69" t="b">
        <v>0</v>
      </c>
      <c r="G124" s="69" t="b">
        <v>0</v>
      </c>
    </row>
    <row r="125" spans="1:7" ht="15">
      <c r="A125" s="69" t="s">
        <v>2255</v>
      </c>
      <c r="B125" s="69">
        <v>3</v>
      </c>
      <c r="C125" s="87">
        <v>0.003720387814202779</v>
      </c>
      <c r="D125" s="69" t="s">
        <v>267</v>
      </c>
      <c r="E125" s="69" t="b">
        <v>0</v>
      </c>
      <c r="F125" s="69" t="b">
        <v>0</v>
      </c>
      <c r="G125" s="69" t="b">
        <v>0</v>
      </c>
    </row>
    <row r="126" spans="1:7" ht="15">
      <c r="A126" s="69" t="s">
        <v>2256</v>
      </c>
      <c r="B126" s="69">
        <v>3</v>
      </c>
      <c r="C126" s="87">
        <v>0.003720387814202779</v>
      </c>
      <c r="D126" s="69" t="s">
        <v>267</v>
      </c>
      <c r="E126" s="69" t="b">
        <v>0</v>
      </c>
      <c r="F126" s="69" t="b">
        <v>0</v>
      </c>
      <c r="G126" s="69" t="b">
        <v>0</v>
      </c>
    </row>
    <row r="127" spans="1:7" ht="15">
      <c r="A127" s="69" t="s">
        <v>2257</v>
      </c>
      <c r="B127" s="69">
        <v>3</v>
      </c>
      <c r="C127" s="87">
        <v>0.003720387814202779</v>
      </c>
      <c r="D127" s="69" t="s">
        <v>267</v>
      </c>
      <c r="E127" s="69" t="b">
        <v>0</v>
      </c>
      <c r="F127" s="69" t="b">
        <v>0</v>
      </c>
      <c r="G127" s="69" t="b">
        <v>0</v>
      </c>
    </row>
    <row r="128" spans="1:7" ht="15">
      <c r="A128" s="69" t="s">
        <v>2258</v>
      </c>
      <c r="B128" s="69">
        <v>3</v>
      </c>
      <c r="C128" s="87">
        <v>0.003720387814202779</v>
      </c>
      <c r="D128" s="69" t="s">
        <v>267</v>
      </c>
      <c r="E128" s="69" t="b">
        <v>0</v>
      </c>
      <c r="F128" s="69" t="b">
        <v>0</v>
      </c>
      <c r="G128" s="69" t="b">
        <v>0</v>
      </c>
    </row>
    <row r="129" spans="1:7" ht="15">
      <c r="A129" s="69" t="s">
        <v>2259</v>
      </c>
      <c r="B129" s="69">
        <v>3</v>
      </c>
      <c r="C129" s="87">
        <v>0.003720387814202779</v>
      </c>
      <c r="D129" s="69" t="s">
        <v>267</v>
      </c>
      <c r="E129" s="69" t="b">
        <v>0</v>
      </c>
      <c r="F129" s="69" t="b">
        <v>0</v>
      </c>
      <c r="G129" s="69" t="b">
        <v>0</v>
      </c>
    </row>
    <row r="130" spans="1:7" ht="15">
      <c r="A130" s="69" t="s">
        <v>2260</v>
      </c>
      <c r="B130" s="69">
        <v>3</v>
      </c>
      <c r="C130" s="87">
        <v>0.003720387814202779</v>
      </c>
      <c r="D130" s="69" t="s">
        <v>267</v>
      </c>
      <c r="E130" s="69" t="b">
        <v>0</v>
      </c>
      <c r="F130" s="69" t="b">
        <v>0</v>
      </c>
      <c r="G130" s="69" t="b">
        <v>0</v>
      </c>
    </row>
    <row r="131" spans="1:7" ht="15">
      <c r="A131" s="69" t="s">
        <v>2261</v>
      </c>
      <c r="B131" s="69">
        <v>3</v>
      </c>
      <c r="C131" s="87">
        <v>0.003720387814202779</v>
      </c>
      <c r="D131" s="69" t="s">
        <v>267</v>
      </c>
      <c r="E131" s="69" t="b">
        <v>0</v>
      </c>
      <c r="F131" s="69" t="b">
        <v>0</v>
      </c>
      <c r="G131" s="69" t="b">
        <v>0</v>
      </c>
    </row>
    <row r="132" spans="1:7" ht="15">
      <c r="A132" s="69" t="s">
        <v>2262</v>
      </c>
      <c r="B132" s="69">
        <v>3</v>
      </c>
      <c r="C132" s="87">
        <v>0.003720387814202779</v>
      </c>
      <c r="D132" s="69" t="s">
        <v>267</v>
      </c>
      <c r="E132" s="69" t="b">
        <v>0</v>
      </c>
      <c r="F132" s="69" t="b">
        <v>0</v>
      </c>
      <c r="G132" s="69" t="b">
        <v>0</v>
      </c>
    </row>
    <row r="133" spans="1:7" ht="15">
      <c r="A133" s="69" t="s">
        <v>749</v>
      </c>
      <c r="B133" s="69">
        <v>3</v>
      </c>
      <c r="C133" s="87">
        <v>0.003720387814202779</v>
      </c>
      <c r="D133" s="69" t="s">
        <v>267</v>
      </c>
      <c r="E133" s="69" t="b">
        <v>0</v>
      </c>
      <c r="F133" s="69" t="b">
        <v>0</v>
      </c>
      <c r="G133" s="69" t="b">
        <v>0</v>
      </c>
    </row>
    <row r="134" spans="1:7" ht="15">
      <c r="A134" s="69" t="s">
        <v>2263</v>
      </c>
      <c r="B134" s="69">
        <v>3</v>
      </c>
      <c r="C134" s="87">
        <v>0.003720387814202779</v>
      </c>
      <c r="D134" s="69" t="s">
        <v>267</v>
      </c>
      <c r="E134" s="69" t="b">
        <v>0</v>
      </c>
      <c r="F134" s="69" t="b">
        <v>0</v>
      </c>
      <c r="G134" s="69" t="b">
        <v>0</v>
      </c>
    </row>
    <row r="135" spans="1:7" ht="15">
      <c r="A135" s="69" t="s">
        <v>2264</v>
      </c>
      <c r="B135" s="69">
        <v>3</v>
      </c>
      <c r="C135" s="87">
        <v>0.003720387814202779</v>
      </c>
      <c r="D135" s="69" t="s">
        <v>267</v>
      </c>
      <c r="E135" s="69" t="b">
        <v>0</v>
      </c>
      <c r="F135" s="69" t="b">
        <v>0</v>
      </c>
      <c r="G135" s="69" t="b">
        <v>0</v>
      </c>
    </row>
    <row r="136" spans="1:7" ht="15">
      <c r="A136" s="69" t="s">
        <v>2265</v>
      </c>
      <c r="B136" s="69">
        <v>3</v>
      </c>
      <c r="C136" s="87">
        <v>0.003720387814202779</v>
      </c>
      <c r="D136" s="69" t="s">
        <v>267</v>
      </c>
      <c r="E136" s="69" t="b">
        <v>0</v>
      </c>
      <c r="F136" s="69" t="b">
        <v>0</v>
      </c>
      <c r="G136" s="69" t="b">
        <v>0</v>
      </c>
    </row>
    <row r="137" spans="1:7" ht="15">
      <c r="A137" s="69" t="s">
        <v>346</v>
      </c>
      <c r="B137" s="69">
        <v>3</v>
      </c>
      <c r="C137" s="87">
        <v>0.003720387814202779</v>
      </c>
      <c r="D137" s="69" t="s">
        <v>267</v>
      </c>
      <c r="E137" s="69" t="b">
        <v>0</v>
      </c>
      <c r="F137" s="69" t="b">
        <v>0</v>
      </c>
      <c r="G137" s="69" t="b">
        <v>0</v>
      </c>
    </row>
    <row r="138" spans="1:7" ht="15">
      <c r="A138" s="69" t="s">
        <v>742</v>
      </c>
      <c r="B138" s="69">
        <v>3</v>
      </c>
      <c r="C138" s="87">
        <v>0.003720387814202779</v>
      </c>
      <c r="D138" s="69" t="s">
        <v>267</v>
      </c>
      <c r="E138" s="69" t="b">
        <v>0</v>
      </c>
      <c r="F138" s="69" t="b">
        <v>0</v>
      </c>
      <c r="G138" s="69" t="b">
        <v>0</v>
      </c>
    </row>
    <row r="139" spans="1:7" ht="15">
      <c r="A139" s="69" t="s">
        <v>2266</v>
      </c>
      <c r="B139" s="69">
        <v>3</v>
      </c>
      <c r="C139" s="87">
        <v>0.003720387814202779</v>
      </c>
      <c r="D139" s="69" t="s">
        <v>267</v>
      </c>
      <c r="E139" s="69" t="b">
        <v>0</v>
      </c>
      <c r="F139" s="69" t="b">
        <v>0</v>
      </c>
      <c r="G139" s="69" t="b">
        <v>0</v>
      </c>
    </row>
    <row r="140" spans="1:7" ht="15">
      <c r="A140" s="69" t="s">
        <v>2267</v>
      </c>
      <c r="B140" s="69">
        <v>3</v>
      </c>
      <c r="C140" s="87">
        <v>0.003720387814202779</v>
      </c>
      <c r="D140" s="69" t="s">
        <v>267</v>
      </c>
      <c r="E140" s="69" t="b">
        <v>0</v>
      </c>
      <c r="F140" s="69" t="b">
        <v>0</v>
      </c>
      <c r="G140" s="69" t="b">
        <v>0</v>
      </c>
    </row>
    <row r="141" spans="1:7" ht="15">
      <c r="A141" s="69" t="s">
        <v>1970</v>
      </c>
      <c r="B141" s="69">
        <v>2</v>
      </c>
      <c r="C141" s="87">
        <v>0.003257328990228013</v>
      </c>
      <c r="D141" s="69" t="s">
        <v>267</v>
      </c>
      <c r="E141" s="69" t="b">
        <v>0</v>
      </c>
      <c r="F141" s="69" t="b">
        <v>0</v>
      </c>
      <c r="G141" s="69" t="b">
        <v>0</v>
      </c>
    </row>
    <row r="142" spans="1:7" ht="15">
      <c r="A142" s="69" t="s">
        <v>2268</v>
      </c>
      <c r="B142" s="69">
        <v>2</v>
      </c>
      <c r="C142" s="87">
        <v>0.0027670521243257635</v>
      </c>
      <c r="D142" s="69" t="s">
        <v>267</v>
      </c>
      <c r="E142" s="69" t="b">
        <v>0</v>
      </c>
      <c r="F142" s="69" t="b">
        <v>0</v>
      </c>
      <c r="G142" s="69" t="b">
        <v>0</v>
      </c>
    </row>
    <row r="143" spans="1:7" ht="15">
      <c r="A143" s="69" t="s">
        <v>2269</v>
      </c>
      <c r="B143" s="69">
        <v>2</v>
      </c>
      <c r="C143" s="87">
        <v>0.0027670521243257635</v>
      </c>
      <c r="D143" s="69" t="s">
        <v>267</v>
      </c>
      <c r="E143" s="69" t="b">
        <v>0</v>
      </c>
      <c r="F143" s="69" t="b">
        <v>0</v>
      </c>
      <c r="G143" s="69" t="b">
        <v>0</v>
      </c>
    </row>
    <row r="144" spans="1:7" ht="15">
      <c r="A144" s="69" t="s">
        <v>2270</v>
      </c>
      <c r="B144" s="69">
        <v>2</v>
      </c>
      <c r="C144" s="87">
        <v>0.0027670521243257635</v>
      </c>
      <c r="D144" s="69" t="s">
        <v>267</v>
      </c>
      <c r="E144" s="69" t="b">
        <v>0</v>
      </c>
      <c r="F144" s="69" t="b">
        <v>0</v>
      </c>
      <c r="G144" s="69" t="b">
        <v>0</v>
      </c>
    </row>
    <row r="145" spans="1:7" ht="15">
      <c r="A145" s="69" t="s">
        <v>2271</v>
      </c>
      <c r="B145" s="69">
        <v>2</v>
      </c>
      <c r="C145" s="87">
        <v>0.0027670521243257635</v>
      </c>
      <c r="D145" s="69" t="s">
        <v>267</v>
      </c>
      <c r="E145" s="69" t="b">
        <v>0</v>
      </c>
      <c r="F145" s="69" t="b">
        <v>0</v>
      </c>
      <c r="G145" s="69" t="b">
        <v>0</v>
      </c>
    </row>
    <row r="146" spans="1:7" ht="15">
      <c r="A146" s="69" t="s">
        <v>2272</v>
      </c>
      <c r="B146" s="69">
        <v>2</v>
      </c>
      <c r="C146" s="87">
        <v>0.0027670521243257635</v>
      </c>
      <c r="D146" s="69" t="s">
        <v>267</v>
      </c>
      <c r="E146" s="69" t="b">
        <v>0</v>
      </c>
      <c r="F146" s="69" t="b">
        <v>0</v>
      </c>
      <c r="G146" s="69" t="b">
        <v>0</v>
      </c>
    </row>
    <row r="147" spans="1:7" ht="15">
      <c r="A147" s="69" t="s">
        <v>2273</v>
      </c>
      <c r="B147" s="69">
        <v>2</v>
      </c>
      <c r="C147" s="87">
        <v>0.0027670521243257635</v>
      </c>
      <c r="D147" s="69" t="s">
        <v>267</v>
      </c>
      <c r="E147" s="69" t="b">
        <v>0</v>
      </c>
      <c r="F147" s="69" t="b">
        <v>0</v>
      </c>
      <c r="G147" s="69" t="b">
        <v>0</v>
      </c>
    </row>
    <row r="148" spans="1:7" ht="15">
      <c r="A148" s="69" t="s">
        <v>2274</v>
      </c>
      <c r="B148" s="69">
        <v>2</v>
      </c>
      <c r="C148" s="87">
        <v>0.0027670521243257635</v>
      </c>
      <c r="D148" s="69" t="s">
        <v>267</v>
      </c>
      <c r="E148" s="69" t="b">
        <v>0</v>
      </c>
      <c r="F148" s="69" t="b">
        <v>0</v>
      </c>
      <c r="G148" s="69" t="b">
        <v>0</v>
      </c>
    </row>
    <row r="149" spans="1:7" ht="15">
      <c r="A149" s="69" t="s">
        <v>2275</v>
      </c>
      <c r="B149" s="69">
        <v>2</v>
      </c>
      <c r="C149" s="87">
        <v>0.0027670521243257635</v>
      </c>
      <c r="D149" s="69" t="s">
        <v>267</v>
      </c>
      <c r="E149" s="69" t="b">
        <v>0</v>
      </c>
      <c r="F149" s="69" t="b">
        <v>0</v>
      </c>
      <c r="G149" s="69" t="b">
        <v>0</v>
      </c>
    </row>
    <row r="150" spans="1:7" ht="15">
      <c r="A150" s="69" t="s">
        <v>2276</v>
      </c>
      <c r="B150" s="69">
        <v>2</v>
      </c>
      <c r="C150" s="87">
        <v>0.0027670521243257635</v>
      </c>
      <c r="D150" s="69" t="s">
        <v>267</v>
      </c>
      <c r="E150" s="69" t="b">
        <v>0</v>
      </c>
      <c r="F150" s="69" t="b">
        <v>0</v>
      </c>
      <c r="G150" s="69" t="b">
        <v>0</v>
      </c>
    </row>
    <row r="151" spans="1:7" ht="15">
      <c r="A151" s="69" t="s">
        <v>2277</v>
      </c>
      <c r="B151" s="69">
        <v>2</v>
      </c>
      <c r="C151" s="87">
        <v>0.0027670521243257635</v>
      </c>
      <c r="D151" s="69" t="s">
        <v>267</v>
      </c>
      <c r="E151" s="69" t="b">
        <v>0</v>
      </c>
      <c r="F151" s="69" t="b">
        <v>0</v>
      </c>
      <c r="G151" s="69" t="b">
        <v>0</v>
      </c>
    </row>
    <row r="152" spans="1:7" ht="15">
      <c r="A152" s="69" t="s">
        <v>2278</v>
      </c>
      <c r="B152" s="69">
        <v>2</v>
      </c>
      <c r="C152" s="87">
        <v>0.0027670521243257635</v>
      </c>
      <c r="D152" s="69" t="s">
        <v>267</v>
      </c>
      <c r="E152" s="69" t="b">
        <v>0</v>
      </c>
      <c r="F152" s="69" t="b">
        <v>0</v>
      </c>
      <c r="G152" s="69" t="b">
        <v>0</v>
      </c>
    </row>
    <row r="153" spans="1:7" ht="15">
      <c r="A153" s="69" t="s">
        <v>2279</v>
      </c>
      <c r="B153" s="69">
        <v>2</v>
      </c>
      <c r="C153" s="87">
        <v>0.0027670521243257635</v>
      </c>
      <c r="D153" s="69" t="s">
        <v>267</v>
      </c>
      <c r="E153" s="69" t="b">
        <v>0</v>
      </c>
      <c r="F153" s="69" t="b">
        <v>0</v>
      </c>
      <c r="G153" s="69" t="b">
        <v>0</v>
      </c>
    </row>
    <row r="154" spans="1:7" ht="15">
      <c r="A154" s="69" t="s">
        <v>2280</v>
      </c>
      <c r="B154" s="69">
        <v>2</v>
      </c>
      <c r="C154" s="87">
        <v>0.0027670521243257635</v>
      </c>
      <c r="D154" s="69" t="s">
        <v>267</v>
      </c>
      <c r="E154" s="69" t="b">
        <v>0</v>
      </c>
      <c r="F154" s="69" t="b">
        <v>0</v>
      </c>
      <c r="G154" s="69" t="b">
        <v>0</v>
      </c>
    </row>
    <row r="155" spans="1:7" ht="15">
      <c r="A155" s="69" t="s">
        <v>2281</v>
      </c>
      <c r="B155" s="69">
        <v>2</v>
      </c>
      <c r="C155" s="87">
        <v>0.0027670521243257635</v>
      </c>
      <c r="D155" s="69" t="s">
        <v>267</v>
      </c>
      <c r="E155" s="69" t="b">
        <v>0</v>
      </c>
      <c r="F155" s="69" t="b">
        <v>0</v>
      </c>
      <c r="G155" s="69" t="b">
        <v>0</v>
      </c>
    </row>
    <row r="156" spans="1:7" ht="15">
      <c r="A156" s="69" t="s">
        <v>2282</v>
      </c>
      <c r="B156" s="69">
        <v>2</v>
      </c>
      <c r="C156" s="87">
        <v>0.0027670521243257635</v>
      </c>
      <c r="D156" s="69" t="s">
        <v>267</v>
      </c>
      <c r="E156" s="69" t="b">
        <v>0</v>
      </c>
      <c r="F156" s="69" t="b">
        <v>0</v>
      </c>
      <c r="G156" s="69" t="b">
        <v>0</v>
      </c>
    </row>
    <row r="157" spans="1:7" ht="15">
      <c r="A157" s="69" t="s">
        <v>2283</v>
      </c>
      <c r="B157" s="69">
        <v>2</v>
      </c>
      <c r="C157" s="87">
        <v>0.0027670521243257635</v>
      </c>
      <c r="D157" s="69" t="s">
        <v>267</v>
      </c>
      <c r="E157" s="69" t="b">
        <v>0</v>
      </c>
      <c r="F157" s="69" t="b">
        <v>0</v>
      </c>
      <c r="G157" s="69" t="b">
        <v>0</v>
      </c>
    </row>
    <row r="158" spans="1:7" ht="15">
      <c r="A158" s="69" t="s">
        <v>2284</v>
      </c>
      <c r="B158" s="69">
        <v>2</v>
      </c>
      <c r="C158" s="87">
        <v>0.0027670521243257635</v>
      </c>
      <c r="D158" s="69" t="s">
        <v>267</v>
      </c>
      <c r="E158" s="69" t="b">
        <v>0</v>
      </c>
      <c r="F158" s="69" t="b">
        <v>0</v>
      </c>
      <c r="G158" s="69" t="b">
        <v>0</v>
      </c>
    </row>
    <row r="159" spans="1:7" ht="15">
      <c r="A159" s="69" t="s">
        <v>2285</v>
      </c>
      <c r="B159" s="69">
        <v>2</v>
      </c>
      <c r="C159" s="87">
        <v>0.0027670521243257635</v>
      </c>
      <c r="D159" s="69" t="s">
        <v>267</v>
      </c>
      <c r="E159" s="69" t="b">
        <v>0</v>
      </c>
      <c r="F159" s="69" t="b">
        <v>0</v>
      </c>
      <c r="G159" s="69" t="b">
        <v>0</v>
      </c>
    </row>
    <row r="160" spans="1:7" ht="15">
      <c r="A160" s="69" t="s">
        <v>2286</v>
      </c>
      <c r="B160" s="69">
        <v>2</v>
      </c>
      <c r="C160" s="87">
        <v>0.0027670521243257635</v>
      </c>
      <c r="D160" s="69" t="s">
        <v>267</v>
      </c>
      <c r="E160" s="69" t="b">
        <v>0</v>
      </c>
      <c r="F160" s="69" t="b">
        <v>0</v>
      </c>
      <c r="G160" s="69" t="b">
        <v>0</v>
      </c>
    </row>
    <row r="161" spans="1:7" ht="15">
      <c r="A161" s="69" t="s">
        <v>2287</v>
      </c>
      <c r="B161" s="69">
        <v>2</v>
      </c>
      <c r="C161" s="87">
        <v>0.0027670521243257635</v>
      </c>
      <c r="D161" s="69" t="s">
        <v>267</v>
      </c>
      <c r="E161" s="69" t="b">
        <v>0</v>
      </c>
      <c r="F161" s="69" t="b">
        <v>0</v>
      </c>
      <c r="G161" s="69" t="b">
        <v>0</v>
      </c>
    </row>
    <row r="162" spans="1:7" ht="15">
      <c r="A162" s="69" t="s">
        <v>2288</v>
      </c>
      <c r="B162" s="69">
        <v>2</v>
      </c>
      <c r="C162" s="87">
        <v>0.0027670521243257635</v>
      </c>
      <c r="D162" s="69" t="s">
        <v>267</v>
      </c>
      <c r="E162" s="69" t="b">
        <v>0</v>
      </c>
      <c r="F162" s="69" t="b">
        <v>0</v>
      </c>
      <c r="G162" s="69" t="b">
        <v>0</v>
      </c>
    </row>
    <row r="163" spans="1:7" ht="15">
      <c r="A163" s="69" t="s">
        <v>2289</v>
      </c>
      <c r="B163" s="69">
        <v>2</v>
      </c>
      <c r="C163" s="87">
        <v>0.003257328990228013</v>
      </c>
      <c r="D163" s="69" t="s">
        <v>267</v>
      </c>
      <c r="E163" s="69" t="b">
        <v>0</v>
      </c>
      <c r="F163" s="69" t="b">
        <v>0</v>
      </c>
      <c r="G163" s="69" t="b">
        <v>0</v>
      </c>
    </row>
    <row r="164" spans="1:7" ht="15">
      <c r="A164" s="69" t="s">
        <v>2290</v>
      </c>
      <c r="B164" s="69">
        <v>2</v>
      </c>
      <c r="C164" s="87">
        <v>0.0027670521243257635</v>
      </c>
      <c r="D164" s="69" t="s">
        <v>267</v>
      </c>
      <c r="E164" s="69" t="b">
        <v>0</v>
      </c>
      <c r="F164" s="69" t="b">
        <v>0</v>
      </c>
      <c r="G164" s="69" t="b">
        <v>0</v>
      </c>
    </row>
    <row r="165" spans="1:7" ht="15">
      <c r="A165" s="69" t="s">
        <v>2291</v>
      </c>
      <c r="B165" s="69">
        <v>2</v>
      </c>
      <c r="C165" s="87">
        <v>0.0027670521243257635</v>
      </c>
      <c r="D165" s="69" t="s">
        <v>267</v>
      </c>
      <c r="E165" s="69" t="b">
        <v>0</v>
      </c>
      <c r="F165" s="69" t="b">
        <v>0</v>
      </c>
      <c r="G165" s="69" t="b">
        <v>0</v>
      </c>
    </row>
    <row r="166" spans="1:7" ht="15">
      <c r="A166" s="69" t="s">
        <v>765</v>
      </c>
      <c r="B166" s="69">
        <v>2</v>
      </c>
      <c r="C166" s="87">
        <v>0.0027670521243257635</v>
      </c>
      <c r="D166" s="69" t="s">
        <v>267</v>
      </c>
      <c r="E166" s="69" t="b">
        <v>0</v>
      </c>
      <c r="F166" s="69" t="b">
        <v>0</v>
      </c>
      <c r="G166" s="69" t="b">
        <v>0</v>
      </c>
    </row>
    <row r="167" spans="1:7" ht="15">
      <c r="A167" s="69" t="s">
        <v>2292</v>
      </c>
      <c r="B167" s="69">
        <v>2</v>
      </c>
      <c r="C167" s="87">
        <v>0.0027670521243257635</v>
      </c>
      <c r="D167" s="69" t="s">
        <v>267</v>
      </c>
      <c r="E167" s="69" t="b">
        <v>0</v>
      </c>
      <c r="F167" s="69" t="b">
        <v>0</v>
      </c>
      <c r="G167" s="69" t="b">
        <v>0</v>
      </c>
    </row>
    <row r="168" spans="1:7" ht="15">
      <c r="A168" s="69" t="s">
        <v>2293</v>
      </c>
      <c r="B168" s="69">
        <v>2</v>
      </c>
      <c r="C168" s="87">
        <v>0.0027670521243257635</v>
      </c>
      <c r="D168" s="69" t="s">
        <v>267</v>
      </c>
      <c r="E168" s="69" t="b">
        <v>0</v>
      </c>
      <c r="F168" s="69" t="b">
        <v>0</v>
      </c>
      <c r="G168" s="69" t="b">
        <v>0</v>
      </c>
    </row>
    <row r="169" spans="1:7" ht="15">
      <c r="A169" s="69" t="s">
        <v>2294</v>
      </c>
      <c r="B169" s="69">
        <v>2</v>
      </c>
      <c r="C169" s="87">
        <v>0.0027670521243257635</v>
      </c>
      <c r="D169" s="69" t="s">
        <v>267</v>
      </c>
      <c r="E169" s="69" t="b">
        <v>0</v>
      </c>
      <c r="F169" s="69" t="b">
        <v>0</v>
      </c>
      <c r="G169" s="69" t="b">
        <v>0</v>
      </c>
    </row>
    <row r="170" spans="1:7" ht="15">
      <c r="A170" s="69" t="s">
        <v>2295</v>
      </c>
      <c r="B170" s="69">
        <v>2</v>
      </c>
      <c r="C170" s="87">
        <v>0.0027670521243257635</v>
      </c>
      <c r="D170" s="69" t="s">
        <v>267</v>
      </c>
      <c r="E170" s="69" t="b">
        <v>0</v>
      </c>
      <c r="F170" s="69" t="b">
        <v>0</v>
      </c>
      <c r="G170" s="69" t="b">
        <v>0</v>
      </c>
    </row>
    <row r="171" spans="1:7" ht="15">
      <c r="A171" s="69" t="s">
        <v>760</v>
      </c>
      <c r="B171" s="69">
        <v>2</v>
      </c>
      <c r="C171" s="87">
        <v>0.0027670521243257635</v>
      </c>
      <c r="D171" s="69" t="s">
        <v>267</v>
      </c>
      <c r="E171" s="69" t="b">
        <v>0</v>
      </c>
      <c r="F171" s="69" t="b">
        <v>0</v>
      </c>
      <c r="G171" s="69" t="b">
        <v>0</v>
      </c>
    </row>
    <row r="172" spans="1:7" ht="15">
      <c r="A172" s="69" t="s">
        <v>2296</v>
      </c>
      <c r="B172" s="69">
        <v>2</v>
      </c>
      <c r="C172" s="87">
        <v>0.0027670521243257635</v>
      </c>
      <c r="D172" s="69" t="s">
        <v>267</v>
      </c>
      <c r="E172" s="69" t="b">
        <v>0</v>
      </c>
      <c r="F172" s="69" t="b">
        <v>0</v>
      </c>
      <c r="G172" s="69" t="b">
        <v>0</v>
      </c>
    </row>
    <row r="173" spans="1:7" ht="15">
      <c r="A173" s="69" t="s">
        <v>2297</v>
      </c>
      <c r="B173" s="69">
        <v>2</v>
      </c>
      <c r="C173" s="87">
        <v>0.0027670521243257635</v>
      </c>
      <c r="D173" s="69" t="s">
        <v>267</v>
      </c>
      <c r="E173" s="69" t="b">
        <v>0</v>
      </c>
      <c r="F173" s="69" t="b">
        <v>0</v>
      </c>
      <c r="G173" s="69" t="b">
        <v>0</v>
      </c>
    </row>
    <row r="174" spans="1:7" ht="15">
      <c r="A174" s="69" t="s">
        <v>2298</v>
      </c>
      <c r="B174" s="69">
        <v>2</v>
      </c>
      <c r="C174" s="87">
        <v>0.0027670521243257635</v>
      </c>
      <c r="D174" s="69" t="s">
        <v>267</v>
      </c>
      <c r="E174" s="69" t="b">
        <v>0</v>
      </c>
      <c r="F174" s="69" t="b">
        <v>0</v>
      </c>
      <c r="G174" s="69" t="b">
        <v>0</v>
      </c>
    </row>
    <row r="175" spans="1:7" ht="15">
      <c r="A175" s="69" t="s">
        <v>2299</v>
      </c>
      <c r="B175" s="69">
        <v>2</v>
      </c>
      <c r="C175" s="87">
        <v>0.0027670521243257635</v>
      </c>
      <c r="D175" s="69" t="s">
        <v>267</v>
      </c>
      <c r="E175" s="69" t="b">
        <v>0</v>
      </c>
      <c r="F175" s="69" t="b">
        <v>0</v>
      </c>
      <c r="G175" s="69" t="b">
        <v>0</v>
      </c>
    </row>
    <row r="176" spans="1:7" ht="15">
      <c r="A176" s="69" t="s">
        <v>2300</v>
      </c>
      <c r="B176" s="69">
        <v>2</v>
      </c>
      <c r="C176" s="87">
        <v>0.0027670521243257635</v>
      </c>
      <c r="D176" s="69" t="s">
        <v>267</v>
      </c>
      <c r="E176" s="69" t="b">
        <v>0</v>
      </c>
      <c r="F176" s="69" t="b">
        <v>0</v>
      </c>
      <c r="G176" s="69" t="b">
        <v>0</v>
      </c>
    </row>
    <row r="177" spans="1:7" ht="15">
      <c r="A177" s="69" t="s">
        <v>2301</v>
      </c>
      <c r="B177" s="69">
        <v>2</v>
      </c>
      <c r="C177" s="87">
        <v>0.0027670521243257635</v>
      </c>
      <c r="D177" s="69" t="s">
        <v>267</v>
      </c>
      <c r="E177" s="69" t="b">
        <v>0</v>
      </c>
      <c r="F177" s="69" t="b">
        <v>0</v>
      </c>
      <c r="G177" s="69" t="b">
        <v>0</v>
      </c>
    </row>
    <row r="178" spans="1:7" ht="15">
      <c r="A178" s="69" t="s">
        <v>1991</v>
      </c>
      <c r="B178" s="69">
        <v>2</v>
      </c>
      <c r="C178" s="87">
        <v>0.003257328990228013</v>
      </c>
      <c r="D178" s="69" t="s">
        <v>267</v>
      </c>
      <c r="E178" s="69" t="b">
        <v>0</v>
      </c>
      <c r="F178" s="69" t="b">
        <v>0</v>
      </c>
      <c r="G178" s="69" t="b">
        <v>0</v>
      </c>
    </row>
    <row r="179" spans="1:7" ht="15">
      <c r="A179" s="69" t="s">
        <v>2302</v>
      </c>
      <c r="B179" s="69">
        <v>2</v>
      </c>
      <c r="C179" s="87">
        <v>0.0027670521243257635</v>
      </c>
      <c r="D179" s="69" t="s">
        <v>267</v>
      </c>
      <c r="E179" s="69" t="b">
        <v>0</v>
      </c>
      <c r="F179" s="69" t="b">
        <v>0</v>
      </c>
      <c r="G179" s="69" t="b">
        <v>0</v>
      </c>
    </row>
    <row r="180" spans="1:7" ht="15">
      <c r="A180" s="69" t="s">
        <v>2303</v>
      </c>
      <c r="B180" s="69">
        <v>2</v>
      </c>
      <c r="C180" s="87">
        <v>0.0027670521243257635</v>
      </c>
      <c r="D180" s="69" t="s">
        <v>267</v>
      </c>
      <c r="E180" s="69" t="b">
        <v>0</v>
      </c>
      <c r="F180" s="69" t="b">
        <v>0</v>
      </c>
      <c r="G180" s="69" t="b">
        <v>0</v>
      </c>
    </row>
    <row r="181" spans="1:7" ht="15">
      <c r="A181" s="69" t="s">
        <v>2304</v>
      </c>
      <c r="B181" s="69">
        <v>2</v>
      </c>
      <c r="C181" s="87">
        <v>0.0027670521243257635</v>
      </c>
      <c r="D181" s="69" t="s">
        <v>267</v>
      </c>
      <c r="E181" s="69" t="b">
        <v>0</v>
      </c>
      <c r="F181" s="69" t="b">
        <v>0</v>
      </c>
      <c r="G181" s="69" t="b">
        <v>0</v>
      </c>
    </row>
    <row r="182" spans="1:7" ht="15">
      <c r="A182" s="69" t="s">
        <v>2305</v>
      </c>
      <c r="B182" s="69">
        <v>2</v>
      </c>
      <c r="C182" s="87">
        <v>0.0027670521243257635</v>
      </c>
      <c r="D182" s="69" t="s">
        <v>267</v>
      </c>
      <c r="E182" s="69" t="b">
        <v>0</v>
      </c>
      <c r="F182" s="69" t="b">
        <v>0</v>
      </c>
      <c r="G182" s="69" t="b">
        <v>0</v>
      </c>
    </row>
    <row r="183" spans="1:7" ht="15">
      <c r="A183" s="69" t="s">
        <v>2306</v>
      </c>
      <c r="B183" s="69">
        <v>2</v>
      </c>
      <c r="C183" s="87">
        <v>0.0027670521243257635</v>
      </c>
      <c r="D183" s="69" t="s">
        <v>267</v>
      </c>
      <c r="E183" s="69" t="b">
        <v>0</v>
      </c>
      <c r="F183" s="69" t="b">
        <v>0</v>
      </c>
      <c r="G183" s="69" t="b">
        <v>0</v>
      </c>
    </row>
    <row r="184" spans="1:7" ht="15">
      <c r="A184" s="69" t="s">
        <v>2307</v>
      </c>
      <c r="B184" s="69">
        <v>2</v>
      </c>
      <c r="C184" s="87">
        <v>0.0027670521243257635</v>
      </c>
      <c r="D184" s="69" t="s">
        <v>267</v>
      </c>
      <c r="E184" s="69" t="b">
        <v>0</v>
      </c>
      <c r="F184" s="69" t="b">
        <v>0</v>
      </c>
      <c r="G184" s="69" t="b">
        <v>0</v>
      </c>
    </row>
    <row r="185" spans="1:7" ht="15">
      <c r="A185" s="69" t="s">
        <v>733</v>
      </c>
      <c r="B185" s="69">
        <v>2</v>
      </c>
      <c r="C185" s="87">
        <v>0.0027670521243257635</v>
      </c>
      <c r="D185" s="69" t="s">
        <v>267</v>
      </c>
      <c r="E185" s="69" t="b">
        <v>0</v>
      </c>
      <c r="F185" s="69" t="b">
        <v>0</v>
      </c>
      <c r="G185" s="69" t="b">
        <v>0</v>
      </c>
    </row>
    <row r="186" spans="1:7" ht="15">
      <c r="A186" s="69" t="s">
        <v>2308</v>
      </c>
      <c r="B186" s="69">
        <v>2</v>
      </c>
      <c r="C186" s="87">
        <v>0.0027670521243257635</v>
      </c>
      <c r="D186" s="69" t="s">
        <v>267</v>
      </c>
      <c r="E186" s="69" t="b">
        <v>0</v>
      </c>
      <c r="F186" s="69" t="b">
        <v>0</v>
      </c>
      <c r="G186" s="69" t="b">
        <v>0</v>
      </c>
    </row>
    <row r="187" spans="1:7" ht="15">
      <c r="A187" s="69" t="s">
        <v>2309</v>
      </c>
      <c r="B187" s="69">
        <v>2</v>
      </c>
      <c r="C187" s="87">
        <v>0.0027670521243257635</v>
      </c>
      <c r="D187" s="69" t="s">
        <v>267</v>
      </c>
      <c r="E187" s="69" t="b">
        <v>0</v>
      </c>
      <c r="F187" s="69" t="b">
        <v>0</v>
      </c>
      <c r="G187" s="69" t="b">
        <v>0</v>
      </c>
    </row>
    <row r="188" spans="1:7" ht="15">
      <c r="A188" s="69" t="s">
        <v>2310</v>
      </c>
      <c r="B188" s="69">
        <v>2</v>
      </c>
      <c r="C188" s="87">
        <v>0.0027670521243257635</v>
      </c>
      <c r="D188" s="69" t="s">
        <v>267</v>
      </c>
      <c r="E188" s="69" t="b">
        <v>0</v>
      </c>
      <c r="F188" s="69" t="b">
        <v>0</v>
      </c>
      <c r="G188" s="69" t="b">
        <v>0</v>
      </c>
    </row>
    <row r="189" spans="1:7" ht="15">
      <c r="A189" s="69" t="s">
        <v>2311</v>
      </c>
      <c r="B189" s="69">
        <v>2</v>
      </c>
      <c r="C189" s="87">
        <v>0.0027670521243257635</v>
      </c>
      <c r="D189" s="69" t="s">
        <v>267</v>
      </c>
      <c r="E189" s="69" t="b">
        <v>0</v>
      </c>
      <c r="F189" s="69" t="b">
        <v>0</v>
      </c>
      <c r="G189" s="69" t="b">
        <v>0</v>
      </c>
    </row>
    <row r="190" spans="1:7" ht="15">
      <c r="A190" s="69" t="s">
        <v>1974</v>
      </c>
      <c r="B190" s="69">
        <v>2</v>
      </c>
      <c r="C190" s="87">
        <v>0.0027670521243257635</v>
      </c>
      <c r="D190" s="69" t="s">
        <v>267</v>
      </c>
      <c r="E190" s="69" t="b">
        <v>0</v>
      </c>
      <c r="F190" s="69" t="b">
        <v>0</v>
      </c>
      <c r="G190" s="69" t="b">
        <v>0</v>
      </c>
    </row>
    <row r="191" spans="1:7" ht="15">
      <c r="A191" s="69" t="s">
        <v>1975</v>
      </c>
      <c r="B191" s="69">
        <v>2</v>
      </c>
      <c r="C191" s="87">
        <v>0.0027670521243257635</v>
      </c>
      <c r="D191" s="69" t="s">
        <v>267</v>
      </c>
      <c r="E191" s="69" t="b">
        <v>0</v>
      </c>
      <c r="F191" s="69" t="b">
        <v>0</v>
      </c>
      <c r="G191" s="69" t="b">
        <v>0</v>
      </c>
    </row>
    <row r="192" spans="1:7" ht="15">
      <c r="A192" s="69" t="s">
        <v>1976</v>
      </c>
      <c r="B192" s="69">
        <v>2</v>
      </c>
      <c r="C192" s="87">
        <v>0.0027670521243257635</v>
      </c>
      <c r="D192" s="69" t="s">
        <v>267</v>
      </c>
      <c r="E192" s="69" t="b">
        <v>0</v>
      </c>
      <c r="F192" s="69" t="b">
        <v>0</v>
      </c>
      <c r="G192" s="69" t="b">
        <v>0</v>
      </c>
    </row>
    <row r="193" spans="1:7" ht="15">
      <c r="A193" s="69" t="s">
        <v>1977</v>
      </c>
      <c r="B193" s="69">
        <v>2</v>
      </c>
      <c r="C193" s="87">
        <v>0.0027670521243257635</v>
      </c>
      <c r="D193" s="69" t="s">
        <v>267</v>
      </c>
      <c r="E193" s="69" t="b">
        <v>0</v>
      </c>
      <c r="F193" s="69" t="b">
        <v>0</v>
      </c>
      <c r="G193" s="69" t="b">
        <v>0</v>
      </c>
    </row>
    <row r="194" spans="1:7" ht="15">
      <c r="A194" s="69" t="s">
        <v>1978</v>
      </c>
      <c r="B194" s="69">
        <v>2</v>
      </c>
      <c r="C194" s="87">
        <v>0.0027670521243257635</v>
      </c>
      <c r="D194" s="69" t="s">
        <v>267</v>
      </c>
      <c r="E194" s="69" t="b">
        <v>0</v>
      </c>
      <c r="F194" s="69" t="b">
        <v>0</v>
      </c>
      <c r="G194" s="69" t="b">
        <v>0</v>
      </c>
    </row>
    <row r="195" spans="1:7" ht="15">
      <c r="A195" s="69" t="s">
        <v>2312</v>
      </c>
      <c r="B195" s="69">
        <v>2</v>
      </c>
      <c r="C195" s="87">
        <v>0.0027670521243257635</v>
      </c>
      <c r="D195" s="69" t="s">
        <v>267</v>
      </c>
      <c r="E195" s="69" t="b">
        <v>0</v>
      </c>
      <c r="F195" s="69" t="b">
        <v>0</v>
      </c>
      <c r="G195" s="69" t="b">
        <v>0</v>
      </c>
    </row>
    <row r="196" spans="1:7" ht="15">
      <c r="A196" s="69" t="s">
        <v>2313</v>
      </c>
      <c r="B196" s="69">
        <v>2</v>
      </c>
      <c r="C196" s="87">
        <v>0.0027670521243257635</v>
      </c>
      <c r="D196" s="69" t="s">
        <v>267</v>
      </c>
      <c r="E196" s="69" t="b">
        <v>0</v>
      </c>
      <c r="F196" s="69" t="b">
        <v>0</v>
      </c>
      <c r="G196" s="69" t="b">
        <v>0</v>
      </c>
    </row>
    <row r="197" spans="1:7" ht="15">
      <c r="A197" s="69" t="s">
        <v>2314</v>
      </c>
      <c r="B197" s="69">
        <v>2</v>
      </c>
      <c r="C197" s="87">
        <v>0.0027670521243257635</v>
      </c>
      <c r="D197" s="69" t="s">
        <v>267</v>
      </c>
      <c r="E197" s="69" t="b">
        <v>0</v>
      </c>
      <c r="F197" s="69" t="b">
        <v>0</v>
      </c>
      <c r="G197" s="69" t="b">
        <v>0</v>
      </c>
    </row>
    <row r="198" spans="1:7" ht="15">
      <c r="A198" s="69" t="s">
        <v>741</v>
      </c>
      <c r="B198" s="69">
        <v>2</v>
      </c>
      <c r="C198" s="87">
        <v>0.0027670521243257635</v>
      </c>
      <c r="D198" s="69" t="s">
        <v>267</v>
      </c>
      <c r="E198" s="69" t="b">
        <v>0</v>
      </c>
      <c r="F198" s="69" t="b">
        <v>0</v>
      </c>
      <c r="G198" s="69" t="b">
        <v>0</v>
      </c>
    </row>
    <row r="199" spans="1:7" ht="15">
      <c r="A199" s="69" t="s">
        <v>740</v>
      </c>
      <c r="B199" s="69">
        <v>2</v>
      </c>
      <c r="C199" s="87">
        <v>0.0027670521243257635</v>
      </c>
      <c r="D199" s="69" t="s">
        <v>267</v>
      </c>
      <c r="E199" s="69" t="b">
        <v>0</v>
      </c>
      <c r="F199" s="69" t="b">
        <v>0</v>
      </c>
      <c r="G199" s="69" t="b">
        <v>0</v>
      </c>
    </row>
    <row r="200" spans="1:7" ht="15">
      <c r="A200" s="69" t="s">
        <v>2315</v>
      </c>
      <c r="B200" s="69">
        <v>2</v>
      </c>
      <c r="C200" s="87">
        <v>0.0027670521243257635</v>
      </c>
      <c r="D200" s="69" t="s">
        <v>267</v>
      </c>
      <c r="E200" s="69" t="b">
        <v>0</v>
      </c>
      <c r="F200" s="69" t="b">
        <v>0</v>
      </c>
      <c r="G200" s="69" t="b">
        <v>0</v>
      </c>
    </row>
    <row r="201" spans="1:7" ht="15">
      <c r="A201" s="69" t="s">
        <v>2316</v>
      </c>
      <c r="B201" s="69">
        <v>2</v>
      </c>
      <c r="C201" s="87">
        <v>0.0027670521243257635</v>
      </c>
      <c r="D201" s="69" t="s">
        <v>267</v>
      </c>
      <c r="E201" s="69" t="b">
        <v>0</v>
      </c>
      <c r="F201" s="69" t="b">
        <v>0</v>
      </c>
      <c r="G201" s="69" t="b">
        <v>0</v>
      </c>
    </row>
    <row r="202" spans="1:7" ht="15">
      <c r="A202" s="69" t="s">
        <v>2317</v>
      </c>
      <c r="B202" s="69">
        <v>2</v>
      </c>
      <c r="C202" s="87">
        <v>0.0027670521243257635</v>
      </c>
      <c r="D202" s="69" t="s">
        <v>267</v>
      </c>
      <c r="E202" s="69" t="b">
        <v>0</v>
      </c>
      <c r="F202" s="69" t="b">
        <v>0</v>
      </c>
      <c r="G202" s="69" t="b">
        <v>0</v>
      </c>
    </row>
    <row r="203" spans="1:7" ht="15">
      <c r="A203" s="69" t="s">
        <v>2318</v>
      </c>
      <c r="B203" s="69">
        <v>2</v>
      </c>
      <c r="C203" s="87">
        <v>0.0027670521243257635</v>
      </c>
      <c r="D203" s="69" t="s">
        <v>267</v>
      </c>
      <c r="E203" s="69" t="b">
        <v>0</v>
      </c>
      <c r="F203" s="69" t="b">
        <v>0</v>
      </c>
      <c r="G203" s="69" t="b">
        <v>0</v>
      </c>
    </row>
    <row r="204" spans="1:7" ht="15">
      <c r="A204" s="69" t="s">
        <v>2319</v>
      </c>
      <c r="B204" s="69">
        <v>2</v>
      </c>
      <c r="C204" s="87">
        <v>0.0027670521243257635</v>
      </c>
      <c r="D204" s="69" t="s">
        <v>267</v>
      </c>
      <c r="E204" s="69" t="b">
        <v>0</v>
      </c>
      <c r="F204" s="69" t="b">
        <v>0</v>
      </c>
      <c r="G204" s="69" t="b">
        <v>0</v>
      </c>
    </row>
    <row r="205" spans="1:7" ht="15">
      <c r="A205" s="69" t="s">
        <v>2320</v>
      </c>
      <c r="B205" s="69">
        <v>2</v>
      </c>
      <c r="C205" s="87">
        <v>0.0027670521243257635</v>
      </c>
      <c r="D205" s="69" t="s">
        <v>267</v>
      </c>
      <c r="E205" s="69" t="b">
        <v>0</v>
      </c>
      <c r="F205" s="69" t="b">
        <v>0</v>
      </c>
      <c r="G205" s="69" t="b">
        <v>0</v>
      </c>
    </row>
    <row r="206" spans="1:7" ht="15">
      <c r="A206" s="69" t="s">
        <v>2321</v>
      </c>
      <c r="B206" s="69">
        <v>2</v>
      </c>
      <c r="C206" s="87">
        <v>0.0027670521243257635</v>
      </c>
      <c r="D206" s="69" t="s">
        <v>267</v>
      </c>
      <c r="E206" s="69" t="b">
        <v>0</v>
      </c>
      <c r="F206" s="69" t="b">
        <v>0</v>
      </c>
      <c r="G206" s="69" t="b">
        <v>0</v>
      </c>
    </row>
    <row r="207" spans="1:7" ht="15">
      <c r="A207" s="69" t="s">
        <v>2322</v>
      </c>
      <c r="B207" s="69">
        <v>2</v>
      </c>
      <c r="C207" s="87">
        <v>0.0027670521243257635</v>
      </c>
      <c r="D207" s="69" t="s">
        <v>267</v>
      </c>
      <c r="E207" s="69" t="b">
        <v>0</v>
      </c>
      <c r="F207" s="69" t="b">
        <v>0</v>
      </c>
      <c r="G207" s="69" t="b">
        <v>0</v>
      </c>
    </row>
    <row r="208" spans="1:7" ht="15">
      <c r="A208" s="69" t="s">
        <v>2323</v>
      </c>
      <c r="B208" s="69">
        <v>2</v>
      </c>
      <c r="C208" s="87">
        <v>0.0027670521243257635</v>
      </c>
      <c r="D208" s="69" t="s">
        <v>267</v>
      </c>
      <c r="E208" s="69" t="b">
        <v>0</v>
      </c>
      <c r="F208" s="69" t="b">
        <v>0</v>
      </c>
      <c r="G208" s="69" t="b">
        <v>0</v>
      </c>
    </row>
    <row r="209" spans="1:7" ht="15">
      <c r="A209" s="69" t="s">
        <v>2324</v>
      </c>
      <c r="B209" s="69">
        <v>2</v>
      </c>
      <c r="C209" s="87">
        <v>0.0027670521243257635</v>
      </c>
      <c r="D209" s="69" t="s">
        <v>267</v>
      </c>
      <c r="E209" s="69" t="b">
        <v>0</v>
      </c>
      <c r="F209" s="69" t="b">
        <v>0</v>
      </c>
      <c r="G209" s="69" t="b">
        <v>0</v>
      </c>
    </row>
    <row r="210" spans="1:7" ht="15">
      <c r="A210" s="69" t="s">
        <v>360</v>
      </c>
      <c r="B210" s="69">
        <v>2</v>
      </c>
      <c r="C210" s="87">
        <v>0.0027670521243257635</v>
      </c>
      <c r="D210" s="69" t="s">
        <v>267</v>
      </c>
      <c r="E210" s="69" t="b">
        <v>0</v>
      </c>
      <c r="F210" s="69" t="b">
        <v>0</v>
      </c>
      <c r="G210" s="69" t="b">
        <v>0</v>
      </c>
    </row>
    <row r="211" spans="1:7" ht="15">
      <c r="A211" s="69" t="s">
        <v>2325</v>
      </c>
      <c r="B211" s="69">
        <v>2</v>
      </c>
      <c r="C211" s="87">
        <v>0.0027670521243257635</v>
      </c>
      <c r="D211" s="69" t="s">
        <v>267</v>
      </c>
      <c r="E211" s="69" t="b">
        <v>0</v>
      </c>
      <c r="F211" s="69" t="b">
        <v>0</v>
      </c>
      <c r="G211" s="69" t="b">
        <v>0</v>
      </c>
    </row>
    <row r="212" spans="1:7" ht="15">
      <c r="A212" s="69" t="s">
        <v>2326</v>
      </c>
      <c r="B212" s="69">
        <v>2</v>
      </c>
      <c r="C212" s="87">
        <v>0.0027670521243257635</v>
      </c>
      <c r="D212" s="69" t="s">
        <v>267</v>
      </c>
      <c r="E212" s="69" t="b">
        <v>0</v>
      </c>
      <c r="F212" s="69" t="b">
        <v>0</v>
      </c>
      <c r="G212" s="69" t="b">
        <v>0</v>
      </c>
    </row>
    <row r="213" spans="1:7" ht="15">
      <c r="A213" s="69" t="s">
        <v>2327</v>
      </c>
      <c r="B213" s="69">
        <v>2</v>
      </c>
      <c r="C213" s="87">
        <v>0.0027670521243257635</v>
      </c>
      <c r="D213" s="69" t="s">
        <v>267</v>
      </c>
      <c r="E213" s="69" t="b">
        <v>0</v>
      </c>
      <c r="F213" s="69" t="b">
        <v>0</v>
      </c>
      <c r="G213" s="69" t="b">
        <v>0</v>
      </c>
    </row>
    <row r="214" spans="1:7" ht="15">
      <c r="A214" s="69" t="s">
        <v>739</v>
      </c>
      <c r="B214" s="69">
        <v>2</v>
      </c>
      <c r="C214" s="87">
        <v>0.0027670521243257635</v>
      </c>
      <c r="D214" s="69" t="s">
        <v>267</v>
      </c>
      <c r="E214" s="69" t="b">
        <v>0</v>
      </c>
      <c r="F214" s="69" t="b">
        <v>0</v>
      </c>
      <c r="G214" s="69" t="b">
        <v>0</v>
      </c>
    </row>
    <row r="215" spans="1:7" ht="15">
      <c r="A215" s="69" t="s">
        <v>738</v>
      </c>
      <c r="B215" s="69">
        <v>2</v>
      </c>
      <c r="C215" s="87">
        <v>0.0027670521243257635</v>
      </c>
      <c r="D215" s="69" t="s">
        <v>267</v>
      </c>
      <c r="E215" s="69" t="b">
        <v>0</v>
      </c>
      <c r="F215" s="69" t="b">
        <v>0</v>
      </c>
      <c r="G215" s="69" t="b">
        <v>0</v>
      </c>
    </row>
    <row r="216" spans="1:7" ht="15">
      <c r="A216" s="69" t="s">
        <v>737</v>
      </c>
      <c r="B216" s="69">
        <v>2</v>
      </c>
      <c r="C216" s="87">
        <v>0.0027670521243257635</v>
      </c>
      <c r="D216" s="69" t="s">
        <v>267</v>
      </c>
      <c r="E216" s="69" t="b">
        <v>0</v>
      </c>
      <c r="F216" s="69" t="b">
        <v>0</v>
      </c>
      <c r="G216" s="69" t="b">
        <v>0</v>
      </c>
    </row>
    <row r="217" spans="1:7" ht="15">
      <c r="A217" s="69" t="s">
        <v>2328</v>
      </c>
      <c r="B217" s="69">
        <v>2</v>
      </c>
      <c r="C217" s="87">
        <v>0.0027670521243257635</v>
      </c>
      <c r="D217" s="69" t="s">
        <v>267</v>
      </c>
      <c r="E217" s="69" t="b">
        <v>0</v>
      </c>
      <c r="F217" s="69" t="b">
        <v>0</v>
      </c>
      <c r="G217" s="69" t="b">
        <v>0</v>
      </c>
    </row>
    <row r="218" spans="1:7" ht="15">
      <c r="A218" s="69" t="s">
        <v>2329</v>
      </c>
      <c r="B218" s="69">
        <v>2</v>
      </c>
      <c r="C218" s="87">
        <v>0.0027670521243257635</v>
      </c>
      <c r="D218" s="69" t="s">
        <v>267</v>
      </c>
      <c r="E218" s="69" t="b">
        <v>0</v>
      </c>
      <c r="F218" s="69" t="b">
        <v>0</v>
      </c>
      <c r="G218" s="69" t="b">
        <v>0</v>
      </c>
    </row>
    <row r="219" spans="1:7" ht="15">
      <c r="A219" s="69" t="s">
        <v>2330</v>
      </c>
      <c r="B219" s="69">
        <v>2</v>
      </c>
      <c r="C219" s="87">
        <v>0.0027670521243257635</v>
      </c>
      <c r="D219" s="69" t="s">
        <v>267</v>
      </c>
      <c r="E219" s="69" t="b">
        <v>0</v>
      </c>
      <c r="F219" s="69" t="b">
        <v>0</v>
      </c>
      <c r="G219" s="69" t="b">
        <v>0</v>
      </c>
    </row>
    <row r="220" spans="1:7" ht="15">
      <c r="A220" s="69" t="s">
        <v>1944</v>
      </c>
      <c r="B220" s="69">
        <v>70</v>
      </c>
      <c r="C220" s="87">
        <v>0</v>
      </c>
      <c r="D220" s="69" t="s">
        <v>220</v>
      </c>
      <c r="E220" s="69" t="b">
        <v>0</v>
      </c>
      <c r="F220" s="69" t="b">
        <v>0</v>
      </c>
      <c r="G220" s="69" t="b">
        <v>0</v>
      </c>
    </row>
    <row r="221" spans="1:7" ht="15">
      <c r="A221" s="69" t="s">
        <v>1945</v>
      </c>
      <c r="B221" s="69">
        <v>37</v>
      </c>
      <c r="C221" s="87">
        <v>0.01445016035267798</v>
      </c>
      <c r="D221" s="69" t="s">
        <v>220</v>
      </c>
      <c r="E221" s="69" t="b">
        <v>0</v>
      </c>
      <c r="F221" s="69" t="b">
        <v>0</v>
      </c>
      <c r="G221" s="69" t="b">
        <v>0</v>
      </c>
    </row>
    <row r="222" spans="1:7" ht="15">
      <c r="A222" s="69" t="s">
        <v>771</v>
      </c>
      <c r="B222" s="69">
        <v>12</v>
      </c>
      <c r="C222" s="87">
        <v>0.012963330786459216</v>
      </c>
      <c r="D222" s="69" t="s">
        <v>220</v>
      </c>
      <c r="E222" s="69" t="b">
        <v>0</v>
      </c>
      <c r="F222" s="69" t="b">
        <v>0</v>
      </c>
      <c r="G222" s="69" t="b">
        <v>0</v>
      </c>
    </row>
    <row r="223" spans="1:7" ht="15">
      <c r="A223" s="69" t="s">
        <v>344</v>
      </c>
      <c r="B223" s="69">
        <v>12</v>
      </c>
      <c r="C223" s="87">
        <v>0.012963330786459216</v>
      </c>
      <c r="D223" s="69" t="s">
        <v>220</v>
      </c>
      <c r="E223" s="69" t="b">
        <v>0</v>
      </c>
      <c r="F223" s="69" t="b">
        <v>0</v>
      </c>
      <c r="G223" s="69" t="b">
        <v>0</v>
      </c>
    </row>
    <row r="224" spans="1:7" ht="15">
      <c r="A224" s="69" t="s">
        <v>1915</v>
      </c>
      <c r="B224" s="69">
        <v>11</v>
      </c>
      <c r="C224" s="87">
        <v>0.01461507557580458</v>
      </c>
      <c r="D224" s="69" t="s">
        <v>220</v>
      </c>
      <c r="E224" s="69" t="b">
        <v>0</v>
      </c>
      <c r="F224" s="69" t="b">
        <v>0</v>
      </c>
      <c r="G224" s="69" t="b">
        <v>0</v>
      </c>
    </row>
    <row r="225" spans="1:7" ht="15">
      <c r="A225" s="69" t="s">
        <v>1947</v>
      </c>
      <c r="B225" s="69">
        <v>9</v>
      </c>
      <c r="C225" s="87">
        <v>0.011308462306310841</v>
      </c>
      <c r="D225" s="69" t="s">
        <v>220</v>
      </c>
      <c r="E225" s="69" t="b">
        <v>0</v>
      </c>
      <c r="F225" s="69" t="b">
        <v>0</v>
      </c>
      <c r="G225" s="69" t="b">
        <v>0</v>
      </c>
    </row>
    <row r="226" spans="1:7" ht="15">
      <c r="A226" s="69" t="s">
        <v>1948</v>
      </c>
      <c r="B226" s="69">
        <v>8</v>
      </c>
      <c r="C226" s="87">
        <v>0.01062914587331242</v>
      </c>
      <c r="D226" s="69" t="s">
        <v>220</v>
      </c>
      <c r="E226" s="69" t="b">
        <v>0</v>
      </c>
      <c r="F226" s="69" t="b">
        <v>0</v>
      </c>
      <c r="G226" s="69" t="b">
        <v>0</v>
      </c>
    </row>
    <row r="227" spans="1:7" ht="15">
      <c r="A227" s="69" t="s">
        <v>1949</v>
      </c>
      <c r="B227" s="69">
        <v>7</v>
      </c>
      <c r="C227" s="87">
        <v>0.012272590043447195</v>
      </c>
      <c r="D227" s="69" t="s">
        <v>220</v>
      </c>
      <c r="E227" s="69" t="b">
        <v>0</v>
      </c>
      <c r="F227" s="69" t="b">
        <v>0</v>
      </c>
      <c r="G227" s="69" t="b">
        <v>0</v>
      </c>
    </row>
    <row r="228" spans="1:7" ht="15">
      <c r="A228" s="69" t="s">
        <v>1950</v>
      </c>
      <c r="B228" s="69">
        <v>6</v>
      </c>
      <c r="C228" s="87">
        <v>0.009699249949322183</v>
      </c>
      <c r="D228" s="69" t="s">
        <v>220</v>
      </c>
      <c r="E228" s="69" t="b">
        <v>0</v>
      </c>
      <c r="F228" s="69" t="b">
        <v>0</v>
      </c>
      <c r="G228" s="69" t="b">
        <v>0</v>
      </c>
    </row>
    <row r="229" spans="1:7" ht="15">
      <c r="A229" s="69" t="s">
        <v>1951</v>
      </c>
      <c r="B229" s="69">
        <v>6</v>
      </c>
      <c r="C229" s="87">
        <v>0.009699249949322183</v>
      </c>
      <c r="D229" s="69" t="s">
        <v>220</v>
      </c>
      <c r="E229" s="69" t="b">
        <v>0</v>
      </c>
      <c r="F229" s="69" t="b">
        <v>0</v>
      </c>
      <c r="G229" s="69" t="b">
        <v>0</v>
      </c>
    </row>
    <row r="230" spans="1:7" ht="15">
      <c r="A230" s="69" t="s">
        <v>2186</v>
      </c>
      <c r="B230" s="69">
        <v>6</v>
      </c>
      <c r="C230" s="87">
        <v>0.009699249949322183</v>
      </c>
      <c r="D230" s="69" t="s">
        <v>220</v>
      </c>
      <c r="E230" s="69" t="b">
        <v>0</v>
      </c>
      <c r="F230" s="69" t="b">
        <v>0</v>
      </c>
      <c r="G230" s="69" t="b">
        <v>0</v>
      </c>
    </row>
    <row r="231" spans="1:7" ht="15">
      <c r="A231" s="69" t="s">
        <v>2187</v>
      </c>
      <c r="B231" s="69">
        <v>6</v>
      </c>
      <c r="C231" s="87">
        <v>0.009029168882628603</v>
      </c>
      <c r="D231" s="69" t="s">
        <v>220</v>
      </c>
      <c r="E231" s="69" t="b">
        <v>0</v>
      </c>
      <c r="F231" s="69" t="b">
        <v>0</v>
      </c>
      <c r="G231" s="69" t="b">
        <v>0</v>
      </c>
    </row>
    <row r="232" spans="1:7" ht="15">
      <c r="A232" s="69" t="s">
        <v>2194</v>
      </c>
      <c r="B232" s="69">
        <v>6</v>
      </c>
      <c r="C232" s="87">
        <v>0.009029168882628603</v>
      </c>
      <c r="D232" s="69" t="s">
        <v>220</v>
      </c>
      <c r="E232" s="69" t="b">
        <v>0</v>
      </c>
      <c r="F232" s="69" t="b">
        <v>0</v>
      </c>
      <c r="G232" s="69" t="b">
        <v>0</v>
      </c>
    </row>
    <row r="233" spans="1:7" ht="15">
      <c r="A233" s="69" t="s">
        <v>2188</v>
      </c>
      <c r="B233" s="69">
        <v>6</v>
      </c>
      <c r="C233" s="87">
        <v>0.009029168882628603</v>
      </c>
      <c r="D233" s="69" t="s">
        <v>220</v>
      </c>
      <c r="E233" s="69" t="b">
        <v>0</v>
      </c>
      <c r="F233" s="69" t="b">
        <v>0</v>
      </c>
      <c r="G233" s="69" t="b">
        <v>0</v>
      </c>
    </row>
    <row r="234" spans="1:7" ht="15">
      <c r="A234" s="69" t="s">
        <v>2189</v>
      </c>
      <c r="B234" s="69">
        <v>6</v>
      </c>
      <c r="C234" s="87">
        <v>0.009029168882628603</v>
      </c>
      <c r="D234" s="69" t="s">
        <v>220</v>
      </c>
      <c r="E234" s="69" t="b">
        <v>0</v>
      </c>
      <c r="F234" s="69" t="b">
        <v>0</v>
      </c>
      <c r="G234" s="69" t="b">
        <v>0</v>
      </c>
    </row>
    <row r="235" spans="1:7" ht="15">
      <c r="A235" s="69" t="s">
        <v>2199</v>
      </c>
      <c r="B235" s="69">
        <v>5</v>
      </c>
      <c r="C235" s="87">
        <v>0.009647226976689665</v>
      </c>
      <c r="D235" s="69" t="s">
        <v>220</v>
      </c>
      <c r="E235" s="69" t="b">
        <v>0</v>
      </c>
      <c r="F235" s="69" t="b">
        <v>0</v>
      </c>
      <c r="G235" s="69" t="b">
        <v>0</v>
      </c>
    </row>
    <row r="236" spans="1:7" ht="15">
      <c r="A236" s="69" t="s">
        <v>2200</v>
      </c>
      <c r="B236" s="69">
        <v>5</v>
      </c>
      <c r="C236" s="87">
        <v>0.008082708291101819</v>
      </c>
      <c r="D236" s="69" t="s">
        <v>220</v>
      </c>
      <c r="E236" s="69" t="b">
        <v>0</v>
      </c>
      <c r="F236" s="69" t="b">
        <v>0</v>
      </c>
      <c r="G236" s="69" t="b">
        <v>0</v>
      </c>
    </row>
    <row r="237" spans="1:7" ht="15">
      <c r="A237" s="69" t="s">
        <v>2191</v>
      </c>
      <c r="B237" s="69">
        <v>5</v>
      </c>
      <c r="C237" s="87">
        <v>0.008082708291101819</v>
      </c>
      <c r="D237" s="69" t="s">
        <v>220</v>
      </c>
      <c r="E237" s="69" t="b">
        <v>0</v>
      </c>
      <c r="F237" s="69" t="b">
        <v>0</v>
      </c>
      <c r="G237" s="69" t="b">
        <v>0</v>
      </c>
    </row>
    <row r="238" spans="1:7" ht="15">
      <c r="A238" s="69" t="s">
        <v>2185</v>
      </c>
      <c r="B238" s="69">
        <v>5</v>
      </c>
      <c r="C238" s="87">
        <v>0.008082708291101819</v>
      </c>
      <c r="D238" s="69" t="s">
        <v>220</v>
      </c>
      <c r="E238" s="69" t="b">
        <v>0</v>
      </c>
      <c r="F238" s="69" t="b">
        <v>0</v>
      </c>
      <c r="G238" s="69" t="b">
        <v>0</v>
      </c>
    </row>
    <row r="239" spans="1:7" ht="15">
      <c r="A239" s="69" t="s">
        <v>2201</v>
      </c>
      <c r="B239" s="69">
        <v>5</v>
      </c>
      <c r="C239" s="87">
        <v>0.008082708291101819</v>
      </c>
      <c r="D239" s="69" t="s">
        <v>220</v>
      </c>
      <c r="E239" s="69" t="b">
        <v>0</v>
      </c>
      <c r="F239" s="69" t="b">
        <v>0</v>
      </c>
      <c r="G239" s="69" t="b">
        <v>0</v>
      </c>
    </row>
    <row r="240" spans="1:7" ht="15">
      <c r="A240" s="69" t="s">
        <v>2192</v>
      </c>
      <c r="B240" s="69">
        <v>5</v>
      </c>
      <c r="C240" s="87">
        <v>0.008082708291101819</v>
      </c>
      <c r="D240" s="69" t="s">
        <v>220</v>
      </c>
      <c r="E240" s="69" t="b">
        <v>0</v>
      </c>
      <c r="F240" s="69" t="b">
        <v>0</v>
      </c>
      <c r="G240" s="69" t="b">
        <v>0</v>
      </c>
    </row>
    <row r="241" spans="1:7" ht="15">
      <c r="A241" s="69" t="s">
        <v>2193</v>
      </c>
      <c r="B241" s="69">
        <v>5</v>
      </c>
      <c r="C241" s="87">
        <v>0.008082708291101819</v>
      </c>
      <c r="D241" s="69" t="s">
        <v>220</v>
      </c>
      <c r="E241" s="69" t="b">
        <v>0</v>
      </c>
      <c r="F241" s="69" t="b">
        <v>0</v>
      </c>
      <c r="G241" s="69" t="b">
        <v>0</v>
      </c>
    </row>
    <row r="242" spans="1:7" ht="15">
      <c r="A242" s="69" t="s">
        <v>2198</v>
      </c>
      <c r="B242" s="69">
        <v>4</v>
      </c>
      <c r="C242" s="87">
        <v>0.00701290859625554</v>
      </c>
      <c r="D242" s="69" t="s">
        <v>220</v>
      </c>
      <c r="E242" s="69" t="b">
        <v>0</v>
      </c>
      <c r="F242" s="69" t="b">
        <v>0</v>
      </c>
      <c r="G242" s="69" t="b">
        <v>0</v>
      </c>
    </row>
    <row r="243" spans="1:7" ht="15">
      <c r="A243" s="69" t="s">
        <v>2226</v>
      </c>
      <c r="B243" s="69">
        <v>4</v>
      </c>
      <c r="C243" s="87">
        <v>0.00701290859625554</v>
      </c>
      <c r="D243" s="69" t="s">
        <v>220</v>
      </c>
      <c r="E243" s="69" t="b">
        <v>0</v>
      </c>
      <c r="F243" s="69" t="b">
        <v>0</v>
      </c>
      <c r="G243" s="69" t="b">
        <v>0</v>
      </c>
    </row>
    <row r="244" spans="1:7" ht="15">
      <c r="A244" s="69" t="s">
        <v>2195</v>
      </c>
      <c r="B244" s="69">
        <v>4</v>
      </c>
      <c r="C244" s="87">
        <v>0.007717781581351731</v>
      </c>
      <c r="D244" s="69" t="s">
        <v>220</v>
      </c>
      <c r="E244" s="69" t="b">
        <v>0</v>
      </c>
      <c r="F244" s="69" t="b">
        <v>0</v>
      </c>
      <c r="G244" s="69" t="b">
        <v>0</v>
      </c>
    </row>
    <row r="245" spans="1:7" ht="15">
      <c r="A245" s="69" t="s">
        <v>1992</v>
      </c>
      <c r="B245" s="69">
        <v>4</v>
      </c>
      <c r="C245" s="87">
        <v>0.00701290859625554</v>
      </c>
      <c r="D245" s="69" t="s">
        <v>220</v>
      </c>
      <c r="E245" s="69" t="b">
        <v>0</v>
      </c>
      <c r="F245" s="69" t="b">
        <v>0</v>
      </c>
      <c r="G245" s="69" t="b">
        <v>0</v>
      </c>
    </row>
    <row r="246" spans="1:7" ht="15">
      <c r="A246" s="69" t="s">
        <v>2215</v>
      </c>
      <c r="B246" s="69">
        <v>4</v>
      </c>
      <c r="C246" s="87">
        <v>0.00701290859625554</v>
      </c>
      <c r="D246" s="69" t="s">
        <v>220</v>
      </c>
      <c r="E246" s="69" t="b">
        <v>0</v>
      </c>
      <c r="F246" s="69" t="b">
        <v>0</v>
      </c>
      <c r="G246" s="69" t="b">
        <v>0</v>
      </c>
    </row>
    <row r="247" spans="1:7" ht="15">
      <c r="A247" s="69" t="s">
        <v>2216</v>
      </c>
      <c r="B247" s="69">
        <v>4</v>
      </c>
      <c r="C247" s="87">
        <v>0.00701290859625554</v>
      </c>
      <c r="D247" s="69" t="s">
        <v>220</v>
      </c>
      <c r="E247" s="69" t="b">
        <v>0</v>
      </c>
      <c r="F247" s="69" t="b">
        <v>0</v>
      </c>
      <c r="G247" s="69" t="b">
        <v>0</v>
      </c>
    </row>
    <row r="248" spans="1:7" ht="15">
      <c r="A248" s="69" t="s">
        <v>2202</v>
      </c>
      <c r="B248" s="69">
        <v>4</v>
      </c>
      <c r="C248" s="87">
        <v>0.00701290859625554</v>
      </c>
      <c r="D248" s="69" t="s">
        <v>220</v>
      </c>
      <c r="E248" s="69" t="b">
        <v>0</v>
      </c>
      <c r="F248" s="69" t="b">
        <v>0</v>
      </c>
      <c r="G248" s="69" t="b">
        <v>0</v>
      </c>
    </row>
    <row r="249" spans="1:7" ht="15">
      <c r="A249" s="69" t="s">
        <v>2214</v>
      </c>
      <c r="B249" s="69">
        <v>4</v>
      </c>
      <c r="C249" s="87">
        <v>0.00701290859625554</v>
      </c>
      <c r="D249" s="69" t="s">
        <v>220</v>
      </c>
      <c r="E249" s="69" t="b">
        <v>0</v>
      </c>
      <c r="F249" s="69" t="b">
        <v>0</v>
      </c>
      <c r="G249" s="69" t="b">
        <v>0</v>
      </c>
    </row>
    <row r="250" spans="1:7" ht="15">
      <c r="A250" s="69" t="s">
        <v>2218</v>
      </c>
      <c r="B250" s="69">
        <v>4</v>
      </c>
      <c r="C250" s="87">
        <v>0.00701290859625554</v>
      </c>
      <c r="D250" s="69" t="s">
        <v>220</v>
      </c>
      <c r="E250" s="69" t="b">
        <v>0</v>
      </c>
      <c r="F250" s="69" t="b">
        <v>0</v>
      </c>
      <c r="G250" s="69" t="b">
        <v>0</v>
      </c>
    </row>
    <row r="251" spans="1:7" ht="15">
      <c r="A251" s="69" t="s">
        <v>2219</v>
      </c>
      <c r="B251" s="69">
        <v>4</v>
      </c>
      <c r="C251" s="87">
        <v>0.00701290859625554</v>
      </c>
      <c r="D251" s="69" t="s">
        <v>220</v>
      </c>
      <c r="E251" s="69" t="b">
        <v>0</v>
      </c>
      <c r="F251" s="69" t="b">
        <v>0</v>
      </c>
      <c r="G251" s="69" t="b">
        <v>0</v>
      </c>
    </row>
    <row r="252" spans="1:7" ht="15">
      <c r="A252" s="69" t="s">
        <v>2220</v>
      </c>
      <c r="B252" s="69">
        <v>4</v>
      </c>
      <c r="C252" s="87">
        <v>0.00701290859625554</v>
      </c>
      <c r="D252" s="69" t="s">
        <v>220</v>
      </c>
      <c r="E252" s="69" t="b">
        <v>0</v>
      </c>
      <c r="F252" s="69" t="b">
        <v>0</v>
      </c>
      <c r="G252" s="69" t="b">
        <v>0</v>
      </c>
    </row>
    <row r="253" spans="1:7" ht="15">
      <c r="A253" s="69" t="s">
        <v>2221</v>
      </c>
      <c r="B253" s="69">
        <v>4</v>
      </c>
      <c r="C253" s="87">
        <v>0.00701290859625554</v>
      </c>
      <c r="D253" s="69" t="s">
        <v>220</v>
      </c>
      <c r="E253" s="69" t="b">
        <v>0</v>
      </c>
      <c r="F253" s="69" t="b">
        <v>0</v>
      </c>
      <c r="G253" s="69" t="b">
        <v>0</v>
      </c>
    </row>
    <row r="254" spans="1:7" ht="15">
      <c r="A254" s="69" t="s">
        <v>2222</v>
      </c>
      <c r="B254" s="69">
        <v>4</v>
      </c>
      <c r="C254" s="87">
        <v>0.00701290859625554</v>
      </c>
      <c r="D254" s="69" t="s">
        <v>220</v>
      </c>
      <c r="E254" s="69" t="b">
        <v>0</v>
      </c>
      <c r="F254" s="69" t="b">
        <v>0</v>
      </c>
      <c r="G254" s="69" t="b">
        <v>0</v>
      </c>
    </row>
    <row r="255" spans="1:7" ht="15">
      <c r="A255" s="69" t="s">
        <v>2223</v>
      </c>
      <c r="B255" s="69">
        <v>4</v>
      </c>
      <c r="C255" s="87">
        <v>0.00701290859625554</v>
      </c>
      <c r="D255" s="69" t="s">
        <v>220</v>
      </c>
      <c r="E255" s="69" t="b">
        <v>0</v>
      </c>
      <c r="F255" s="69" t="b">
        <v>0</v>
      </c>
      <c r="G255" s="69" t="b">
        <v>0</v>
      </c>
    </row>
    <row r="256" spans="1:7" ht="15">
      <c r="A256" s="69" t="s">
        <v>2224</v>
      </c>
      <c r="B256" s="69">
        <v>4</v>
      </c>
      <c r="C256" s="87">
        <v>0.00701290859625554</v>
      </c>
      <c r="D256" s="69" t="s">
        <v>220</v>
      </c>
      <c r="E256" s="69" t="b">
        <v>0</v>
      </c>
      <c r="F256" s="69" t="b">
        <v>0</v>
      </c>
      <c r="G256" s="69" t="b">
        <v>0</v>
      </c>
    </row>
    <row r="257" spans="1:7" ht="15">
      <c r="A257" s="69" t="s">
        <v>2204</v>
      </c>
      <c r="B257" s="69">
        <v>4</v>
      </c>
      <c r="C257" s="87">
        <v>0.00701290859625554</v>
      </c>
      <c r="D257" s="69" t="s">
        <v>220</v>
      </c>
      <c r="E257" s="69" t="b">
        <v>0</v>
      </c>
      <c r="F257" s="69" t="b">
        <v>0</v>
      </c>
      <c r="G257" s="69" t="b">
        <v>0</v>
      </c>
    </row>
    <row r="258" spans="1:7" ht="15">
      <c r="A258" s="69" t="s">
        <v>2225</v>
      </c>
      <c r="B258" s="69">
        <v>4</v>
      </c>
      <c r="C258" s="87">
        <v>0.00701290859625554</v>
      </c>
      <c r="D258" s="69" t="s">
        <v>220</v>
      </c>
      <c r="E258" s="69" t="b">
        <v>0</v>
      </c>
      <c r="F258" s="69" t="b">
        <v>0</v>
      </c>
      <c r="G258" s="69" t="b">
        <v>0</v>
      </c>
    </row>
    <row r="259" spans="1:7" ht="15">
      <c r="A259" s="69" t="s">
        <v>2217</v>
      </c>
      <c r="B259" s="69">
        <v>4</v>
      </c>
      <c r="C259" s="87">
        <v>0.00701290859625554</v>
      </c>
      <c r="D259" s="69" t="s">
        <v>220</v>
      </c>
      <c r="E259" s="69" t="b">
        <v>0</v>
      </c>
      <c r="F259" s="69" t="b">
        <v>0</v>
      </c>
      <c r="G259" s="69" t="b">
        <v>0</v>
      </c>
    </row>
    <row r="260" spans="1:7" ht="15">
      <c r="A260" s="69" t="s">
        <v>2266</v>
      </c>
      <c r="B260" s="69">
        <v>3</v>
      </c>
      <c r="C260" s="87">
        <v>0.005788336186013799</v>
      </c>
      <c r="D260" s="69" t="s">
        <v>220</v>
      </c>
      <c r="E260" s="69" t="b">
        <v>0</v>
      </c>
      <c r="F260" s="69" t="b">
        <v>0</v>
      </c>
      <c r="G260" s="69" t="b">
        <v>0</v>
      </c>
    </row>
    <row r="261" spans="1:7" ht="15">
      <c r="A261" s="69" t="s">
        <v>356</v>
      </c>
      <c r="B261" s="69">
        <v>3</v>
      </c>
      <c r="C261" s="87">
        <v>0.005788336186013799</v>
      </c>
      <c r="D261" s="69" t="s">
        <v>220</v>
      </c>
      <c r="E261" s="69" t="b">
        <v>0</v>
      </c>
      <c r="F261" s="69" t="b">
        <v>0</v>
      </c>
      <c r="G261" s="69" t="b">
        <v>0</v>
      </c>
    </row>
    <row r="262" spans="1:7" ht="15">
      <c r="A262" s="69" t="s">
        <v>1966</v>
      </c>
      <c r="B262" s="69">
        <v>3</v>
      </c>
      <c r="C262" s="87">
        <v>0.005788336186013799</v>
      </c>
      <c r="D262" s="69" t="s">
        <v>220</v>
      </c>
      <c r="E262" s="69" t="b">
        <v>0</v>
      </c>
      <c r="F262" s="69" t="b">
        <v>0</v>
      </c>
      <c r="G262" s="69" t="b">
        <v>0</v>
      </c>
    </row>
    <row r="263" spans="1:7" ht="15">
      <c r="A263" s="69" t="s">
        <v>2242</v>
      </c>
      <c r="B263" s="69">
        <v>3</v>
      </c>
      <c r="C263" s="87">
        <v>0.005788336186013799</v>
      </c>
      <c r="D263" s="69" t="s">
        <v>220</v>
      </c>
      <c r="E263" s="69" t="b">
        <v>0</v>
      </c>
      <c r="F263" s="69" t="b">
        <v>0</v>
      </c>
      <c r="G263" s="69" t="b">
        <v>0</v>
      </c>
    </row>
    <row r="264" spans="1:7" ht="15">
      <c r="A264" s="69" t="s">
        <v>2232</v>
      </c>
      <c r="B264" s="69">
        <v>3</v>
      </c>
      <c r="C264" s="87">
        <v>0.005788336186013799</v>
      </c>
      <c r="D264" s="69" t="s">
        <v>220</v>
      </c>
      <c r="E264" s="69" t="b">
        <v>0</v>
      </c>
      <c r="F264" s="69" t="b">
        <v>0</v>
      </c>
      <c r="G264" s="69" t="b">
        <v>0</v>
      </c>
    </row>
    <row r="265" spans="1:7" ht="15">
      <c r="A265" s="69" t="s">
        <v>2233</v>
      </c>
      <c r="B265" s="69">
        <v>3</v>
      </c>
      <c r="C265" s="87">
        <v>0.005788336186013799</v>
      </c>
      <c r="D265" s="69" t="s">
        <v>220</v>
      </c>
      <c r="E265" s="69" t="b">
        <v>0</v>
      </c>
      <c r="F265" s="69" t="b">
        <v>0</v>
      </c>
      <c r="G265" s="69" t="b">
        <v>0</v>
      </c>
    </row>
    <row r="266" spans="1:7" ht="15">
      <c r="A266" s="69" t="s">
        <v>2234</v>
      </c>
      <c r="B266" s="69">
        <v>3</v>
      </c>
      <c r="C266" s="87">
        <v>0.005788336186013799</v>
      </c>
      <c r="D266" s="69" t="s">
        <v>220</v>
      </c>
      <c r="E266" s="69" t="b">
        <v>0</v>
      </c>
      <c r="F266" s="69" t="b">
        <v>0</v>
      </c>
      <c r="G266" s="69" t="b">
        <v>0</v>
      </c>
    </row>
    <row r="267" spans="1:7" ht="15">
      <c r="A267" s="69" t="s">
        <v>2264</v>
      </c>
      <c r="B267" s="69">
        <v>3</v>
      </c>
      <c r="C267" s="87">
        <v>0.005788336186013799</v>
      </c>
      <c r="D267" s="69" t="s">
        <v>220</v>
      </c>
      <c r="E267" s="69" t="b">
        <v>0</v>
      </c>
      <c r="F267" s="69" t="b">
        <v>0</v>
      </c>
      <c r="G267" s="69" t="b">
        <v>0</v>
      </c>
    </row>
    <row r="268" spans="1:7" ht="15">
      <c r="A268" s="69" t="s">
        <v>2265</v>
      </c>
      <c r="B268" s="69">
        <v>3</v>
      </c>
      <c r="C268" s="87">
        <v>0.005788336186013799</v>
      </c>
      <c r="D268" s="69" t="s">
        <v>220</v>
      </c>
      <c r="E268" s="69" t="b">
        <v>0</v>
      </c>
      <c r="F268" s="69" t="b">
        <v>0</v>
      </c>
      <c r="G268" s="69" t="b">
        <v>0</v>
      </c>
    </row>
    <row r="269" spans="1:7" ht="15">
      <c r="A269" s="69" t="s">
        <v>1964</v>
      </c>
      <c r="B269" s="69">
        <v>3</v>
      </c>
      <c r="C269" s="87">
        <v>0.005788336186013799</v>
      </c>
      <c r="D269" s="69" t="s">
        <v>220</v>
      </c>
      <c r="E269" s="69" t="b">
        <v>0</v>
      </c>
      <c r="F269" s="69" t="b">
        <v>0</v>
      </c>
      <c r="G269" s="69" t="b">
        <v>0</v>
      </c>
    </row>
    <row r="270" spans="1:7" ht="15">
      <c r="A270" s="69" t="s">
        <v>2197</v>
      </c>
      <c r="B270" s="69">
        <v>3</v>
      </c>
      <c r="C270" s="87">
        <v>0.005788336186013799</v>
      </c>
      <c r="D270" s="69" t="s">
        <v>220</v>
      </c>
      <c r="E270" s="69" t="b">
        <v>0</v>
      </c>
      <c r="F270" s="69" t="b">
        <v>0</v>
      </c>
      <c r="G270" s="69" t="b">
        <v>0</v>
      </c>
    </row>
    <row r="271" spans="1:7" ht="15">
      <c r="A271" s="69" t="s">
        <v>1967</v>
      </c>
      <c r="B271" s="69">
        <v>3</v>
      </c>
      <c r="C271" s="87">
        <v>0.0078071849365906505</v>
      </c>
      <c r="D271" s="69" t="s">
        <v>220</v>
      </c>
      <c r="E271" s="69" t="b">
        <v>0</v>
      </c>
      <c r="F271" s="69" t="b">
        <v>0</v>
      </c>
      <c r="G271" s="69" t="b">
        <v>0</v>
      </c>
    </row>
    <row r="272" spans="1:7" ht="15">
      <c r="A272" s="69" t="s">
        <v>2235</v>
      </c>
      <c r="B272" s="69">
        <v>3</v>
      </c>
      <c r="C272" s="87">
        <v>0.005788336186013799</v>
      </c>
      <c r="D272" s="69" t="s">
        <v>220</v>
      </c>
      <c r="E272" s="69" t="b">
        <v>0</v>
      </c>
      <c r="F272" s="69" t="b">
        <v>0</v>
      </c>
      <c r="G272" s="69" t="b">
        <v>0</v>
      </c>
    </row>
    <row r="273" spans="1:7" ht="15">
      <c r="A273" s="69" t="s">
        <v>2231</v>
      </c>
      <c r="B273" s="69">
        <v>3</v>
      </c>
      <c r="C273" s="87">
        <v>0.005788336186013799</v>
      </c>
      <c r="D273" s="69" t="s">
        <v>220</v>
      </c>
      <c r="E273" s="69" t="b">
        <v>0</v>
      </c>
      <c r="F273" s="69" t="b">
        <v>0</v>
      </c>
      <c r="G273" s="69" t="b">
        <v>0</v>
      </c>
    </row>
    <row r="274" spans="1:7" ht="15">
      <c r="A274" s="69" t="s">
        <v>2236</v>
      </c>
      <c r="B274" s="69">
        <v>3</v>
      </c>
      <c r="C274" s="87">
        <v>0.005788336186013799</v>
      </c>
      <c r="D274" s="69" t="s">
        <v>220</v>
      </c>
      <c r="E274" s="69" t="b">
        <v>0</v>
      </c>
      <c r="F274" s="69" t="b">
        <v>0</v>
      </c>
      <c r="G274" s="69" t="b">
        <v>0</v>
      </c>
    </row>
    <row r="275" spans="1:7" ht="15">
      <c r="A275" s="69" t="s">
        <v>2196</v>
      </c>
      <c r="B275" s="69">
        <v>3</v>
      </c>
      <c r="C275" s="87">
        <v>0.005788336186013799</v>
      </c>
      <c r="D275" s="69" t="s">
        <v>220</v>
      </c>
      <c r="E275" s="69" t="b">
        <v>0</v>
      </c>
      <c r="F275" s="69" t="b">
        <v>0</v>
      </c>
      <c r="G275" s="69" t="b">
        <v>0</v>
      </c>
    </row>
    <row r="276" spans="1:7" ht="15">
      <c r="A276" s="69" t="s">
        <v>2203</v>
      </c>
      <c r="B276" s="69">
        <v>3</v>
      </c>
      <c r="C276" s="87">
        <v>0.005788336186013799</v>
      </c>
      <c r="D276" s="69" t="s">
        <v>220</v>
      </c>
      <c r="E276" s="69" t="b">
        <v>0</v>
      </c>
      <c r="F276" s="69" t="b">
        <v>0</v>
      </c>
      <c r="G276" s="69" t="b">
        <v>0</v>
      </c>
    </row>
    <row r="277" spans="1:7" ht="15">
      <c r="A277" s="69" t="s">
        <v>2261</v>
      </c>
      <c r="B277" s="69">
        <v>3</v>
      </c>
      <c r="C277" s="87">
        <v>0.005788336186013799</v>
      </c>
      <c r="D277" s="69" t="s">
        <v>220</v>
      </c>
      <c r="E277" s="69" t="b">
        <v>0</v>
      </c>
      <c r="F277" s="69" t="b">
        <v>0</v>
      </c>
      <c r="G277" s="69" t="b">
        <v>0</v>
      </c>
    </row>
    <row r="278" spans="1:7" ht="15">
      <c r="A278" s="69" t="s">
        <v>2262</v>
      </c>
      <c r="B278" s="69">
        <v>3</v>
      </c>
      <c r="C278" s="87">
        <v>0.005788336186013799</v>
      </c>
      <c r="D278" s="69" t="s">
        <v>220</v>
      </c>
      <c r="E278" s="69" t="b">
        <v>0</v>
      </c>
      <c r="F278" s="69" t="b">
        <v>0</v>
      </c>
      <c r="G278" s="69" t="b">
        <v>0</v>
      </c>
    </row>
    <row r="279" spans="1:7" ht="15">
      <c r="A279" s="69" t="s">
        <v>749</v>
      </c>
      <c r="B279" s="69">
        <v>3</v>
      </c>
      <c r="C279" s="87">
        <v>0.005788336186013799</v>
      </c>
      <c r="D279" s="69" t="s">
        <v>220</v>
      </c>
      <c r="E279" s="69" t="b">
        <v>0</v>
      </c>
      <c r="F279" s="69" t="b">
        <v>0</v>
      </c>
      <c r="G279" s="69" t="b">
        <v>0</v>
      </c>
    </row>
    <row r="280" spans="1:7" ht="15">
      <c r="A280" s="69" t="s">
        <v>2255</v>
      </c>
      <c r="B280" s="69">
        <v>3</v>
      </c>
      <c r="C280" s="87">
        <v>0.005788336186013799</v>
      </c>
      <c r="D280" s="69" t="s">
        <v>220</v>
      </c>
      <c r="E280" s="69" t="b">
        <v>0</v>
      </c>
      <c r="F280" s="69" t="b">
        <v>0</v>
      </c>
      <c r="G280" s="69" t="b">
        <v>0</v>
      </c>
    </row>
    <row r="281" spans="1:7" ht="15">
      <c r="A281" s="69" t="s">
        <v>2256</v>
      </c>
      <c r="B281" s="69">
        <v>3</v>
      </c>
      <c r="C281" s="87">
        <v>0.005788336186013799</v>
      </c>
      <c r="D281" s="69" t="s">
        <v>220</v>
      </c>
      <c r="E281" s="69" t="b">
        <v>0</v>
      </c>
      <c r="F281" s="69" t="b">
        <v>0</v>
      </c>
      <c r="G281" s="69" t="b">
        <v>0</v>
      </c>
    </row>
    <row r="282" spans="1:7" ht="15">
      <c r="A282" s="69" t="s">
        <v>2257</v>
      </c>
      <c r="B282" s="69">
        <v>3</v>
      </c>
      <c r="C282" s="87">
        <v>0.005788336186013799</v>
      </c>
      <c r="D282" s="69" t="s">
        <v>220</v>
      </c>
      <c r="E282" s="69" t="b">
        <v>0</v>
      </c>
      <c r="F282" s="69" t="b">
        <v>0</v>
      </c>
      <c r="G282" s="69" t="b">
        <v>0</v>
      </c>
    </row>
    <row r="283" spans="1:7" ht="15">
      <c r="A283" s="69" t="s">
        <v>2258</v>
      </c>
      <c r="B283" s="69">
        <v>3</v>
      </c>
      <c r="C283" s="87">
        <v>0.005788336186013799</v>
      </c>
      <c r="D283" s="69" t="s">
        <v>220</v>
      </c>
      <c r="E283" s="69" t="b">
        <v>0</v>
      </c>
      <c r="F283" s="69" t="b">
        <v>0</v>
      </c>
      <c r="G283" s="69" t="b">
        <v>0</v>
      </c>
    </row>
    <row r="284" spans="1:7" ht="15">
      <c r="A284" s="69" t="s">
        <v>2259</v>
      </c>
      <c r="B284" s="69">
        <v>3</v>
      </c>
      <c r="C284" s="87">
        <v>0.005788336186013799</v>
      </c>
      <c r="D284" s="69" t="s">
        <v>220</v>
      </c>
      <c r="E284" s="69" t="b">
        <v>0</v>
      </c>
      <c r="F284" s="69" t="b">
        <v>0</v>
      </c>
      <c r="G284" s="69" t="b">
        <v>0</v>
      </c>
    </row>
    <row r="285" spans="1:7" ht="15">
      <c r="A285" s="69" t="s">
        <v>2260</v>
      </c>
      <c r="B285" s="69">
        <v>3</v>
      </c>
      <c r="C285" s="87">
        <v>0.005788336186013799</v>
      </c>
      <c r="D285" s="69" t="s">
        <v>220</v>
      </c>
      <c r="E285" s="69" t="b">
        <v>0</v>
      </c>
      <c r="F285" s="69" t="b">
        <v>0</v>
      </c>
      <c r="G285" s="69" t="b">
        <v>0</v>
      </c>
    </row>
    <row r="286" spans="1:7" ht="15">
      <c r="A286" s="69" t="s">
        <v>2230</v>
      </c>
      <c r="B286" s="69">
        <v>3</v>
      </c>
      <c r="C286" s="87">
        <v>0.005788336186013799</v>
      </c>
      <c r="D286" s="69" t="s">
        <v>220</v>
      </c>
      <c r="E286" s="69" t="b">
        <v>0</v>
      </c>
      <c r="F286" s="69" t="b">
        <v>0</v>
      </c>
      <c r="G286" s="69" t="b">
        <v>0</v>
      </c>
    </row>
    <row r="287" spans="1:7" ht="15">
      <c r="A287" s="69" t="s">
        <v>2269</v>
      </c>
      <c r="B287" s="69">
        <v>2</v>
      </c>
      <c r="C287" s="87">
        <v>0.004355622127927435</v>
      </c>
      <c r="D287" s="69" t="s">
        <v>220</v>
      </c>
      <c r="E287" s="69" t="b">
        <v>0</v>
      </c>
      <c r="F287" s="69" t="b">
        <v>0</v>
      </c>
      <c r="G287" s="69" t="b">
        <v>0</v>
      </c>
    </row>
    <row r="288" spans="1:7" ht="15">
      <c r="A288" s="69" t="s">
        <v>2270</v>
      </c>
      <c r="B288" s="69">
        <v>2</v>
      </c>
      <c r="C288" s="87">
        <v>0.004355622127927435</v>
      </c>
      <c r="D288" s="69" t="s">
        <v>220</v>
      </c>
      <c r="E288" s="69" t="b">
        <v>0</v>
      </c>
      <c r="F288" s="69" t="b">
        <v>0</v>
      </c>
      <c r="G288" s="69" t="b">
        <v>0</v>
      </c>
    </row>
    <row r="289" spans="1:7" ht="15">
      <c r="A289" s="69" t="s">
        <v>1958</v>
      </c>
      <c r="B289" s="69">
        <v>2</v>
      </c>
      <c r="C289" s="87">
        <v>0.004355622127927435</v>
      </c>
      <c r="D289" s="69" t="s">
        <v>220</v>
      </c>
      <c r="E289" s="69" t="b">
        <v>0</v>
      </c>
      <c r="F289" s="69" t="b">
        <v>0</v>
      </c>
      <c r="G289" s="69" t="b">
        <v>0</v>
      </c>
    </row>
    <row r="290" spans="1:7" ht="15">
      <c r="A290" s="69" t="s">
        <v>2213</v>
      </c>
      <c r="B290" s="69">
        <v>2</v>
      </c>
      <c r="C290" s="87">
        <v>0.004355622127927435</v>
      </c>
      <c r="D290" s="69" t="s">
        <v>220</v>
      </c>
      <c r="E290" s="69" t="b">
        <v>0</v>
      </c>
      <c r="F290" s="69" t="b">
        <v>0</v>
      </c>
      <c r="G290" s="69" t="b">
        <v>0</v>
      </c>
    </row>
    <row r="291" spans="1:7" ht="15">
      <c r="A291" s="69" t="s">
        <v>2271</v>
      </c>
      <c r="B291" s="69">
        <v>2</v>
      </c>
      <c r="C291" s="87">
        <v>0.004355622127927435</v>
      </c>
      <c r="D291" s="69" t="s">
        <v>220</v>
      </c>
      <c r="E291" s="69" t="b">
        <v>0</v>
      </c>
      <c r="F291" s="69" t="b">
        <v>0</v>
      </c>
      <c r="G291" s="69" t="b">
        <v>0</v>
      </c>
    </row>
    <row r="292" spans="1:7" ht="15">
      <c r="A292" s="69" t="s">
        <v>2272</v>
      </c>
      <c r="B292" s="69">
        <v>2</v>
      </c>
      <c r="C292" s="87">
        <v>0.004355622127927435</v>
      </c>
      <c r="D292" s="69" t="s">
        <v>220</v>
      </c>
      <c r="E292" s="69" t="b">
        <v>0</v>
      </c>
      <c r="F292" s="69" t="b">
        <v>0</v>
      </c>
      <c r="G292" s="69" t="b">
        <v>0</v>
      </c>
    </row>
    <row r="293" spans="1:7" ht="15">
      <c r="A293" s="69" t="s">
        <v>2273</v>
      </c>
      <c r="B293" s="69">
        <v>2</v>
      </c>
      <c r="C293" s="87">
        <v>0.004355622127927435</v>
      </c>
      <c r="D293" s="69" t="s">
        <v>220</v>
      </c>
      <c r="E293" s="69" t="b">
        <v>0</v>
      </c>
      <c r="F293" s="69" t="b">
        <v>0</v>
      </c>
      <c r="G293" s="69" t="b">
        <v>0</v>
      </c>
    </row>
    <row r="294" spans="1:7" ht="15">
      <c r="A294" s="69" t="s">
        <v>2274</v>
      </c>
      <c r="B294" s="69">
        <v>2</v>
      </c>
      <c r="C294" s="87">
        <v>0.004355622127927435</v>
      </c>
      <c r="D294" s="69" t="s">
        <v>220</v>
      </c>
      <c r="E294" s="69" t="b">
        <v>0</v>
      </c>
      <c r="F294" s="69" t="b">
        <v>0</v>
      </c>
      <c r="G294" s="69" t="b">
        <v>0</v>
      </c>
    </row>
    <row r="295" spans="1:7" ht="15">
      <c r="A295" s="69" t="s">
        <v>2275</v>
      </c>
      <c r="B295" s="69">
        <v>2</v>
      </c>
      <c r="C295" s="87">
        <v>0.004355622127927435</v>
      </c>
      <c r="D295" s="69" t="s">
        <v>220</v>
      </c>
      <c r="E295" s="69" t="b">
        <v>0</v>
      </c>
      <c r="F295" s="69" t="b">
        <v>0</v>
      </c>
      <c r="G295" s="69" t="b">
        <v>0</v>
      </c>
    </row>
    <row r="296" spans="1:7" ht="15">
      <c r="A296" s="69" t="s">
        <v>2276</v>
      </c>
      <c r="B296" s="69">
        <v>2</v>
      </c>
      <c r="C296" s="87">
        <v>0.004355622127927435</v>
      </c>
      <c r="D296" s="69" t="s">
        <v>220</v>
      </c>
      <c r="E296" s="69" t="b">
        <v>0</v>
      </c>
      <c r="F296" s="69" t="b">
        <v>0</v>
      </c>
      <c r="G296" s="69" t="b">
        <v>0</v>
      </c>
    </row>
    <row r="297" spans="1:7" ht="15">
      <c r="A297" s="69" t="s">
        <v>2227</v>
      </c>
      <c r="B297" s="69">
        <v>2</v>
      </c>
      <c r="C297" s="87">
        <v>0.004355622127927435</v>
      </c>
      <c r="D297" s="69" t="s">
        <v>220</v>
      </c>
      <c r="E297" s="69" t="b">
        <v>0</v>
      </c>
      <c r="F297" s="69" t="b">
        <v>0</v>
      </c>
      <c r="G297" s="69" t="b">
        <v>0</v>
      </c>
    </row>
    <row r="298" spans="1:7" ht="15">
      <c r="A298" s="69" t="s">
        <v>2277</v>
      </c>
      <c r="B298" s="69">
        <v>2</v>
      </c>
      <c r="C298" s="87">
        <v>0.004355622127927435</v>
      </c>
      <c r="D298" s="69" t="s">
        <v>220</v>
      </c>
      <c r="E298" s="69" t="b">
        <v>0</v>
      </c>
      <c r="F298" s="69" t="b">
        <v>0</v>
      </c>
      <c r="G298" s="69" t="b">
        <v>0</v>
      </c>
    </row>
    <row r="299" spans="1:7" ht="15">
      <c r="A299" s="69" t="s">
        <v>2278</v>
      </c>
      <c r="B299" s="69">
        <v>2</v>
      </c>
      <c r="C299" s="87">
        <v>0.004355622127927435</v>
      </c>
      <c r="D299" s="69" t="s">
        <v>220</v>
      </c>
      <c r="E299" s="69" t="b">
        <v>0</v>
      </c>
      <c r="F299" s="69" t="b">
        <v>0</v>
      </c>
      <c r="G299" s="69" t="b">
        <v>0</v>
      </c>
    </row>
    <row r="300" spans="1:7" ht="15">
      <c r="A300" s="69" t="s">
        <v>1982</v>
      </c>
      <c r="B300" s="69">
        <v>2</v>
      </c>
      <c r="C300" s="87">
        <v>0.004355622127927435</v>
      </c>
      <c r="D300" s="69" t="s">
        <v>220</v>
      </c>
      <c r="E300" s="69" t="b">
        <v>0</v>
      </c>
      <c r="F300" s="69" t="b">
        <v>0</v>
      </c>
      <c r="G300" s="69" t="b">
        <v>0</v>
      </c>
    </row>
    <row r="301" spans="1:7" ht="15">
      <c r="A301" s="69" t="s">
        <v>2279</v>
      </c>
      <c r="B301" s="69">
        <v>2</v>
      </c>
      <c r="C301" s="87">
        <v>0.004355622127927435</v>
      </c>
      <c r="D301" s="69" t="s">
        <v>220</v>
      </c>
      <c r="E301" s="69" t="b">
        <v>0</v>
      </c>
      <c r="F301" s="69" t="b">
        <v>0</v>
      </c>
      <c r="G301" s="69" t="b">
        <v>0</v>
      </c>
    </row>
    <row r="302" spans="1:7" ht="15">
      <c r="A302" s="69" t="s">
        <v>2280</v>
      </c>
      <c r="B302" s="69">
        <v>2</v>
      </c>
      <c r="C302" s="87">
        <v>0.004355622127927435</v>
      </c>
      <c r="D302" s="69" t="s">
        <v>220</v>
      </c>
      <c r="E302" s="69" t="b">
        <v>0</v>
      </c>
      <c r="F302" s="69" t="b">
        <v>0</v>
      </c>
      <c r="G302" s="69" t="b">
        <v>0</v>
      </c>
    </row>
    <row r="303" spans="1:7" ht="15">
      <c r="A303" s="69" t="s">
        <v>2281</v>
      </c>
      <c r="B303" s="69">
        <v>2</v>
      </c>
      <c r="C303" s="87">
        <v>0.004355622127927435</v>
      </c>
      <c r="D303" s="69" t="s">
        <v>220</v>
      </c>
      <c r="E303" s="69" t="b">
        <v>0</v>
      </c>
      <c r="F303" s="69" t="b">
        <v>0</v>
      </c>
      <c r="G303" s="69" t="b">
        <v>0</v>
      </c>
    </row>
    <row r="304" spans="1:7" ht="15">
      <c r="A304" s="69" t="s">
        <v>2282</v>
      </c>
      <c r="B304" s="69">
        <v>2</v>
      </c>
      <c r="C304" s="87">
        <v>0.004355622127927435</v>
      </c>
      <c r="D304" s="69" t="s">
        <v>220</v>
      </c>
      <c r="E304" s="69" t="b">
        <v>0</v>
      </c>
      <c r="F304" s="69" t="b">
        <v>0</v>
      </c>
      <c r="G304" s="69" t="b">
        <v>0</v>
      </c>
    </row>
    <row r="305" spans="1:7" ht="15">
      <c r="A305" s="69" t="s">
        <v>2283</v>
      </c>
      <c r="B305" s="69">
        <v>2</v>
      </c>
      <c r="C305" s="87">
        <v>0.004355622127927435</v>
      </c>
      <c r="D305" s="69" t="s">
        <v>220</v>
      </c>
      <c r="E305" s="69" t="b">
        <v>0</v>
      </c>
      <c r="F305" s="69" t="b">
        <v>0</v>
      </c>
      <c r="G305" s="69" t="b">
        <v>0</v>
      </c>
    </row>
    <row r="306" spans="1:7" ht="15">
      <c r="A306" s="69" t="s">
        <v>2284</v>
      </c>
      <c r="B306" s="69">
        <v>2</v>
      </c>
      <c r="C306" s="87">
        <v>0.004355622127927435</v>
      </c>
      <c r="D306" s="69" t="s">
        <v>220</v>
      </c>
      <c r="E306" s="69" t="b">
        <v>0</v>
      </c>
      <c r="F306" s="69" t="b">
        <v>0</v>
      </c>
      <c r="G306" s="69" t="b">
        <v>0</v>
      </c>
    </row>
    <row r="307" spans="1:7" ht="15">
      <c r="A307" s="69" t="s">
        <v>2285</v>
      </c>
      <c r="B307" s="69">
        <v>2</v>
      </c>
      <c r="C307" s="87">
        <v>0.004355622127927435</v>
      </c>
      <c r="D307" s="69" t="s">
        <v>220</v>
      </c>
      <c r="E307" s="69" t="b">
        <v>0</v>
      </c>
      <c r="F307" s="69" t="b">
        <v>0</v>
      </c>
      <c r="G307" s="69" t="b">
        <v>0</v>
      </c>
    </row>
    <row r="308" spans="1:7" ht="15">
      <c r="A308" s="69" t="s">
        <v>2286</v>
      </c>
      <c r="B308" s="69">
        <v>2</v>
      </c>
      <c r="C308" s="87">
        <v>0.004355622127927435</v>
      </c>
      <c r="D308" s="69" t="s">
        <v>220</v>
      </c>
      <c r="E308" s="69" t="b">
        <v>0</v>
      </c>
      <c r="F308" s="69" t="b">
        <v>0</v>
      </c>
      <c r="G308" s="69" t="b">
        <v>0</v>
      </c>
    </row>
    <row r="309" spans="1:7" ht="15">
      <c r="A309" s="69" t="s">
        <v>2287</v>
      </c>
      <c r="B309" s="69">
        <v>2</v>
      </c>
      <c r="C309" s="87">
        <v>0.004355622127927435</v>
      </c>
      <c r="D309" s="69" t="s">
        <v>220</v>
      </c>
      <c r="E309" s="69" t="b">
        <v>0</v>
      </c>
      <c r="F309" s="69" t="b">
        <v>0</v>
      </c>
      <c r="G309" s="69" t="b">
        <v>0</v>
      </c>
    </row>
    <row r="310" spans="1:7" ht="15">
      <c r="A310" s="69" t="s">
        <v>2288</v>
      </c>
      <c r="B310" s="69">
        <v>2</v>
      </c>
      <c r="C310" s="87">
        <v>0.004355622127927435</v>
      </c>
      <c r="D310" s="69" t="s">
        <v>220</v>
      </c>
      <c r="E310" s="69" t="b">
        <v>0</v>
      </c>
      <c r="F310" s="69" t="b">
        <v>0</v>
      </c>
      <c r="G310" s="69" t="b">
        <v>0</v>
      </c>
    </row>
    <row r="311" spans="1:7" ht="15">
      <c r="A311" s="69" t="s">
        <v>403</v>
      </c>
      <c r="B311" s="69">
        <v>2</v>
      </c>
      <c r="C311" s="87">
        <v>0.004355622127927435</v>
      </c>
      <c r="D311" s="69" t="s">
        <v>220</v>
      </c>
      <c r="E311" s="69" t="b">
        <v>0</v>
      </c>
      <c r="F311" s="69" t="b">
        <v>0</v>
      </c>
      <c r="G311" s="69" t="b">
        <v>0</v>
      </c>
    </row>
    <row r="312" spans="1:7" ht="15">
      <c r="A312" s="69" t="s">
        <v>2323</v>
      </c>
      <c r="B312" s="69">
        <v>2</v>
      </c>
      <c r="C312" s="87">
        <v>0.004355622127927435</v>
      </c>
      <c r="D312" s="69" t="s">
        <v>220</v>
      </c>
      <c r="E312" s="69" t="b">
        <v>0</v>
      </c>
      <c r="F312" s="69" t="b">
        <v>0</v>
      </c>
      <c r="G312" s="69" t="b">
        <v>0</v>
      </c>
    </row>
    <row r="313" spans="1:7" ht="15">
      <c r="A313" s="69" t="s">
        <v>2254</v>
      </c>
      <c r="B313" s="69">
        <v>2</v>
      </c>
      <c r="C313" s="87">
        <v>0.004355622127927435</v>
      </c>
      <c r="D313" s="69" t="s">
        <v>220</v>
      </c>
      <c r="E313" s="69" t="b">
        <v>0</v>
      </c>
      <c r="F313" s="69" t="b">
        <v>0</v>
      </c>
      <c r="G313" s="69" t="b">
        <v>0</v>
      </c>
    </row>
    <row r="314" spans="1:7" ht="15">
      <c r="A314" s="69" t="s">
        <v>2292</v>
      </c>
      <c r="B314" s="69">
        <v>2</v>
      </c>
      <c r="C314" s="87">
        <v>0.004355622127927435</v>
      </c>
      <c r="D314" s="69" t="s">
        <v>220</v>
      </c>
      <c r="E314" s="69" t="b">
        <v>0</v>
      </c>
      <c r="F314" s="69" t="b">
        <v>0</v>
      </c>
      <c r="G314" s="69" t="b">
        <v>0</v>
      </c>
    </row>
    <row r="315" spans="1:7" ht="15">
      <c r="A315" s="69" t="s">
        <v>2325</v>
      </c>
      <c r="B315" s="69">
        <v>2</v>
      </c>
      <c r="C315" s="87">
        <v>0.004355622127927435</v>
      </c>
      <c r="D315" s="69" t="s">
        <v>220</v>
      </c>
      <c r="E315" s="69" t="b">
        <v>0</v>
      </c>
      <c r="F315" s="69" t="b">
        <v>0</v>
      </c>
      <c r="G315" s="69" t="b">
        <v>0</v>
      </c>
    </row>
    <row r="316" spans="1:7" ht="15">
      <c r="A316" s="69" t="s">
        <v>360</v>
      </c>
      <c r="B316" s="69">
        <v>2</v>
      </c>
      <c r="C316" s="87">
        <v>0.004355622127927435</v>
      </c>
      <c r="D316" s="69" t="s">
        <v>220</v>
      </c>
      <c r="E316" s="69" t="b">
        <v>0</v>
      </c>
      <c r="F316" s="69" t="b">
        <v>0</v>
      </c>
      <c r="G316" s="69" t="b">
        <v>0</v>
      </c>
    </row>
    <row r="317" spans="1:7" ht="15">
      <c r="A317" s="69" t="s">
        <v>2322</v>
      </c>
      <c r="B317" s="69">
        <v>2</v>
      </c>
      <c r="C317" s="87">
        <v>0.004355622127927435</v>
      </c>
      <c r="D317" s="69" t="s">
        <v>220</v>
      </c>
      <c r="E317" s="69" t="b">
        <v>0</v>
      </c>
      <c r="F317" s="69" t="b">
        <v>0</v>
      </c>
      <c r="G317" s="69" t="b">
        <v>0</v>
      </c>
    </row>
    <row r="318" spans="1:7" ht="15">
      <c r="A318" s="69" t="s">
        <v>2263</v>
      </c>
      <c r="B318" s="69">
        <v>2</v>
      </c>
      <c r="C318" s="87">
        <v>0.004355622127927435</v>
      </c>
      <c r="D318" s="69" t="s">
        <v>220</v>
      </c>
      <c r="E318" s="69" t="b">
        <v>0</v>
      </c>
      <c r="F318" s="69" t="b">
        <v>0</v>
      </c>
      <c r="G318" s="69" t="b">
        <v>0</v>
      </c>
    </row>
    <row r="319" spans="1:7" ht="15">
      <c r="A319" s="69" t="s">
        <v>2324</v>
      </c>
      <c r="B319" s="69">
        <v>2</v>
      </c>
      <c r="C319" s="87">
        <v>0.004355622127927435</v>
      </c>
      <c r="D319" s="69" t="s">
        <v>220</v>
      </c>
      <c r="E319" s="69" t="b">
        <v>0</v>
      </c>
      <c r="F319" s="69" t="b">
        <v>0</v>
      </c>
      <c r="G319" s="69" t="b">
        <v>0</v>
      </c>
    </row>
    <row r="320" spans="1:7" ht="15">
      <c r="A320" s="69" t="s">
        <v>1971</v>
      </c>
      <c r="B320" s="69">
        <v>2</v>
      </c>
      <c r="C320" s="87">
        <v>0.004355622127927435</v>
      </c>
      <c r="D320" s="69" t="s">
        <v>220</v>
      </c>
      <c r="E320" s="69" t="b">
        <v>0</v>
      </c>
      <c r="F320" s="69" t="b">
        <v>0</v>
      </c>
      <c r="G320" s="69" t="b">
        <v>0</v>
      </c>
    </row>
    <row r="321" spans="1:7" ht="15">
      <c r="A321" s="69" t="s">
        <v>2299</v>
      </c>
      <c r="B321" s="69">
        <v>2</v>
      </c>
      <c r="C321" s="87">
        <v>0.004355622127927435</v>
      </c>
      <c r="D321" s="69" t="s">
        <v>220</v>
      </c>
      <c r="E321" s="69" t="b">
        <v>0</v>
      </c>
      <c r="F321" s="69" t="b">
        <v>0</v>
      </c>
      <c r="G321" s="69" t="b">
        <v>0</v>
      </c>
    </row>
    <row r="322" spans="1:7" ht="15">
      <c r="A322" s="69" t="s">
        <v>2290</v>
      </c>
      <c r="B322" s="69">
        <v>2</v>
      </c>
      <c r="C322" s="87">
        <v>0.004355622127927435</v>
      </c>
      <c r="D322" s="69" t="s">
        <v>220</v>
      </c>
      <c r="E322" s="69" t="b">
        <v>0</v>
      </c>
      <c r="F322" s="69" t="b">
        <v>0</v>
      </c>
      <c r="G322" s="69" t="b">
        <v>0</v>
      </c>
    </row>
    <row r="323" spans="1:7" ht="15">
      <c r="A323" s="69" t="s">
        <v>2300</v>
      </c>
      <c r="B323" s="69">
        <v>2</v>
      </c>
      <c r="C323" s="87">
        <v>0.004355622127927435</v>
      </c>
      <c r="D323" s="69" t="s">
        <v>220</v>
      </c>
      <c r="E323" s="69" t="b">
        <v>0</v>
      </c>
      <c r="F323" s="69" t="b">
        <v>0</v>
      </c>
      <c r="G323" s="69" t="b">
        <v>0</v>
      </c>
    </row>
    <row r="324" spans="1:7" ht="15">
      <c r="A324" s="69" t="s">
        <v>2301</v>
      </c>
      <c r="B324" s="69">
        <v>2</v>
      </c>
      <c r="C324" s="87">
        <v>0.004355622127927435</v>
      </c>
      <c r="D324" s="69" t="s">
        <v>220</v>
      </c>
      <c r="E324" s="69" t="b">
        <v>0</v>
      </c>
      <c r="F324" s="69" t="b">
        <v>0</v>
      </c>
      <c r="G324" s="69" t="b">
        <v>0</v>
      </c>
    </row>
    <row r="325" spans="1:7" ht="15">
      <c r="A325" s="69" t="s">
        <v>2212</v>
      </c>
      <c r="B325" s="69">
        <v>2</v>
      </c>
      <c r="C325" s="87">
        <v>0.004355622127927435</v>
      </c>
      <c r="D325" s="69" t="s">
        <v>220</v>
      </c>
      <c r="E325" s="69" t="b">
        <v>0</v>
      </c>
      <c r="F325" s="69" t="b">
        <v>0</v>
      </c>
      <c r="G325" s="69" t="b">
        <v>0</v>
      </c>
    </row>
    <row r="326" spans="1:7" ht="15">
      <c r="A326" s="69" t="s">
        <v>2229</v>
      </c>
      <c r="B326" s="69">
        <v>2</v>
      </c>
      <c r="C326" s="87">
        <v>0.004355622127927435</v>
      </c>
      <c r="D326" s="69" t="s">
        <v>220</v>
      </c>
      <c r="E326" s="69" t="b">
        <v>0</v>
      </c>
      <c r="F326" s="69" t="b">
        <v>0</v>
      </c>
      <c r="G326" s="69" t="b">
        <v>0</v>
      </c>
    </row>
    <row r="327" spans="1:7" ht="15">
      <c r="A327" s="69" t="s">
        <v>2296</v>
      </c>
      <c r="B327" s="69">
        <v>2</v>
      </c>
      <c r="C327" s="87">
        <v>0.004355622127927435</v>
      </c>
      <c r="D327" s="69" t="s">
        <v>220</v>
      </c>
      <c r="E327" s="69" t="b">
        <v>0</v>
      </c>
      <c r="F327" s="69" t="b">
        <v>0</v>
      </c>
      <c r="G327" s="69" t="b">
        <v>0</v>
      </c>
    </row>
    <row r="328" spans="1:7" ht="15">
      <c r="A328" s="69" t="s">
        <v>740</v>
      </c>
      <c r="B328" s="69">
        <v>2</v>
      </c>
      <c r="C328" s="87">
        <v>0.004355622127927435</v>
      </c>
      <c r="D328" s="69" t="s">
        <v>220</v>
      </c>
      <c r="E328" s="69" t="b">
        <v>0</v>
      </c>
      <c r="F328" s="69" t="b">
        <v>0</v>
      </c>
      <c r="G328" s="69" t="b">
        <v>0</v>
      </c>
    </row>
    <row r="329" spans="1:7" ht="15">
      <c r="A329" s="69" t="s">
        <v>2315</v>
      </c>
      <c r="B329" s="69">
        <v>2</v>
      </c>
      <c r="C329" s="87">
        <v>0.004355622127927435</v>
      </c>
      <c r="D329" s="69" t="s">
        <v>220</v>
      </c>
      <c r="E329" s="69" t="b">
        <v>0</v>
      </c>
      <c r="F329" s="69" t="b">
        <v>0</v>
      </c>
      <c r="G329" s="69" t="b">
        <v>0</v>
      </c>
    </row>
    <row r="330" spans="1:7" ht="15">
      <c r="A330" s="69" t="s">
        <v>2316</v>
      </c>
      <c r="B330" s="69">
        <v>2</v>
      </c>
      <c r="C330" s="87">
        <v>0.004355622127927435</v>
      </c>
      <c r="D330" s="69" t="s">
        <v>220</v>
      </c>
      <c r="E330" s="69" t="b">
        <v>0</v>
      </c>
      <c r="F330" s="69" t="b">
        <v>0</v>
      </c>
      <c r="G330" s="69" t="b">
        <v>0</v>
      </c>
    </row>
    <row r="331" spans="1:7" ht="15">
      <c r="A331" s="69" t="s">
        <v>2317</v>
      </c>
      <c r="B331" s="69">
        <v>2</v>
      </c>
      <c r="C331" s="87">
        <v>0.004355622127927435</v>
      </c>
      <c r="D331" s="69" t="s">
        <v>220</v>
      </c>
      <c r="E331" s="69" t="b">
        <v>0</v>
      </c>
      <c r="F331" s="69" t="b">
        <v>0</v>
      </c>
      <c r="G331" s="69" t="b">
        <v>0</v>
      </c>
    </row>
    <row r="332" spans="1:7" ht="15">
      <c r="A332" s="69" t="s">
        <v>1983</v>
      </c>
      <c r="B332" s="69">
        <v>2</v>
      </c>
      <c r="C332" s="87">
        <v>0.004355622127927435</v>
      </c>
      <c r="D332" s="69" t="s">
        <v>220</v>
      </c>
      <c r="E332" s="69" t="b">
        <v>0</v>
      </c>
      <c r="F332" s="69" t="b">
        <v>0</v>
      </c>
      <c r="G332" s="69" t="b">
        <v>0</v>
      </c>
    </row>
    <row r="333" spans="1:7" ht="15">
      <c r="A333" s="69" t="s">
        <v>2318</v>
      </c>
      <c r="B333" s="69">
        <v>2</v>
      </c>
      <c r="C333" s="87">
        <v>0.004355622127927435</v>
      </c>
      <c r="D333" s="69" t="s">
        <v>220</v>
      </c>
      <c r="E333" s="69" t="b">
        <v>0</v>
      </c>
      <c r="F333" s="69" t="b">
        <v>0</v>
      </c>
      <c r="G333" s="69" t="b">
        <v>0</v>
      </c>
    </row>
    <row r="334" spans="1:7" ht="15">
      <c r="A334" s="69" t="s">
        <v>2319</v>
      </c>
      <c r="B334" s="69">
        <v>2</v>
      </c>
      <c r="C334" s="87">
        <v>0.004355622127927435</v>
      </c>
      <c r="D334" s="69" t="s">
        <v>220</v>
      </c>
      <c r="E334" s="69" t="b">
        <v>0</v>
      </c>
      <c r="F334" s="69" t="b">
        <v>0</v>
      </c>
      <c r="G334" s="69" t="b">
        <v>0</v>
      </c>
    </row>
    <row r="335" spans="1:7" ht="15">
      <c r="A335" s="69" t="s">
        <v>2320</v>
      </c>
      <c r="B335" s="69">
        <v>2</v>
      </c>
      <c r="C335" s="87">
        <v>0.004355622127927435</v>
      </c>
      <c r="D335" s="69" t="s">
        <v>220</v>
      </c>
      <c r="E335" s="69" t="b">
        <v>0</v>
      </c>
      <c r="F335" s="69" t="b">
        <v>0</v>
      </c>
      <c r="G335" s="69" t="b">
        <v>0</v>
      </c>
    </row>
    <row r="336" spans="1:7" ht="15">
      <c r="A336" s="69" t="s">
        <v>2321</v>
      </c>
      <c r="B336" s="69">
        <v>2</v>
      </c>
      <c r="C336" s="87">
        <v>0.004355622127927435</v>
      </c>
      <c r="D336" s="69" t="s">
        <v>220</v>
      </c>
      <c r="E336" s="69" t="b">
        <v>0</v>
      </c>
      <c r="F336" s="69" t="b">
        <v>0</v>
      </c>
      <c r="G336" s="69" t="b">
        <v>0</v>
      </c>
    </row>
    <row r="337" spans="1:7" ht="15">
      <c r="A337" s="69" t="s">
        <v>2304</v>
      </c>
      <c r="B337" s="69">
        <v>2</v>
      </c>
      <c r="C337" s="87">
        <v>0.004355622127927435</v>
      </c>
      <c r="D337" s="69" t="s">
        <v>220</v>
      </c>
      <c r="E337" s="69" t="b">
        <v>0</v>
      </c>
      <c r="F337" s="69" t="b">
        <v>0</v>
      </c>
      <c r="G337" s="69" t="b">
        <v>0</v>
      </c>
    </row>
    <row r="338" spans="1:7" ht="15">
      <c r="A338" s="69" t="s">
        <v>2305</v>
      </c>
      <c r="B338" s="69">
        <v>2</v>
      </c>
      <c r="C338" s="87">
        <v>0.004355622127927435</v>
      </c>
      <c r="D338" s="69" t="s">
        <v>220</v>
      </c>
      <c r="E338" s="69" t="b">
        <v>0</v>
      </c>
      <c r="F338" s="69" t="b">
        <v>0</v>
      </c>
      <c r="G338" s="69" t="b">
        <v>0</v>
      </c>
    </row>
    <row r="339" spans="1:7" ht="15">
      <c r="A339" s="69" t="s">
        <v>2306</v>
      </c>
      <c r="B339" s="69">
        <v>2</v>
      </c>
      <c r="C339" s="87">
        <v>0.004355622127927435</v>
      </c>
      <c r="D339" s="69" t="s">
        <v>220</v>
      </c>
      <c r="E339" s="69" t="b">
        <v>0</v>
      </c>
      <c r="F339" s="69" t="b">
        <v>0</v>
      </c>
      <c r="G339" s="69" t="b">
        <v>0</v>
      </c>
    </row>
    <row r="340" spans="1:7" ht="15">
      <c r="A340" s="69" t="s">
        <v>2307</v>
      </c>
      <c r="B340" s="69">
        <v>2</v>
      </c>
      <c r="C340" s="87">
        <v>0.004355622127927435</v>
      </c>
      <c r="D340" s="69" t="s">
        <v>220</v>
      </c>
      <c r="E340" s="69" t="b">
        <v>0</v>
      </c>
      <c r="F340" s="69" t="b">
        <v>0</v>
      </c>
      <c r="G340" s="69" t="b">
        <v>0</v>
      </c>
    </row>
    <row r="341" spans="1:7" ht="15">
      <c r="A341" s="69" t="s">
        <v>733</v>
      </c>
      <c r="B341" s="69">
        <v>2</v>
      </c>
      <c r="C341" s="87">
        <v>0.004355622127927435</v>
      </c>
      <c r="D341" s="69" t="s">
        <v>220</v>
      </c>
      <c r="E341" s="69" t="b">
        <v>0</v>
      </c>
      <c r="F341" s="69" t="b">
        <v>0</v>
      </c>
      <c r="G341" s="69" t="b">
        <v>0</v>
      </c>
    </row>
    <row r="342" spans="1:7" ht="15">
      <c r="A342" s="69" t="s">
        <v>2308</v>
      </c>
      <c r="B342" s="69">
        <v>2</v>
      </c>
      <c r="C342" s="87">
        <v>0.004355622127927435</v>
      </c>
      <c r="D342" s="69" t="s">
        <v>220</v>
      </c>
      <c r="E342" s="69" t="b">
        <v>0</v>
      </c>
      <c r="F342" s="69" t="b">
        <v>0</v>
      </c>
      <c r="G342" s="69" t="b">
        <v>0</v>
      </c>
    </row>
    <row r="343" spans="1:7" ht="15">
      <c r="A343" s="69" t="s">
        <v>2293</v>
      </c>
      <c r="B343" s="69">
        <v>2</v>
      </c>
      <c r="C343" s="87">
        <v>0.004355622127927435</v>
      </c>
      <c r="D343" s="69" t="s">
        <v>220</v>
      </c>
      <c r="E343" s="69" t="b">
        <v>0</v>
      </c>
      <c r="F343" s="69" t="b">
        <v>0</v>
      </c>
      <c r="G343" s="69" t="b">
        <v>0</v>
      </c>
    </row>
    <row r="344" spans="1:7" ht="15">
      <c r="A344" s="69" t="s">
        <v>765</v>
      </c>
      <c r="B344" s="69">
        <v>2</v>
      </c>
      <c r="C344" s="87">
        <v>0.004355622127927435</v>
      </c>
      <c r="D344" s="69" t="s">
        <v>220</v>
      </c>
      <c r="E344" s="69" t="b">
        <v>0</v>
      </c>
      <c r="F344" s="69" t="b">
        <v>0</v>
      </c>
      <c r="G344" s="69" t="b">
        <v>0</v>
      </c>
    </row>
    <row r="345" spans="1:7" ht="15">
      <c r="A345" s="69" t="s">
        <v>2289</v>
      </c>
      <c r="B345" s="69">
        <v>2</v>
      </c>
      <c r="C345" s="87">
        <v>0.0052047899577270995</v>
      </c>
      <c r="D345" s="69" t="s">
        <v>220</v>
      </c>
      <c r="E345" s="69" t="b">
        <v>0</v>
      </c>
      <c r="F345" s="69" t="b">
        <v>0</v>
      </c>
      <c r="G345" s="69" t="b">
        <v>0</v>
      </c>
    </row>
    <row r="346" spans="1:7" ht="15">
      <c r="A346" s="69" t="s">
        <v>731</v>
      </c>
      <c r="B346" s="69">
        <v>2</v>
      </c>
      <c r="C346" s="87">
        <v>0.004355622127927435</v>
      </c>
      <c r="D346" s="69" t="s">
        <v>220</v>
      </c>
      <c r="E346" s="69" t="b">
        <v>0</v>
      </c>
      <c r="F346" s="69" t="b">
        <v>0</v>
      </c>
      <c r="G346" s="69" t="b">
        <v>0</v>
      </c>
    </row>
    <row r="347" spans="1:7" ht="15">
      <c r="A347" s="69" t="s">
        <v>2237</v>
      </c>
      <c r="B347" s="69">
        <v>2</v>
      </c>
      <c r="C347" s="87">
        <v>0.004355622127927435</v>
      </c>
      <c r="D347" s="69" t="s">
        <v>220</v>
      </c>
      <c r="E347" s="69" t="b">
        <v>0</v>
      </c>
      <c r="F347" s="69" t="b">
        <v>0</v>
      </c>
      <c r="G347" s="69" t="b">
        <v>0</v>
      </c>
    </row>
    <row r="348" spans="1:7" ht="15">
      <c r="A348" s="69" t="s">
        <v>2297</v>
      </c>
      <c r="B348" s="69">
        <v>2</v>
      </c>
      <c r="C348" s="87">
        <v>0.004355622127927435</v>
      </c>
      <c r="D348" s="69" t="s">
        <v>220</v>
      </c>
      <c r="E348" s="69" t="b">
        <v>0</v>
      </c>
      <c r="F348" s="69" t="b">
        <v>0</v>
      </c>
      <c r="G348" s="69" t="b">
        <v>0</v>
      </c>
    </row>
    <row r="349" spans="1:7" ht="15">
      <c r="A349" s="69" t="s">
        <v>2298</v>
      </c>
      <c r="B349" s="69">
        <v>2</v>
      </c>
      <c r="C349" s="87">
        <v>0.004355622127927435</v>
      </c>
      <c r="D349" s="69" t="s">
        <v>220</v>
      </c>
      <c r="E349" s="69" t="b">
        <v>0</v>
      </c>
      <c r="F349" s="69" t="b">
        <v>0</v>
      </c>
      <c r="G349" s="69" t="b">
        <v>0</v>
      </c>
    </row>
    <row r="350" spans="1:7" ht="15">
      <c r="A350" s="69" t="s">
        <v>2238</v>
      </c>
      <c r="B350" s="69">
        <v>2</v>
      </c>
      <c r="C350" s="87">
        <v>0.004355622127927435</v>
      </c>
      <c r="D350" s="69" t="s">
        <v>220</v>
      </c>
      <c r="E350" s="69" t="b">
        <v>0</v>
      </c>
      <c r="F350" s="69" t="b">
        <v>0</v>
      </c>
      <c r="G350" s="69" t="b">
        <v>0</v>
      </c>
    </row>
    <row r="351" spans="1:7" ht="15">
      <c r="A351" s="69" t="s">
        <v>1944</v>
      </c>
      <c r="B351" s="69">
        <v>9</v>
      </c>
      <c r="C351" s="87">
        <v>0</v>
      </c>
      <c r="D351" s="69" t="s">
        <v>1852</v>
      </c>
      <c r="E351" s="69" t="b">
        <v>0</v>
      </c>
      <c r="F351" s="69" t="b">
        <v>0</v>
      </c>
      <c r="G351" s="69" t="b">
        <v>0</v>
      </c>
    </row>
    <row r="352" spans="1:7" ht="15">
      <c r="A352" s="69" t="s">
        <v>1945</v>
      </c>
      <c r="B352" s="69">
        <v>9</v>
      </c>
      <c r="C352" s="87">
        <v>0</v>
      </c>
      <c r="D352" s="69" t="s">
        <v>1852</v>
      </c>
      <c r="E352" s="69" t="b">
        <v>0</v>
      </c>
      <c r="F352" s="69" t="b">
        <v>0</v>
      </c>
      <c r="G352" s="69" t="b">
        <v>0</v>
      </c>
    </row>
    <row r="353" spans="1:7" ht="15">
      <c r="A353" s="69" t="s">
        <v>712</v>
      </c>
      <c r="B353" s="69">
        <v>7</v>
      </c>
      <c r="C353" s="87">
        <v>0.0042210568285937925</v>
      </c>
      <c r="D353" s="69" t="s">
        <v>1852</v>
      </c>
      <c r="E353" s="69" t="b">
        <v>0</v>
      </c>
      <c r="F353" s="69" t="b">
        <v>0</v>
      </c>
      <c r="G353" s="69" t="b">
        <v>0</v>
      </c>
    </row>
    <row r="354" spans="1:7" ht="15">
      <c r="A354" s="69" t="s">
        <v>1953</v>
      </c>
      <c r="B354" s="69">
        <v>6</v>
      </c>
      <c r="C354" s="87">
        <v>0.00583727930571319</v>
      </c>
      <c r="D354" s="69" t="s">
        <v>1852</v>
      </c>
      <c r="E354" s="69" t="b">
        <v>0</v>
      </c>
      <c r="F354" s="69" t="b">
        <v>0</v>
      </c>
      <c r="G354" s="69" t="b">
        <v>0</v>
      </c>
    </row>
    <row r="355" spans="1:7" ht="15">
      <c r="A355" s="69" t="s">
        <v>1954</v>
      </c>
      <c r="B355" s="69">
        <v>5</v>
      </c>
      <c r="C355" s="87">
        <v>0.007051726660312322</v>
      </c>
      <c r="D355" s="69" t="s">
        <v>1852</v>
      </c>
      <c r="E355" s="69" t="b">
        <v>0</v>
      </c>
      <c r="F355" s="69" t="b">
        <v>0</v>
      </c>
      <c r="G355" s="69" t="b">
        <v>0</v>
      </c>
    </row>
    <row r="356" spans="1:7" ht="15">
      <c r="A356" s="69" t="s">
        <v>1955</v>
      </c>
      <c r="B356" s="69">
        <v>5</v>
      </c>
      <c r="C356" s="87">
        <v>0.007051726660312322</v>
      </c>
      <c r="D356" s="69" t="s">
        <v>1852</v>
      </c>
      <c r="E356" s="69" t="b">
        <v>0</v>
      </c>
      <c r="F356" s="69" t="b">
        <v>0</v>
      </c>
      <c r="G356" s="69" t="b">
        <v>0</v>
      </c>
    </row>
    <row r="357" spans="1:7" ht="15">
      <c r="A357" s="69" t="s">
        <v>1956</v>
      </c>
      <c r="B357" s="69">
        <v>5</v>
      </c>
      <c r="C357" s="87">
        <v>0.007051726660312322</v>
      </c>
      <c r="D357" s="69" t="s">
        <v>1852</v>
      </c>
      <c r="E357" s="69" t="b">
        <v>0</v>
      </c>
      <c r="F357" s="69" t="b">
        <v>0</v>
      </c>
      <c r="G357" s="69" t="b">
        <v>0</v>
      </c>
    </row>
    <row r="358" spans="1:7" ht="15">
      <c r="A358" s="69" t="s">
        <v>1957</v>
      </c>
      <c r="B358" s="69">
        <v>5</v>
      </c>
      <c r="C358" s="87">
        <v>0.007051726660312322</v>
      </c>
      <c r="D358" s="69" t="s">
        <v>1852</v>
      </c>
      <c r="E358" s="69" t="b">
        <v>0</v>
      </c>
      <c r="F358" s="69" t="b">
        <v>0</v>
      </c>
      <c r="G358" s="69" t="b">
        <v>0</v>
      </c>
    </row>
    <row r="359" spans="1:7" ht="15">
      <c r="A359" s="69" t="s">
        <v>1958</v>
      </c>
      <c r="B359" s="69">
        <v>5</v>
      </c>
      <c r="C359" s="87">
        <v>0.007051726660312322</v>
      </c>
      <c r="D359" s="69" t="s">
        <v>1852</v>
      </c>
      <c r="E359" s="69" t="b">
        <v>0</v>
      </c>
      <c r="F359" s="69" t="b">
        <v>0</v>
      </c>
      <c r="G359" s="69" t="b">
        <v>0</v>
      </c>
    </row>
    <row r="360" spans="1:7" ht="15">
      <c r="A360" s="69" t="s">
        <v>1959</v>
      </c>
      <c r="B360" s="69">
        <v>5</v>
      </c>
      <c r="C360" s="87">
        <v>0.007051726660312322</v>
      </c>
      <c r="D360" s="69" t="s">
        <v>1852</v>
      </c>
      <c r="E360" s="69" t="b">
        <v>0</v>
      </c>
      <c r="F360" s="69" t="b">
        <v>0</v>
      </c>
      <c r="G360" s="69" t="b">
        <v>0</v>
      </c>
    </row>
    <row r="361" spans="1:7" ht="15">
      <c r="A361" s="69" t="s">
        <v>2190</v>
      </c>
      <c r="B361" s="69">
        <v>5</v>
      </c>
      <c r="C361" s="87">
        <v>0.007051726660312322</v>
      </c>
      <c r="D361" s="69" t="s">
        <v>1852</v>
      </c>
      <c r="E361" s="69" t="b">
        <v>0</v>
      </c>
      <c r="F361" s="69" t="b">
        <v>0</v>
      </c>
      <c r="G361" s="69" t="b">
        <v>0</v>
      </c>
    </row>
    <row r="362" spans="1:7" ht="15">
      <c r="A362" s="69" t="s">
        <v>1946</v>
      </c>
      <c r="B362" s="69">
        <v>5</v>
      </c>
      <c r="C362" s="87">
        <v>0.007051726660312322</v>
      </c>
      <c r="D362" s="69" t="s">
        <v>1852</v>
      </c>
      <c r="E362" s="69" t="b">
        <v>0</v>
      </c>
      <c r="F362" s="69" t="b">
        <v>0</v>
      </c>
      <c r="G362" s="69" t="b">
        <v>0</v>
      </c>
    </row>
    <row r="363" spans="1:7" ht="15">
      <c r="A363" s="69" t="s">
        <v>2185</v>
      </c>
      <c r="B363" s="69">
        <v>5</v>
      </c>
      <c r="C363" s="87">
        <v>0.007051726660312322</v>
      </c>
      <c r="D363" s="69" t="s">
        <v>1852</v>
      </c>
      <c r="E363" s="69" t="b">
        <v>0</v>
      </c>
      <c r="F363" s="69" t="b">
        <v>0</v>
      </c>
      <c r="G363" s="69" t="b">
        <v>0</v>
      </c>
    </row>
    <row r="364" spans="1:7" ht="15">
      <c r="A364" s="69" t="s">
        <v>2205</v>
      </c>
      <c r="B364" s="69">
        <v>5</v>
      </c>
      <c r="C364" s="87">
        <v>0.007051726660312322</v>
      </c>
      <c r="D364" s="69" t="s">
        <v>1852</v>
      </c>
      <c r="E364" s="69" t="b">
        <v>0</v>
      </c>
      <c r="F364" s="69" t="b">
        <v>0</v>
      </c>
      <c r="G364" s="69" t="b">
        <v>0</v>
      </c>
    </row>
    <row r="365" spans="1:7" ht="15">
      <c r="A365" s="69" t="s">
        <v>2206</v>
      </c>
      <c r="B365" s="69">
        <v>5</v>
      </c>
      <c r="C365" s="87">
        <v>0.007051726660312322</v>
      </c>
      <c r="D365" s="69" t="s">
        <v>1852</v>
      </c>
      <c r="E365" s="69" t="b">
        <v>0</v>
      </c>
      <c r="F365" s="69" t="b">
        <v>0</v>
      </c>
      <c r="G365" s="69" t="b">
        <v>0</v>
      </c>
    </row>
    <row r="366" spans="1:7" ht="15">
      <c r="A366" s="69" t="s">
        <v>2207</v>
      </c>
      <c r="B366" s="69">
        <v>5</v>
      </c>
      <c r="C366" s="87">
        <v>0.007051726660312322</v>
      </c>
      <c r="D366" s="69" t="s">
        <v>1852</v>
      </c>
      <c r="E366" s="69" t="b">
        <v>0</v>
      </c>
      <c r="F366" s="69" t="b">
        <v>0</v>
      </c>
      <c r="G366" s="69" t="b">
        <v>0</v>
      </c>
    </row>
    <row r="367" spans="1:7" ht="15">
      <c r="A367" s="69" t="s">
        <v>2208</v>
      </c>
      <c r="B367" s="69">
        <v>5</v>
      </c>
      <c r="C367" s="87">
        <v>0.007051726660312322</v>
      </c>
      <c r="D367" s="69" t="s">
        <v>1852</v>
      </c>
      <c r="E367" s="69" t="b">
        <v>0</v>
      </c>
      <c r="F367" s="69" t="b">
        <v>0</v>
      </c>
      <c r="G367" s="69" t="b">
        <v>0</v>
      </c>
    </row>
    <row r="368" spans="1:7" ht="15">
      <c r="A368" s="69" t="s">
        <v>2209</v>
      </c>
      <c r="B368" s="69">
        <v>5</v>
      </c>
      <c r="C368" s="87">
        <v>0.007051726660312322</v>
      </c>
      <c r="D368" s="69" t="s">
        <v>1852</v>
      </c>
      <c r="E368" s="69" t="b">
        <v>0</v>
      </c>
      <c r="F368" s="69" t="b">
        <v>0</v>
      </c>
      <c r="G368" s="69" t="b">
        <v>0</v>
      </c>
    </row>
    <row r="369" spans="1:7" ht="15">
      <c r="A369" s="69" t="s">
        <v>2210</v>
      </c>
      <c r="B369" s="69">
        <v>5</v>
      </c>
      <c r="C369" s="87">
        <v>0.007051726660312322</v>
      </c>
      <c r="D369" s="69" t="s">
        <v>1852</v>
      </c>
      <c r="E369" s="69" t="b">
        <v>0</v>
      </c>
      <c r="F369" s="69" t="b">
        <v>0</v>
      </c>
      <c r="G369" s="69" t="b">
        <v>0</v>
      </c>
    </row>
    <row r="370" spans="1:7" ht="15">
      <c r="A370" s="69" t="s">
        <v>2211</v>
      </c>
      <c r="B370" s="69">
        <v>5</v>
      </c>
      <c r="C370" s="87">
        <v>0.007051726660312322</v>
      </c>
      <c r="D370" s="69" t="s">
        <v>1852</v>
      </c>
      <c r="E370" s="69" t="b">
        <v>0</v>
      </c>
      <c r="F370" s="69" t="b">
        <v>0</v>
      </c>
      <c r="G370" s="69" t="b">
        <v>0</v>
      </c>
    </row>
    <row r="371" spans="1:7" ht="15">
      <c r="A371" s="69" t="s">
        <v>748</v>
      </c>
      <c r="B371" s="69">
        <v>5</v>
      </c>
      <c r="C371" s="87">
        <v>0.007051726660312322</v>
      </c>
      <c r="D371" s="69" t="s">
        <v>1852</v>
      </c>
      <c r="E371" s="69" t="b">
        <v>0</v>
      </c>
      <c r="F371" s="69" t="b">
        <v>0</v>
      </c>
      <c r="G371" s="69" t="b">
        <v>0</v>
      </c>
    </row>
    <row r="372" spans="1:7" ht="15">
      <c r="A372" s="69" t="s">
        <v>747</v>
      </c>
      <c r="B372" s="69">
        <v>5</v>
      </c>
      <c r="C372" s="87">
        <v>0.007051726660312322</v>
      </c>
      <c r="D372" s="69" t="s">
        <v>1852</v>
      </c>
      <c r="E372" s="69" t="b">
        <v>0</v>
      </c>
      <c r="F372" s="69" t="b">
        <v>0</v>
      </c>
      <c r="G372" s="69" t="b">
        <v>0</v>
      </c>
    </row>
    <row r="373" spans="1:7" ht="15">
      <c r="A373" s="69" t="s">
        <v>746</v>
      </c>
      <c r="B373" s="69">
        <v>5</v>
      </c>
      <c r="C373" s="87">
        <v>0.007051726660312322</v>
      </c>
      <c r="D373" s="69" t="s">
        <v>1852</v>
      </c>
      <c r="E373" s="69" t="b">
        <v>0</v>
      </c>
      <c r="F373" s="69" t="b">
        <v>0</v>
      </c>
      <c r="G373" s="69" t="b">
        <v>0</v>
      </c>
    </row>
    <row r="374" spans="1:7" ht="15">
      <c r="A374" s="69" t="s">
        <v>745</v>
      </c>
      <c r="B374" s="69">
        <v>5</v>
      </c>
      <c r="C374" s="87">
        <v>0.007051726660312322</v>
      </c>
      <c r="D374" s="69" t="s">
        <v>1852</v>
      </c>
      <c r="E374" s="69" t="b">
        <v>0</v>
      </c>
      <c r="F374" s="69" t="b">
        <v>0</v>
      </c>
      <c r="G374" s="69" t="b">
        <v>0</v>
      </c>
    </row>
    <row r="375" spans="1:7" ht="15">
      <c r="A375" s="69" t="s">
        <v>744</v>
      </c>
      <c r="B375" s="69">
        <v>5</v>
      </c>
      <c r="C375" s="87">
        <v>0.007051726660312322</v>
      </c>
      <c r="D375" s="69" t="s">
        <v>1852</v>
      </c>
      <c r="E375" s="69" t="b">
        <v>0</v>
      </c>
      <c r="F375" s="69" t="b">
        <v>0</v>
      </c>
      <c r="G375" s="69" t="b">
        <v>0</v>
      </c>
    </row>
    <row r="376" spans="1:7" ht="15">
      <c r="A376" s="69" t="s">
        <v>743</v>
      </c>
      <c r="B376" s="69">
        <v>5</v>
      </c>
      <c r="C376" s="87">
        <v>0.007051726660312322</v>
      </c>
      <c r="D376" s="69" t="s">
        <v>1852</v>
      </c>
      <c r="E376" s="69" t="b">
        <v>0</v>
      </c>
      <c r="F376" s="69" t="b">
        <v>0</v>
      </c>
      <c r="G376" s="69" t="b">
        <v>0</v>
      </c>
    </row>
    <row r="377" spans="1:7" ht="15">
      <c r="A377" s="69" t="s">
        <v>2240</v>
      </c>
      <c r="B377" s="69">
        <v>3</v>
      </c>
      <c r="C377" s="87">
        <v>0.007908087094801034</v>
      </c>
      <c r="D377" s="69" t="s">
        <v>1852</v>
      </c>
      <c r="E377" s="69" t="b">
        <v>0</v>
      </c>
      <c r="F377" s="69" t="b">
        <v>0</v>
      </c>
      <c r="G377" s="69" t="b">
        <v>0</v>
      </c>
    </row>
    <row r="378" spans="1:7" ht="15">
      <c r="A378" s="69" t="s">
        <v>2241</v>
      </c>
      <c r="B378" s="69">
        <v>3</v>
      </c>
      <c r="C378" s="87">
        <v>0.007908087094801034</v>
      </c>
      <c r="D378" s="69" t="s">
        <v>1852</v>
      </c>
      <c r="E378" s="69" t="b">
        <v>0</v>
      </c>
      <c r="F378" s="69" t="b">
        <v>0</v>
      </c>
      <c r="G378" s="69" t="b">
        <v>0</v>
      </c>
    </row>
    <row r="379" spans="1:7" ht="15">
      <c r="A379" s="69" t="s">
        <v>2326</v>
      </c>
      <c r="B379" s="69">
        <v>2</v>
      </c>
      <c r="C379" s="87">
        <v>0.0072178178317717535</v>
      </c>
      <c r="D379" s="69" t="s">
        <v>1852</v>
      </c>
      <c r="E379" s="69" t="b">
        <v>0</v>
      </c>
      <c r="F379" s="69" t="b">
        <v>0</v>
      </c>
      <c r="G379" s="69" t="b">
        <v>0</v>
      </c>
    </row>
    <row r="380" spans="1:7" ht="15">
      <c r="A380" s="69" t="s">
        <v>2327</v>
      </c>
      <c r="B380" s="69">
        <v>2</v>
      </c>
      <c r="C380" s="87">
        <v>0.0072178178317717535</v>
      </c>
      <c r="D380" s="69" t="s">
        <v>1852</v>
      </c>
      <c r="E380" s="69" t="b">
        <v>0</v>
      </c>
      <c r="F380" s="69" t="b">
        <v>0</v>
      </c>
      <c r="G380" s="69" t="b">
        <v>0</v>
      </c>
    </row>
    <row r="381" spans="1:7" ht="15">
      <c r="A381" s="69" t="s">
        <v>739</v>
      </c>
      <c r="B381" s="69">
        <v>2</v>
      </c>
      <c r="C381" s="87">
        <v>0.0072178178317717535</v>
      </c>
      <c r="D381" s="69" t="s">
        <v>1852</v>
      </c>
      <c r="E381" s="69" t="b">
        <v>0</v>
      </c>
      <c r="F381" s="69" t="b">
        <v>0</v>
      </c>
      <c r="G381" s="69" t="b">
        <v>0</v>
      </c>
    </row>
    <row r="382" spans="1:7" ht="15">
      <c r="A382" s="69" t="s">
        <v>738</v>
      </c>
      <c r="B382" s="69">
        <v>2</v>
      </c>
      <c r="C382" s="87">
        <v>0.0072178178317717535</v>
      </c>
      <c r="D382" s="69" t="s">
        <v>1852</v>
      </c>
      <c r="E382" s="69" t="b">
        <v>0</v>
      </c>
      <c r="F382" s="69" t="b">
        <v>0</v>
      </c>
      <c r="G382" s="69" t="b">
        <v>0</v>
      </c>
    </row>
    <row r="383" spans="1:7" ht="15">
      <c r="A383" s="69" t="s">
        <v>2267</v>
      </c>
      <c r="B383" s="69">
        <v>2</v>
      </c>
      <c r="C383" s="87">
        <v>0.0072178178317717535</v>
      </c>
      <c r="D383" s="69" t="s">
        <v>1852</v>
      </c>
      <c r="E383" s="69" t="b">
        <v>0</v>
      </c>
      <c r="F383" s="69" t="b">
        <v>0</v>
      </c>
      <c r="G383" s="69" t="b">
        <v>0</v>
      </c>
    </row>
    <row r="384" spans="1:7" ht="15">
      <c r="A384" s="69" t="s">
        <v>737</v>
      </c>
      <c r="B384" s="69">
        <v>2</v>
      </c>
      <c r="C384" s="87">
        <v>0.0072178178317717535</v>
      </c>
      <c r="D384" s="69" t="s">
        <v>1852</v>
      </c>
      <c r="E384" s="69" t="b">
        <v>0</v>
      </c>
      <c r="F384" s="69" t="b">
        <v>0</v>
      </c>
      <c r="G384" s="69" t="b">
        <v>0</v>
      </c>
    </row>
    <row r="385" spans="1:7" ht="15">
      <c r="A385" s="69" t="s">
        <v>2328</v>
      </c>
      <c r="B385" s="69">
        <v>2</v>
      </c>
      <c r="C385" s="87">
        <v>0.0072178178317717535</v>
      </c>
      <c r="D385" s="69" t="s">
        <v>1852</v>
      </c>
      <c r="E385" s="69" t="b">
        <v>0</v>
      </c>
      <c r="F385" s="69" t="b">
        <v>0</v>
      </c>
      <c r="G385" s="69" t="b">
        <v>0</v>
      </c>
    </row>
    <row r="386" spans="1:7" ht="15">
      <c r="A386" s="69" t="s">
        <v>2329</v>
      </c>
      <c r="B386" s="69">
        <v>2</v>
      </c>
      <c r="C386" s="87">
        <v>0.0072178178317717535</v>
      </c>
      <c r="D386" s="69" t="s">
        <v>1852</v>
      </c>
      <c r="E386" s="69" t="b">
        <v>0</v>
      </c>
      <c r="F386" s="69" t="b">
        <v>0</v>
      </c>
      <c r="G386" s="69" t="b">
        <v>0</v>
      </c>
    </row>
    <row r="387" spans="1:7" ht="15">
      <c r="A387" s="69" t="s">
        <v>2330</v>
      </c>
      <c r="B387" s="69">
        <v>2</v>
      </c>
      <c r="C387" s="87">
        <v>0.0072178178317717535</v>
      </c>
      <c r="D387" s="69" t="s">
        <v>1852</v>
      </c>
      <c r="E387" s="69" t="b">
        <v>0</v>
      </c>
      <c r="F387" s="69" t="b">
        <v>0</v>
      </c>
      <c r="G387" s="69" t="b">
        <v>0</v>
      </c>
    </row>
    <row r="388" spans="1:7" ht="15">
      <c r="A388" s="69" t="s">
        <v>1961</v>
      </c>
      <c r="B388" s="69">
        <v>3</v>
      </c>
      <c r="C388" s="87">
        <v>0</v>
      </c>
      <c r="D388" s="69" t="s">
        <v>1853</v>
      </c>
      <c r="E388" s="69" t="b">
        <v>0</v>
      </c>
      <c r="F388" s="69" t="b">
        <v>0</v>
      </c>
      <c r="G388" s="69" t="b">
        <v>0</v>
      </c>
    </row>
    <row r="389" spans="1:7" ht="15">
      <c r="A389" s="69" t="s">
        <v>1962</v>
      </c>
      <c r="B389" s="69">
        <v>3</v>
      </c>
      <c r="C389" s="87">
        <v>0</v>
      </c>
      <c r="D389" s="69" t="s">
        <v>1853</v>
      </c>
      <c r="E389" s="69" t="b">
        <v>0</v>
      </c>
      <c r="F389" s="69" t="b">
        <v>0</v>
      </c>
      <c r="G389" s="69" t="b">
        <v>0</v>
      </c>
    </row>
    <row r="390" spans="1:7" ht="15">
      <c r="A390" s="69" t="s">
        <v>1963</v>
      </c>
      <c r="B390" s="69">
        <v>3</v>
      </c>
      <c r="C390" s="87">
        <v>0</v>
      </c>
      <c r="D390" s="69" t="s">
        <v>1853</v>
      </c>
      <c r="E390" s="69" t="b">
        <v>0</v>
      </c>
      <c r="F390" s="69" t="b">
        <v>0</v>
      </c>
      <c r="G390" s="69" t="b">
        <v>0</v>
      </c>
    </row>
    <row r="391" spans="1:7" ht="15">
      <c r="A391" s="69" t="s">
        <v>1964</v>
      </c>
      <c r="B391" s="69">
        <v>3</v>
      </c>
      <c r="C391" s="87">
        <v>0</v>
      </c>
      <c r="D391" s="69" t="s">
        <v>1853</v>
      </c>
      <c r="E391" s="69" t="b">
        <v>0</v>
      </c>
      <c r="F391" s="69" t="b">
        <v>0</v>
      </c>
      <c r="G391" s="69" t="b">
        <v>0</v>
      </c>
    </row>
    <row r="392" spans="1:7" ht="15">
      <c r="A392" s="69" t="s">
        <v>1965</v>
      </c>
      <c r="B392" s="69">
        <v>3</v>
      </c>
      <c r="C392" s="87">
        <v>0</v>
      </c>
      <c r="D392" s="69" t="s">
        <v>1853</v>
      </c>
      <c r="E392" s="69" t="b">
        <v>0</v>
      </c>
      <c r="F392" s="69" t="b">
        <v>0</v>
      </c>
      <c r="G392" s="69" t="b">
        <v>0</v>
      </c>
    </row>
    <row r="393" spans="1:7" ht="15">
      <c r="A393" s="69" t="s">
        <v>1966</v>
      </c>
      <c r="B393" s="69">
        <v>3</v>
      </c>
      <c r="C393" s="87">
        <v>0</v>
      </c>
      <c r="D393" s="69" t="s">
        <v>1853</v>
      </c>
      <c r="E393" s="69" t="b">
        <v>0</v>
      </c>
      <c r="F393" s="69" t="b">
        <v>0</v>
      </c>
      <c r="G393" s="69" t="b">
        <v>0</v>
      </c>
    </row>
    <row r="394" spans="1:7" ht="15">
      <c r="A394" s="69" t="s">
        <v>1967</v>
      </c>
      <c r="B394" s="69">
        <v>3</v>
      </c>
      <c r="C394" s="87">
        <v>0</v>
      </c>
      <c r="D394" s="69" t="s">
        <v>1853</v>
      </c>
      <c r="E394" s="69" t="b">
        <v>0</v>
      </c>
      <c r="F394" s="69" t="b">
        <v>0</v>
      </c>
      <c r="G394" s="69" t="b">
        <v>0</v>
      </c>
    </row>
    <row r="395" spans="1:7" ht="15">
      <c r="A395" s="69" t="s">
        <v>356</v>
      </c>
      <c r="B395" s="69">
        <v>3</v>
      </c>
      <c r="C395" s="87">
        <v>0</v>
      </c>
      <c r="D395" s="69" t="s">
        <v>1853</v>
      </c>
      <c r="E395" s="69" t="b">
        <v>0</v>
      </c>
      <c r="F395" s="69" t="b">
        <v>0</v>
      </c>
      <c r="G395" s="69" t="b">
        <v>0</v>
      </c>
    </row>
    <row r="396" spans="1:7" ht="15">
      <c r="A396" s="69" t="s">
        <v>1944</v>
      </c>
      <c r="B396" s="69">
        <v>3</v>
      </c>
      <c r="C396" s="87">
        <v>0</v>
      </c>
      <c r="D396" s="69" t="s">
        <v>1853</v>
      </c>
      <c r="E396" s="69" t="b">
        <v>0</v>
      </c>
      <c r="F396" s="69" t="b">
        <v>0</v>
      </c>
      <c r="G396" s="69" t="b">
        <v>0</v>
      </c>
    </row>
    <row r="397" spans="1:7" ht="15">
      <c r="A397" s="69" t="s">
        <v>760</v>
      </c>
      <c r="B397" s="69">
        <v>2</v>
      </c>
      <c r="C397" s="87">
        <v>0.009030320977214422</v>
      </c>
      <c r="D397" s="69" t="s">
        <v>1853</v>
      </c>
      <c r="E397" s="69" t="b">
        <v>0</v>
      </c>
      <c r="F397" s="69" t="b">
        <v>0</v>
      </c>
      <c r="G397" s="69" t="b">
        <v>0</v>
      </c>
    </row>
    <row r="398" spans="1:7" ht="15">
      <c r="A398" s="69" t="s">
        <v>1945</v>
      </c>
      <c r="B398" s="69">
        <v>2</v>
      </c>
      <c r="C398" s="87">
        <v>0.009030320977214422</v>
      </c>
      <c r="D398" s="69" t="s">
        <v>1853</v>
      </c>
      <c r="E398" s="69" t="b">
        <v>0</v>
      </c>
      <c r="F398" s="69" t="b">
        <v>0</v>
      </c>
      <c r="G398" s="69" t="b">
        <v>0</v>
      </c>
    </row>
    <row r="399" spans="1:7" ht="15">
      <c r="A399" s="69" t="s">
        <v>1944</v>
      </c>
      <c r="B399" s="69">
        <v>4</v>
      </c>
      <c r="C399" s="87">
        <v>0</v>
      </c>
      <c r="D399" s="69" t="s">
        <v>1854</v>
      </c>
      <c r="E399" s="69" t="b">
        <v>0</v>
      </c>
      <c r="F399" s="69" t="b">
        <v>0</v>
      </c>
      <c r="G399" s="69" t="b">
        <v>0</v>
      </c>
    </row>
    <row r="400" spans="1:7" ht="15">
      <c r="A400" s="69" t="s">
        <v>1945</v>
      </c>
      <c r="B400" s="69">
        <v>3</v>
      </c>
      <c r="C400" s="87">
        <v>0.00614452802991639</v>
      </c>
      <c r="D400" s="69" t="s">
        <v>1854</v>
      </c>
      <c r="E400" s="69" t="b">
        <v>0</v>
      </c>
      <c r="F400" s="69" t="b">
        <v>0</v>
      </c>
      <c r="G400" s="69" t="b">
        <v>0</v>
      </c>
    </row>
    <row r="401" spans="1:7" ht="15">
      <c r="A401" s="69" t="s">
        <v>1969</v>
      </c>
      <c r="B401" s="69">
        <v>3</v>
      </c>
      <c r="C401" s="87">
        <v>0.00614452802991639</v>
      </c>
      <c r="D401" s="69" t="s">
        <v>1854</v>
      </c>
      <c r="E401" s="69" t="b">
        <v>0</v>
      </c>
      <c r="F401" s="69" t="b">
        <v>0</v>
      </c>
      <c r="G401" s="69" t="b">
        <v>0</v>
      </c>
    </row>
    <row r="402" spans="1:7" ht="15">
      <c r="A402" s="69" t="s">
        <v>1970</v>
      </c>
      <c r="B402" s="69">
        <v>2</v>
      </c>
      <c r="C402" s="87">
        <v>0.01973967184681844</v>
      </c>
      <c r="D402" s="69" t="s">
        <v>1854</v>
      </c>
      <c r="E402" s="69" t="b">
        <v>0</v>
      </c>
      <c r="F402" s="69" t="b">
        <v>0</v>
      </c>
      <c r="G402" s="69" t="b">
        <v>0</v>
      </c>
    </row>
    <row r="403" spans="1:7" ht="15">
      <c r="A403" s="69" t="s">
        <v>1971</v>
      </c>
      <c r="B403" s="69">
        <v>2</v>
      </c>
      <c r="C403" s="87">
        <v>0.00986983592340922</v>
      </c>
      <c r="D403" s="69" t="s">
        <v>1854</v>
      </c>
      <c r="E403" s="69" t="b">
        <v>0</v>
      </c>
      <c r="F403" s="69" t="b">
        <v>0</v>
      </c>
      <c r="G403" s="69" t="b">
        <v>0</v>
      </c>
    </row>
    <row r="404" spans="1:7" ht="15">
      <c r="A404" s="69" t="s">
        <v>1946</v>
      </c>
      <c r="B404" s="69">
        <v>5</v>
      </c>
      <c r="C404" s="87">
        <v>0.01024088004986065</v>
      </c>
      <c r="D404" s="69" t="s">
        <v>1855</v>
      </c>
      <c r="E404" s="69" t="b">
        <v>0</v>
      </c>
      <c r="F404" s="69" t="b">
        <v>0</v>
      </c>
      <c r="G404" s="69" t="b">
        <v>0</v>
      </c>
    </row>
    <row r="405" spans="1:7" ht="15">
      <c r="A405" s="69" t="s">
        <v>1973</v>
      </c>
      <c r="B405" s="69">
        <v>4</v>
      </c>
      <c r="C405" s="87">
        <v>0</v>
      </c>
      <c r="D405" s="69" t="s">
        <v>1855</v>
      </c>
      <c r="E405" s="69" t="b">
        <v>0</v>
      </c>
      <c r="F405" s="69" t="b">
        <v>0</v>
      </c>
      <c r="G405" s="69" t="b">
        <v>0</v>
      </c>
    </row>
    <row r="406" spans="1:7" ht="15">
      <c r="A406" s="69" t="s">
        <v>1944</v>
      </c>
      <c r="B406" s="69">
        <v>4</v>
      </c>
      <c r="C406" s="87">
        <v>0</v>
      </c>
      <c r="D406" s="69" t="s">
        <v>1855</v>
      </c>
      <c r="E406" s="69" t="b">
        <v>0</v>
      </c>
      <c r="F406" s="69" t="b">
        <v>0</v>
      </c>
      <c r="G406" s="69" t="b">
        <v>0</v>
      </c>
    </row>
    <row r="407" spans="1:7" ht="15">
      <c r="A407" s="69" t="s">
        <v>346</v>
      </c>
      <c r="B407" s="69">
        <v>3</v>
      </c>
      <c r="C407" s="87">
        <v>0.00614452802991639</v>
      </c>
      <c r="D407" s="69" t="s">
        <v>1855</v>
      </c>
      <c r="E407" s="69" t="b">
        <v>0</v>
      </c>
      <c r="F407" s="69" t="b">
        <v>0</v>
      </c>
      <c r="G407" s="69" t="b">
        <v>0</v>
      </c>
    </row>
    <row r="408" spans="1:7" ht="15">
      <c r="A408" s="69" t="s">
        <v>742</v>
      </c>
      <c r="B408" s="69">
        <v>3</v>
      </c>
      <c r="C408" s="87">
        <v>0.00614452802991639</v>
      </c>
      <c r="D408" s="69" t="s">
        <v>1855</v>
      </c>
      <c r="E408" s="69" t="b">
        <v>0</v>
      </c>
      <c r="F408" s="69" t="b">
        <v>0</v>
      </c>
      <c r="G408" s="69" t="b">
        <v>0</v>
      </c>
    </row>
    <row r="409" spans="1:7" ht="15">
      <c r="A409" s="69" t="s">
        <v>1974</v>
      </c>
      <c r="B409" s="69">
        <v>2</v>
      </c>
      <c r="C409" s="87">
        <v>0.00986983592340922</v>
      </c>
      <c r="D409" s="69" t="s">
        <v>1855</v>
      </c>
      <c r="E409" s="69" t="b">
        <v>0</v>
      </c>
      <c r="F409" s="69" t="b">
        <v>0</v>
      </c>
      <c r="G409" s="69" t="b">
        <v>0</v>
      </c>
    </row>
    <row r="410" spans="1:7" ht="15">
      <c r="A410" s="69" t="s">
        <v>1975</v>
      </c>
      <c r="B410" s="69">
        <v>2</v>
      </c>
      <c r="C410" s="87">
        <v>0.00986983592340922</v>
      </c>
      <c r="D410" s="69" t="s">
        <v>1855</v>
      </c>
      <c r="E410" s="69" t="b">
        <v>0</v>
      </c>
      <c r="F410" s="69" t="b">
        <v>0</v>
      </c>
      <c r="G410" s="69" t="b">
        <v>0</v>
      </c>
    </row>
    <row r="411" spans="1:7" ht="15">
      <c r="A411" s="69" t="s">
        <v>1976</v>
      </c>
      <c r="B411" s="69">
        <v>2</v>
      </c>
      <c r="C411" s="87">
        <v>0.00986983592340922</v>
      </c>
      <c r="D411" s="69" t="s">
        <v>1855</v>
      </c>
      <c r="E411" s="69" t="b">
        <v>0</v>
      </c>
      <c r="F411" s="69" t="b">
        <v>0</v>
      </c>
      <c r="G411" s="69" t="b">
        <v>0</v>
      </c>
    </row>
    <row r="412" spans="1:7" ht="15">
      <c r="A412" s="69" t="s">
        <v>1977</v>
      </c>
      <c r="B412" s="69">
        <v>2</v>
      </c>
      <c r="C412" s="87">
        <v>0.00986983592340922</v>
      </c>
      <c r="D412" s="69" t="s">
        <v>1855</v>
      </c>
      <c r="E412" s="69" t="b">
        <v>0</v>
      </c>
      <c r="F412" s="69" t="b">
        <v>0</v>
      </c>
      <c r="G412" s="69" t="b">
        <v>0</v>
      </c>
    </row>
    <row r="413" spans="1:7" ht="15">
      <c r="A413" s="69" t="s">
        <v>1978</v>
      </c>
      <c r="B413" s="69">
        <v>2</v>
      </c>
      <c r="C413" s="87">
        <v>0.00986983592340922</v>
      </c>
      <c r="D413" s="69" t="s">
        <v>1855</v>
      </c>
      <c r="E413" s="69" t="b">
        <v>0</v>
      </c>
      <c r="F413" s="69" t="b">
        <v>0</v>
      </c>
      <c r="G413" s="69" t="b">
        <v>0</v>
      </c>
    </row>
    <row r="414" spans="1:7" ht="15">
      <c r="A414" s="69" t="s">
        <v>2312</v>
      </c>
      <c r="B414" s="69">
        <v>2</v>
      </c>
      <c r="C414" s="87">
        <v>0.00986983592340922</v>
      </c>
      <c r="D414" s="69" t="s">
        <v>1855</v>
      </c>
      <c r="E414" s="69" t="b">
        <v>0</v>
      </c>
      <c r="F414" s="69" t="b">
        <v>0</v>
      </c>
      <c r="G414" s="69" t="b">
        <v>0</v>
      </c>
    </row>
    <row r="415" spans="1:7" ht="15">
      <c r="A415" s="69" t="s">
        <v>2313</v>
      </c>
      <c r="B415" s="69">
        <v>2</v>
      </c>
      <c r="C415" s="87">
        <v>0.00986983592340922</v>
      </c>
      <c r="D415" s="69" t="s">
        <v>1855</v>
      </c>
      <c r="E415" s="69" t="b">
        <v>0</v>
      </c>
      <c r="F415" s="69" t="b">
        <v>0</v>
      </c>
      <c r="G415" s="69" t="b">
        <v>0</v>
      </c>
    </row>
    <row r="416" spans="1:7" ht="15">
      <c r="A416" s="69" t="s">
        <v>1984</v>
      </c>
      <c r="B416" s="69">
        <v>2</v>
      </c>
      <c r="C416" s="87">
        <v>0.00986983592340922</v>
      </c>
      <c r="D416" s="69" t="s">
        <v>1855</v>
      </c>
      <c r="E416" s="69" t="b">
        <v>0</v>
      </c>
      <c r="F416" s="69" t="b">
        <v>0</v>
      </c>
      <c r="G416" s="69" t="b">
        <v>0</v>
      </c>
    </row>
    <row r="417" spans="1:7" ht="15">
      <c r="A417" s="69" t="s">
        <v>2314</v>
      </c>
      <c r="B417" s="69">
        <v>2</v>
      </c>
      <c r="C417" s="87">
        <v>0.00986983592340922</v>
      </c>
      <c r="D417" s="69" t="s">
        <v>1855</v>
      </c>
      <c r="E417" s="69" t="b">
        <v>0</v>
      </c>
      <c r="F417" s="69" t="b">
        <v>0</v>
      </c>
      <c r="G417" s="69" t="b">
        <v>0</v>
      </c>
    </row>
    <row r="418" spans="1:7" ht="15">
      <c r="A418" s="69" t="s">
        <v>741</v>
      </c>
      <c r="B418" s="69">
        <v>2</v>
      </c>
      <c r="C418" s="87">
        <v>0.00986983592340922</v>
      </c>
      <c r="D418" s="69" t="s">
        <v>1855</v>
      </c>
      <c r="E418" s="69" t="b">
        <v>0</v>
      </c>
      <c r="F418" s="69" t="b">
        <v>0</v>
      </c>
      <c r="G418" s="69" t="b">
        <v>0</v>
      </c>
    </row>
    <row r="419" spans="1:7" ht="15">
      <c r="A419" s="69" t="s">
        <v>1944</v>
      </c>
      <c r="B419" s="69">
        <v>5</v>
      </c>
      <c r="C419" s="87">
        <v>0</v>
      </c>
      <c r="D419" s="69" t="s">
        <v>1857</v>
      </c>
      <c r="E419" s="69" t="b">
        <v>0</v>
      </c>
      <c r="F419" s="69" t="b">
        <v>0</v>
      </c>
      <c r="G419" s="69" t="b">
        <v>0</v>
      </c>
    </row>
    <row r="420" spans="1:7" ht="15">
      <c r="A420" s="69" t="s">
        <v>1946</v>
      </c>
      <c r="B420" s="69">
        <v>3</v>
      </c>
      <c r="C420" s="87">
        <v>0.006932773425511137</v>
      </c>
      <c r="D420" s="69" t="s">
        <v>1857</v>
      </c>
      <c r="E420" s="69" t="b">
        <v>0</v>
      </c>
      <c r="F420" s="69" t="b">
        <v>0</v>
      </c>
      <c r="G420" s="69" t="b">
        <v>0</v>
      </c>
    </row>
    <row r="421" spans="1:7" ht="15">
      <c r="A421" s="69" t="s">
        <v>1981</v>
      </c>
      <c r="B421" s="69">
        <v>3</v>
      </c>
      <c r="C421" s="87">
        <v>0.006932773425511137</v>
      </c>
      <c r="D421" s="69" t="s">
        <v>1857</v>
      </c>
      <c r="E421" s="69" t="b">
        <v>0</v>
      </c>
      <c r="F421" s="69" t="b">
        <v>0</v>
      </c>
      <c r="G421" s="69" t="b">
        <v>0</v>
      </c>
    </row>
    <row r="422" spans="1:7" ht="15">
      <c r="A422" s="69" t="s">
        <v>1982</v>
      </c>
      <c r="B422" s="69">
        <v>3</v>
      </c>
      <c r="C422" s="87">
        <v>0.006932773425511137</v>
      </c>
      <c r="D422" s="69" t="s">
        <v>1857</v>
      </c>
      <c r="E422" s="69" t="b">
        <v>0</v>
      </c>
      <c r="F422" s="69" t="b">
        <v>0</v>
      </c>
      <c r="G422" s="69" t="b">
        <v>0</v>
      </c>
    </row>
    <row r="423" spans="1:7" ht="15">
      <c r="A423" s="69" t="s">
        <v>1983</v>
      </c>
      <c r="B423" s="69">
        <v>3</v>
      </c>
      <c r="C423" s="87">
        <v>0.006932773425511137</v>
      </c>
      <c r="D423" s="69" t="s">
        <v>1857</v>
      </c>
      <c r="E423" s="69" t="b">
        <v>0</v>
      </c>
      <c r="F423" s="69" t="b">
        <v>0</v>
      </c>
      <c r="G423" s="69" t="b">
        <v>0</v>
      </c>
    </row>
    <row r="424" spans="1:7" ht="15">
      <c r="A424" s="69" t="s">
        <v>1984</v>
      </c>
      <c r="B424" s="69">
        <v>3</v>
      </c>
      <c r="C424" s="87">
        <v>0.006932773425511137</v>
      </c>
      <c r="D424" s="69" t="s">
        <v>1857</v>
      </c>
      <c r="E424" s="69" t="b">
        <v>0</v>
      </c>
      <c r="F424" s="69" t="b">
        <v>0</v>
      </c>
      <c r="G424" s="69" t="b">
        <v>0</v>
      </c>
    </row>
    <row r="425" spans="1:7" ht="15">
      <c r="A425" s="69" t="s">
        <v>1985</v>
      </c>
      <c r="B425" s="69">
        <v>3</v>
      </c>
      <c r="C425" s="87">
        <v>0.006932773425511137</v>
      </c>
      <c r="D425" s="69" t="s">
        <v>1857</v>
      </c>
      <c r="E425" s="69" t="b">
        <v>0</v>
      </c>
      <c r="F425" s="69" t="b">
        <v>0</v>
      </c>
      <c r="G425" s="69" t="b">
        <v>0</v>
      </c>
    </row>
    <row r="426" spans="1:7" ht="15">
      <c r="A426" s="69" t="s">
        <v>1986</v>
      </c>
      <c r="B426" s="69">
        <v>3</v>
      </c>
      <c r="C426" s="87">
        <v>0.006932773425511137</v>
      </c>
      <c r="D426" s="69" t="s">
        <v>1857</v>
      </c>
      <c r="E426" s="69" t="b">
        <v>0</v>
      </c>
      <c r="F426" s="69" t="b">
        <v>0</v>
      </c>
      <c r="G426" s="69" t="b">
        <v>0</v>
      </c>
    </row>
    <row r="427" spans="1:7" ht="15">
      <c r="A427" s="69" t="s">
        <v>1950</v>
      </c>
      <c r="B427" s="69">
        <v>3</v>
      </c>
      <c r="C427" s="87">
        <v>0.006932773425511137</v>
      </c>
      <c r="D427" s="69" t="s">
        <v>1857</v>
      </c>
      <c r="E427" s="69" t="b">
        <v>0</v>
      </c>
      <c r="F427" s="69" t="b">
        <v>0</v>
      </c>
      <c r="G427" s="69" t="b">
        <v>0</v>
      </c>
    </row>
    <row r="428" spans="1:7" ht="15">
      <c r="A428" s="69" t="s">
        <v>1987</v>
      </c>
      <c r="B428" s="69">
        <v>3</v>
      </c>
      <c r="C428" s="87">
        <v>0.006932773425511137</v>
      </c>
      <c r="D428" s="69" t="s">
        <v>1857</v>
      </c>
      <c r="E428" s="69" t="b">
        <v>0</v>
      </c>
      <c r="F428" s="69" t="b">
        <v>0</v>
      </c>
      <c r="G428" s="69" t="b">
        <v>0</v>
      </c>
    </row>
    <row r="429" spans="1:7" ht="15">
      <c r="A429" s="69" t="s">
        <v>2243</v>
      </c>
      <c r="B429" s="69">
        <v>3</v>
      </c>
      <c r="C429" s="87">
        <v>0.006932773425511137</v>
      </c>
      <c r="D429" s="69" t="s">
        <v>1857</v>
      </c>
      <c r="E429" s="69" t="b">
        <v>0</v>
      </c>
      <c r="F429" s="69" t="b">
        <v>0</v>
      </c>
      <c r="G429" s="69" t="b">
        <v>0</v>
      </c>
    </row>
    <row r="430" spans="1:7" ht="15">
      <c r="A430" s="69" t="s">
        <v>2244</v>
      </c>
      <c r="B430" s="69">
        <v>3</v>
      </c>
      <c r="C430" s="87">
        <v>0.006932773425511137</v>
      </c>
      <c r="D430" s="69" t="s">
        <v>1857</v>
      </c>
      <c r="E430" s="69" t="b">
        <v>0</v>
      </c>
      <c r="F430" s="69" t="b">
        <v>0</v>
      </c>
      <c r="G430" s="69" t="b">
        <v>0</v>
      </c>
    </row>
    <row r="431" spans="1:7" ht="15">
      <c r="A431" s="69" t="s">
        <v>2245</v>
      </c>
      <c r="B431" s="69">
        <v>3</v>
      </c>
      <c r="C431" s="87">
        <v>0.006932773425511137</v>
      </c>
      <c r="D431" s="69" t="s">
        <v>1857</v>
      </c>
      <c r="E431" s="69" t="b">
        <v>0</v>
      </c>
      <c r="F431" s="69" t="b">
        <v>0</v>
      </c>
      <c r="G431" s="69" t="b">
        <v>0</v>
      </c>
    </row>
    <row r="432" spans="1:7" ht="15">
      <c r="A432" s="69" t="s">
        <v>2196</v>
      </c>
      <c r="B432" s="69">
        <v>3</v>
      </c>
      <c r="C432" s="87">
        <v>0.006932773425511137</v>
      </c>
      <c r="D432" s="69" t="s">
        <v>1857</v>
      </c>
      <c r="E432" s="69" t="b">
        <v>0</v>
      </c>
      <c r="F432" s="69" t="b">
        <v>0</v>
      </c>
      <c r="G432" s="69" t="b">
        <v>0</v>
      </c>
    </row>
    <row r="433" spans="1:7" ht="15">
      <c r="A433" s="69" t="s">
        <v>2246</v>
      </c>
      <c r="B433" s="69">
        <v>3</v>
      </c>
      <c r="C433" s="87">
        <v>0.006932773425511137</v>
      </c>
      <c r="D433" s="69" t="s">
        <v>1857</v>
      </c>
      <c r="E433" s="69" t="b">
        <v>0</v>
      </c>
      <c r="F433" s="69" t="b">
        <v>0</v>
      </c>
      <c r="G433" s="69" t="b">
        <v>0</v>
      </c>
    </row>
    <row r="434" spans="1:7" ht="15">
      <c r="A434" s="69" t="s">
        <v>2247</v>
      </c>
      <c r="B434" s="69">
        <v>3</v>
      </c>
      <c r="C434" s="87">
        <v>0.006932773425511137</v>
      </c>
      <c r="D434" s="69" t="s">
        <v>1857</v>
      </c>
      <c r="E434" s="69" t="b">
        <v>0</v>
      </c>
      <c r="F434" s="69" t="b">
        <v>0</v>
      </c>
      <c r="G434" s="69" t="b">
        <v>0</v>
      </c>
    </row>
    <row r="435" spans="1:7" ht="15">
      <c r="A435" s="69" t="s">
        <v>2248</v>
      </c>
      <c r="B435" s="69">
        <v>3</v>
      </c>
      <c r="C435" s="87">
        <v>0.006932773425511137</v>
      </c>
      <c r="D435" s="69" t="s">
        <v>1857</v>
      </c>
      <c r="E435" s="69" t="b">
        <v>0</v>
      </c>
      <c r="F435" s="69" t="b">
        <v>0</v>
      </c>
      <c r="G435" s="69" t="b">
        <v>0</v>
      </c>
    </row>
    <row r="436" spans="1:7" ht="15">
      <c r="A436" s="69" t="s">
        <v>2249</v>
      </c>
      <c r="B436" s="69">
        <v>3</v>
      </c>
      <c r="C436" s="87">
        <v>0.006932773425511137</v>
      </c>
      <c r="D436" s="69" t="s">
        <v>1857</v>
      </c>
      <c r="E436" s="69" t="b">
        <v>0</v>
      </c>
      <c r="F436" s="69" t="b">
        <v>0</v>
      </c>
      <c r="G436" s="69" t="b">
        <v>0</v>
      </c>
    </row>
    <row r="437" spans="1:7" ht="15">
      <c r="A437" s="69" t="s">
        <v>2250</v>
      </c>
      <c r="B437" s="69">
        <v>3</v>
      </c>
      <c r="C437" s="87">
        <v>0.006932773425511137</v>
      </c>
      <c r="D437" s="69" t="s">
        <v>1857</v>
      </c>
      <c r="E437" s="69" t="b">
        <v>0</v>
      </c>
      <c r="F437" s="69" t="b">
        <v>0</v>
      </c>
      <c r="G437" s="69" t="b">
        <v>0</v>
      </c>
    </row>
    <row r="438" spans="1:7" ht="15">
      <c r="A438" s="69" t="s">
        <v>2251</v>
      </c>
      <c r="B438" s="69">
        <v>3</v>
      </c>
      <c r="C438" s="87">
        <v>0.006932773425511137</v>
      </c>
      <c r="D438" s="69" t="s">
        <v>1857</v>
      </c>
      <c r="E438" s="69" t="b">
        <v>0</v>
      </c>
      <c r="F438" s="69" t="b">
        <v>0</v>
      </c>
      <c r="G438" s="69" t="b">
        <v>0</v>
      </c>
    </row>
    <row r="439" spans="1:7" ht="15">
      <c r="A439" s="69" t="s">
        <v>2252</v>
      </c>
      <c r="B439" s="69">
        <v>3</v>
      </c>
      <c r="C439" s="87">
        <v>0.006932773425511137</v>
      </c>
      <c r="D439" s="69" t="s">
        <v>1857</v>
      </c>
      <c r="E439" s="69" t="b">
        <v>0</v>
      </c>
      <c r="F439" s="69" t="b">
        <v>0</v>
      </c>
      <c r="G439" s="69" t="b">
        <v>0</v>
      </c>
    </row>
    <row r="440" spans="1:7" ht="15">
      <c r="A440" s="69" t="s">
        <v>2253</v>
      </c>
      <c r="B440" s="69">
        <v>3</v>
      </c>
      <c r="C440" s="87">
        <v>0.006932773425511137</v>
      </c>
      <c r="D440" s="69" t="s">
        <v>1857</v>
      </c>
      <c r="E440" s="69" t="b">
        <v>0</v>
      </c>
      <c r="F440" s="69" t="b">
        <v>0</v>
      </c>
      <c r="G440" s="69" t="b">
        <v>0</v>
      </c>
    </row>
    <row r="441" spans="1:7" ht="15">
      <c r="A441" s="69" t="s">
        <v>2197</v>
      </c>
      <c r="B441" s="69">
        <v>3</v>
      </c>
      <c r="C441" s="87">
        <v>0.006932773425511137</v>
      </c>
      <c r="D441" s="69" t="s">
        <v>1857</v>
      </c>
      <c r="E441" s="69" t="b">
        <v>0</v>
      </c>
      <c r="F441" s="69" t="b">
        <v>0</v>
      </c>
      <c r="G441" s="69" t="b">
        <v>0</v>
      </c>
    </row>
    <row r="442" spans="1:7" ht="15">
      <c r="A442" s="69" t="s">
        <v>717</v>
      </c>
      <c r="B442" s="69">
        <v>3</v>
      </c>
      <c r="C442" s="87">
        <v>0.006932773425511137</v>
      </c>
      <c r="D442" s="69" t="s">
        <v>1857</v>
      </c>
      <c r="E442" s="69" t="b">
        <v>0</v>
      </c>
      <c r="F442" s="69" t="b">
        <v>0</v>
      </c>
      <c r="G442" s="69" t="b">
        <v>0</v>
      </c>
    </row>
    <row r="443" spans="1:7" ht="15">
      <c r="A443" s="69" t="s">
        <v>1944</v>
      </c>
      <c r="B443" s="69">
        <v>3</v>
      </c>
      <c r="C443" s="87">
        <v>0</v>
      </c>
      <c r="D443" s="69" t="s">
        <v>1859</v>
      </c>
      <c r="E443" s="69" t="b">
        <v>0</v>
      </c>
      <c r="F443" s="69" t="b">
        <v>0</v>
      </c>
      <c r="G443" s="69" t="b">
        <v>0</v>
      </c>
    </row>
    <row r="444" spans="1:7" ht="15">
      <c r="A444" s="69" t="s">
        <v>1990</v>
      </c>
      <c r="B444" s="69">
        <v>2</v>
      </c>
      <c r="C444" s="87">
        <v>0.006178640668620394</v>
      </c>
      <c r="D444" s="69" t="s">
        <v>1859</v>
      </c>
      <c r="E444" s="69" t="b">
        <v>0</v>
      </c>
      <c r="F444" s="69" t="b">
        <v>0</v>
      </c>
      <c r="G444" s="69" t="b">
        <v>0</v>
      </c>
    </row>
    <row r="445" spans="1:7" ht="15">
      <c r="A445" s="69" t="s">
        <v>1991</v>
      </c>
      <c r="B445" s="69">
        <v>2</v>
      </c>
      <c r="C445" s="87">
        <v>0.01674109665683026</v>
      </c>
      <c r="D445" s="69" t="s">
        <v>1859</v>
      </c>
      <c r="E445" s="69" t="b">
        <v>0</v>
      </c>
      <c r="F445" s="69" t="b">
        <v>0</v>
      </c>
      <c r="G445" s="69" t="b">
        <v>0</v>
      </c>
    </row>
    <row r="446" spans="1:7" ht="15">
      <c r="A446" s="69" t="s">
        <v>1992</v>
      </c>
      <c r="B446" s="69">
        <v>2</v>
      </c>
      <c r="C446" s="87">
        <v>0.01674109665683026</v>
      </c>
      <c r="D446" s="69" t="s">
        <v>1859</v>
      </c>
      <c r="E446" s="69" t="b">
        <v>0</v>
      </c>
      <c r="F446" s="69" t="b">
        <v>0</v>
      </c>
      <c r="G446" s="69" t="b">
        <v>0</v>
      </c>
    </row>
    <row r="447" spans="1:7" ht="15">
      <c r="A447" s="69" t="s">
        <v>771</v>
      </c>
      <c r="B447" s="69">
        <v>2</v>
      </c>
      <c r="C447" s="87">
        <v>0.01674109665683026</v>
      </c>
      <c r="D447" s="69" t="s">
        <v>1859</v>
      </c>
      <c r="E447" s="69" t="b">
        <v>0</v>
      </c>
      <c r="F447" s="69" t="b">
        <v>0</v>
      </c>
      <c r="G447" s="69" t="b">
        <v>0</v>
      </c>
    </row>
    <row r="448" spans="1:7" ht="15">
      <c r="A448" s="69" t="s">
        <v>1949</v>
      </c>
      <c r="B448" s="69">
        <v>2</v>
      </c>
      <c r="C448" s="87">
        <v>0.01674109665683026</v>
      </c>
      <c r="D448" s="69" t="s">
        <v>1859</v>
      </c>
      <c r="E448" s="69" t="b">
        <v>0</v>
      </c>
      <c r="F448" s="69" t="b">
        <v>0</v>
      </c>
      <c r="G44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1944</v>
      </c>
      <c r="B2" s="69" t="s">
        <v>1945</v>
      </c>
      <c r="C2" s="69">
        <v>47</v>
      </c>
      <c r="D2" s="87">
        <v>0.01255000055132026</v>
      </c>
      <c r="E2" s="87">
        <v>1.1333423505565416</v>
      </c>
      <c r="F2" s="69" t="s">
        <v>267</v>
      </c>
      <c r="G2" s="69" t="b">
        <v>0</v>
      </c>
      <c r="H2" s="69" t="b">
        <v>0</v>
      </c>
      <c r="I2" s="69" t="b">
        <v>0</v>
      </c>
      <c r="J2" s="69" t="b">
        <v>0</v>
      </c>
      <c r="K2" s="69" t="b">
        <v>0</v>
      </c>
      <c r="L2" s="69" t="b">
        <v>0</v>
      </c>
    </row>
    <row r="3" spans="1:12" ht="15">
      <c r="A3" s="69" t="s">
        <v>1951</v>
      </c>
      <c r="B3" s="69" t="s">
        <v>2186</v>
      </c>
      <c r="C3" s="69">
        <v>8</v>
      </c>
      <c r="D3" s="87">
        <v>0.007523791270265429</v>
      </c>
      <c r="E3" s="87">
        <v>2.1492191126553797</v>
      </c>
      <c r="F3" s="69" t="s">
        <v>267</v>
      </c>
      <c r="G3" s="69" t="b">
        <v>0</v>
      </c>
      <c r="H3" s="69" t="b">
        <v>0</v>
      </c>
      <c r="I3" s="69" t="b">
        <v>0</v>
      </c>
      <c r="J3" s="69" t="b">
        <v>0</v>
      </c>
      <c r="K3" s="69" t="b">
        <v>0</v>
      </c>
      <c r="L3" s="69" t="b">
        <v>0</v>
      </c>
    </row>
    <row r="4" spans="1:12" ht="15">
      <c r="A4" s="69" t="s">
        <v>1944</v>
      </c>
      <c r="B4" s="69" t="s">
        <v>1947</v>
      </c>
      <c r="C4" s="69">
        <v>6</v>
      </c>
      <c r="D4" s="87">
        <v>0.005969945030698809</v>
      </c>
      <c r="E4" s="87">
        <v>0.9383657473404866</v>
      </c>
      <c r="F4" s="69" t="s">
        <v>267</v>
      </c>
      <c r="G4" s="69" t="b">
        <v>0</v>
      </c>
      <c r="H4" s="69" t="b">
        <v>0</v>
      </c>
      <c r="I4" s="69" t="b">
        <v>0</v>
      </c>
      <c r="J4" s="69" t="b">
        <v>0</v>
      </c>
      <c r="K4" s="69" t="b">
        <v>0</v>
      </c>
      <c r="L4" s="69" t="b">
        <v>0</v>
      </c>
    </row>
    <row r="5" spans="1:12" ht="15">
      <c r="A5" s="69" t="s">
        <v>1946</v>
      </c>
      <c r="B5" s="69" t="s">
        <v>2185</v>
      </c>
      <c r="C5" s="69">
        <v>6</v>
      </c>
      <c r="D5" s="87">
        <v>0.005969945030698809</v>
      </c>
      <c r="E5" s="87">
        <v>1.6843323143527291</v>
      </c>
      <c r="F5" s="69" t="s">
        <v>267</v>
      </c>
      <c r="G5" s="69" t="b">
        <v>0</v>
      </c>
      <c r="H5" s="69" t="b">
        <v>0</v>
      </c>
      <c r="I5" s="69" t="b">
        <v>0</v>
      </c>
      <c r="J5" s="69" t="b">
        <v>0</v>
      </c>
      <c r="K5" s="69" t="b">
        <v>0</v>
      </c>
      <c r="L5" s="69" t="b">
        <v>0</v>
      </c>
    </row>
    <row r="6" spans="1:12" ht="15">
      <c r="A6" s="69" t="s">
        <v>771</v>
      </c>
      <c r="B6" s="69" t="s">
        <v>2188</v>
      </c>
      <c r="C6" s="69">
        <v>5</v>
      </c>
      <c r="D6" s="87">
        <v>0.00529735340254064</v>
      </c>
      <c r="E6" s="87">
        <v>1.7020610813131607</v>
      </c>
      <c r="F6" s="69" t="s">
        <v>267</v>
      </c>
      <c r="G6" s="69" t="b">
        <v>0</v>
      </c>
      <c r="H6" s="69" t="b">
        <v>0</v>
      </c>
      <c r="I6" s="69" t="b">
        <v>0</v>
      </c>
      <c r="J6" s="69" t="b">
        <v>0</v>
      </c>
      <c r="K6" s="69" t="b">
        <v>0</v>
      </c>
      <c r="L6" s="69" t="b">
        <v>0</v>
      </c>
    </row>
    <row r="7" spans="1:12" ht="15">
      <c r="A7" s="69" t="s">
        <v>2188</v>
      </c>
      <c r="B7" s="69" t="s">
        <v>2192</v>
      </c>
      <c r="C7" s="69">
        <v>5</v>
      </c>
      <c r="D7" s="87">
        <v>0.00529735340254064</v>
      </c>
      <c r="E7" s="87">
        <v>2.128029813585442</v>
      </c>
      <c r="F7" s="69" t="s">
        <v>267</v>
      </c>
      <c r="G7" s="69" t="b">
        <v>0</v>
      </c>
      <c r="H7" s="69" t="b">
        <v>0</v>
      </c>
      <c r="I7" s="69" t="b">
        <v>0</v>
      </c>
      <c r="J7" s="69" t="b">
        <v>0</v>
      </c>
      <c r="K7" s="69" t="b">
        <v>0</v>
      </c>
      <c r="L7" s="69" t="b">
        <v>0</v>
      </c>
    </row>
    <row r="8" spans="1:12" ht="15">
      <c r="A8" s="69" t="s">
        <v>2192</v>
      </c>
      <c r="B8" s="69" t="s">
        <v>2189</v>
      </c>
      <c r="C8" s="69">
        <v>5</v>
      </c>
      <c r="D8" s="87">
        <v>0.00529735340254064</v>
      </c>
      <c r="E8" s="87">
        <v>2.128029813585442</v>
      </c>
      <c r="F8" s="69" t="s">
        <v>267</v>
      </c>
      <c r="G8" s="69" t="b">
        <v>0</v>
      </c>
      <c r="H8" s="69" t="b">
        <v>0</v>
      </c>
      <c r="I8" s="69" t="b">
        <v>0</v>
      </c>
      <c r="J8" s="69" t="b">
        <v>0</v>
      </c>
      <c r="K8" s="69" t="b">
        <v>0</v>
      </c>
      <c r="L8" s="69" t="b">
        <v>0</v>
      </c>
    </row>
    <row r="9" spans="1:12" ht="15">
      <c r="A9" s="69" t="s">
        <v>2189</v>
      </c>
      <c r="B9" s="69" t="s">
        <v>2193</v>
      </c>
      <c r="C9" s="69">
        <v>5</v>
      </c>
      <c r="D9" s="87">
        <v>0.00529735340254064</v>
      </c>
      <c r="E9" s="87">
        <v>2.128029813585442</v>
      </c>
      <c r="F9" s="69" t="s">
        <v>267</v>
      </c>
      <c r="G9" s="69" t="b">
        <v>0</v>
      </c>
      <c r="H9" s="69" t="b">
        <v>0</v>
      </c>
      <c r="I9" s="69" t="b">
        <v>0</v>
      </c>
      <c r="J9" s="69" t="b">
        <v>0</v>
      </c>
      <c r="K9" s="69" t="b">
        <v>0</v>
      </c>
      <c r="L9" s="69" t="b">
        <v>0</v>
      </c>
    </row>
    <row r="10" spans="1:12" ht="15">
      <c r="A10" s="69" t="s">
        <v>1945</v>
      </c>
      <c r="B10" s="69" t="s">
        <v>1944</v>
      </c>
      <c r="C10" s="69">
        <v>5</v>
      </c>
      <c r="D10" s="87">
        <v>0.00529735340254064</v>
      </c>
      <c r="E10" s="87">
        <v>0.588117729006324</v>
      </c>
      <c r="F10" s="69" t="s">
        <v>267</v>
      </c>
      <c r="G10" s="69" t="b">
        <v>0</v>
      </c>
      <c r="H10" s="69" t="b">
        <v>0</v>
      </c>
      <c r="I10" s="69" t="b">
        <v>0</v>
      </c>
      <c r="J10" s="69" t="b">
        <v>0</v>
      </c>
      <c r="K10" s="69" t="b">
        <v>0</v>
      </c>
      <c r="L10" s="69" t="b">
        <v>0</v>
      </c>
    </row>
    <row r="11" spans="1:12" ht="15">
      <c r="A11" s="69" t="s">
        <v>2196</v>
      </c>
      <c r="B11" s="69" t="s">
        <v>1944</v>
      </c>
      <c r="C11" s="69">
        <v>5</v>
      </c>
      <c r="D11" s="87">
        <v>0.00529735340254064</v>
      </c>
      <c r="E11" s="87">
        <v>1.0932677073262298</v>
      </c>
      <c r="F11" s="69" t="s">
        <v>267</v>
      </c>
      <c r="G11" s="69" t="b">
        <v>0</v>
      </c>
      <c r="H11" s="69" t="b">
        <v>0</v>
      </c>
      <c r="I11" s="69" t="b">
        <v>0</v>
      </c>
      <c r="J11" s="69" t="b">
        <v>0</v>
      </c>
      <c r="K11" s="69" t="b">
        <v>0</v>
      </c>
      <c r="L11" s="69" t="b">
        <v>0</v>
      </c>
    </row>
    <row r="12" spans="1:12" ht="15">
      <c r="A12" s="69" t="s">
        <v>1954</v>
      </c>
      <c r="B12" s="69" t="s">
        <v>1955</v>
      </c>
      <c r="C12" s="69">
        <v>5</v>
      </c>
      <c r="D12" s="87">
        <v>0.00529735340254064</v>
      </c>
      <c r="E12" s="87">
        <v>2.3533390953113047</v>
      </c>
      <c r="F12" s="69" t="s">
        <v>267</v>
      </c>
      <c r="G12" s="69" t="b">
        <v>0</v>
      </c>
      <c r="H12" s="69" t="b">
        <v>0</v>
      </c>
      <c r="I12" s="69" t="b">
        <v>0</v>
      </c>
      <c r="J12" s="69" t="b">
        <v>0</v>
      </c>
      <c r="K12" s="69" t="b">
        <v>0</v>
      </c>
      <c r="L12" s="69" t="b">
        <v>0</v>
      </c>
    </row>
    <row r="13" spans="1:12" ht="15">
      <c r="A13" s="69" t="s">
        <v>1955</v>
      </c>
      <c r="B13" s="69" t="s">
        <v>1956</v>
      </c>
      <c r="C13" s="69">
        <v>5</v>
      </c>
      <c r="D13" s="87">
        <v>0.00529735340254064</v>
      </c>
      <c r="E13" s="87">
        <v>2.3533390953113047</v>
      </c>
      <c r="F13" s="69" t="s">
        <v>267</v>
      </c>
      <c r="G13" s="69" t="b">
        <v>0</v>
      </c>
      <c r="H13" s="69" t="b">
        <v>0</v>
      </c>
      <c r="I13" s="69" t="b">
        <v>0</v>
      </c>
      <c r="J13" s="69" t="b">
        <v>0</v>
      </c>
      <c r="K13" s="69" t="b">
        <v>0</v>
      </c>
      <c r="L13" s="69" t="b">
        <v>0</v>
      </c>
    </row>
    <row r="14" spans="1:12" ht="15">
      <c r="A14" s="69" t="s">
        <v>1956</v>
      </c>
      <c r="B14" s="69" t="s">
        <v>1957</v>
      </c>
      <c r="C14" s="69">
        <v>5</v>
      </c>
      <c r="D14" s="87">
        <v>0.00529735340254064</v>
      </c>
      <c r="E14" s="87">
        <v>2.3533390953113047</v>
      </c>
      <c r="F14" s="69" t="s">
        <v>267</v>
      </c>
      <c r="G14" s="69" t="b">
        <v>0</v>
      </c>
      <c r="H14" s="69" t="b">
        <v>0</v>
      </c>
      <c r="I14" s="69" t="b">
        <v>0</v>
      </c>
      <c r="J14" s="69" t="b">
        <v>0</v>
      </c>
      <c r="K14" s="69" t="b">
        <v>0</v>
      </c>
      <c r="L14" s="69" t="b">
        <v>0</v>
      </c>
    </row>
    <row r="15" spans="1:12" ht="15">
      <c r="A15" s="69" t="s">
        <v>1957</v>
      </c>
      <c r="B15" s="69" t="s">
        <v>1953</v>
      </c>
      <c r="C15" s="69">
        <v>5</v>
      </c>
      <c r="D15" s="87">
        <v>0.00529735340254064</v>
      </c>
      <c r="E15" s="87">
        <v>2.2072110596330665</v>
      </c>
      <c r="F15" s="69" t="s">
        <v>267</v>
      </c>
      <c r="G15" s="69" t="b">
        <v>0</v>
      </c>
      <c r="H15" s="69" t="b">
        <v>0</v>
      </c>
      <c r="I15" s="69" t="b">
        <v>0</v>
      </c>
      <c r="J15" s="69" t="b">
        <v>0</v>
      </c>
      <c r="K15" s="69" t="b">
        <v>0</v>
      </c>
      <c r="L15" s="69" t="b">
        <v>0</v>
      </c>
    </row>
    <row r="16" spans="1:12" ht="15">
      <c r="A16" s="69" t="s">
        <v>1953</v>
      </c>
      <c r="B16" s="69" t="s">
        <v>1958</v>
      </c>
      <c r="C16" s="69">
        <v>5</v>
      </c>
      <c r="D16" s="87">
        <v>0.00529735340254064</v>
      </c>
      <c r="E16" s="87">
        <v>2.061083023954829</v>
      </c>
      <c r="F16" s="69" t="s">
        <v>267</v>
      </c>
      <c r="G16" s="69" t="b">
        <v>0</v>
      </c>
      <c r="H16" s="69" t="b">
        <v>0</v>
      </c>
      <c r="I16" s="69" t="b">
        <v>0</v>
      </c>
      <c r="J16" s="69" t="b">
        <v>0</v>
      </c>
      <c r="K16" s="69" t="b">
        <v>0</v>
      </c>
      <c r="L16" s="69" t="b">
        <v>0</v>
      </c>
    </row>
    <row r="17" spans="1:12" ht="15">
      <c r="A17" s="69" t="s">
        <v>1958</v>
      </c>
      <c r="B17" s="69" t="s">
        <v>1959</v>
      </c>
      <c r="C17" s="69">
        <v>5</v>
      </c>
      <c r="D17" s="87">
        <v>0.00529735340254064</v>
      </c>
      <c r="E17" s="87">
        <v>2.2072110596330665</v>
      </c>
      <c r="F17" s="69" t="s">
        <v>267</v>
      </c>
      <c r="G17" s="69" t="b">
        <v>0</v>
      </c>
      <c r="H17" s="69" t="b">
        <v>0</v>
      </c>
      <c r="I17" s="69" t="b">
        <v>0</v>
      </c>
      <c r="J17" s="69" t="b">
        <v>0</v>
      </c>
      <c r="K17" s="69" t="b">
        <v>0</v>
      </c>
      <c r="L17" s="69" t="b">
        <v>0</v>
      </c>
    </row>
    <row r="18" spans="1:12" ht="15">
      <c r="A18" s="69" t="s">
        <v>1959</v>
      </c>
      <c r="B18" s="69" t="s">
        <v>2190</v>
      </c>
      <c r="C18" s="69">
        <v>5</v>
      </c>
      <c r="D18" s="87">
        <v>0.00529735340254064</v>
      </c>
      <c r="E18" s="87">
        <v>2.27415784926368</v>
      </c>
      <c r="F18" s="69" t="s">
        <v>267</v>
      </c>
      <c r="G18" s="69" t="b">
        <v>0</v>
      </c>
      <c r="H18" s="69" t="b">
        <v>0</v>
      </c>
      <c r="I18" s="69" t="b">
        <v>0</v>
      </c>
      <c r="J18" s="69" t="b">
        <v>0</v>
      </c>
      <c r="K18" s="69" t="b">
        <v>0</v>
      </c>
      <c r="L18" s="69" t="b">
        <v>0</v>
      </c>
    </row>
    <row r="19" spans="1:12" ht="15">
      <c r="A19" s="69" t="s">
        <v>2190</v>
      </c>
      <c r="B19" s="69" t="s">
        <v>1946</v>
      </c>
      <c r="C19" s="69">
        <v>5</v>
      </c>
      <c r="D19" s="87">
        <v>0.00529735340254064</v>
      </c>
      <c r="E19" s="87">
        <v>2.003091076977142</v>
      </c>
      <c r="F19" s="69" t="s">
        <v>267</v>
      </c>
      <c r="G19" s="69" t="b">
        <v>0</v>
      </c>
      <c r="H19" s="69" t="b">
        <v>0</v>
      </c>
      <c r="I19" s="69" t="b">
        <v>0</v>
      </c>
      <c r="J19" s="69" t="b">
        <v>0</v>
      </c>
      <c r="K19" s="69" t="b">
        <v>0</v>
      </c>
      <c r="L19" s="69" t="b">
        <v>0</v>
      </c>
    </row>
    <row r="20" spans="1:12" ht="15">
      <c r="A20" s="69" t="s">
        <v>2185</v>
      </c>
      <c r="B20" s="69" t="s">
        <v>2205</v>
      </c>
      <c r="C20" s="69">
        <v>5</v>
      </c>
      <c r="D20" s="87">
        <v>0.00529735340254064</v>
      </c>
      <c r="E20" s="87">
        <v>2.0523090996473234</v>
      </c>
      <c r="F20" s="69" t="s">
        <v>267</v>
      </c>
      <c r="G20" s="69" t="b">
        <v>0</v>
      </c>
      <c r="H20" s="69" t="b">
        <v>0</v>
      </c>
      <c r="I20" s="69" t="b">
        <v>0</v>
      </c>
      <c r="J20" s="69" t="b">
        <v>0</v>
      </c>
      <c r="K20" s="69" t="b">
        <v>0</v>
      </c>
      <c r="L20" s="69" t="b">
        <v>0</v>
      </c>
    </row>
    <row r="21" spans="1:12" ht="15">
      <c r="A21" s="69" t="s">
        <v>2205</v>
      </c>
      <c r="B21" s="69" t="s">
        <v>2206</v>
      </c>
      <c r="C21" s="69">
        <v>5</v>
      </c>
      <c r="D21" s="87">
        <v>0.00529735340254064</v>
      </c>
      <c r="E21" s="87">
        <v>2.3533390953113047</v>
      </c>
      <c r="F21" s="69" t="s">
        <v>267</v>
      </c>
      <c r="G21" s="69" t="b">
        <v>0</v>
      </c>
      <c r="H21" s="69" t="b">
        <v>0</v>
      </c>
      <c r="I21" s="69" t="b">
        <v>0</v>
      </c>
      <c r="J21" s="69" t="b">
        <v>0</v>
      </c>
      <c r="K21" s="69" t="b">
        <v>0</v>
      </c>
      <c r="L21" s="69" t="b">
        <v>0</v>
      </c>
    </row>
    <row r="22" spans="1:12" ht="15">
      <c r="A22" s="69" t="s">
        <v>2206</v>
      </c>
      <c r="B22" s="69" t="s">
        <v>2207</v>
      </c>
      <c r="C22" s="69">
        <v>5</v>
      </c>
      <c r="D22" s="87">
        <v>0.00529735340254064</v>
      </c>
      <c r="E22" s="87">
        <v>2.3533390953113047</v>
      </c>
      <c r="F22" s="69" t="s">
        <v>267</v>
      </c>
      <c r="G22" s="69" t="b">
        <v>0</v>
      </c>
      <c r="H22" s="69" t="b">
        <v>0</v>
      </c>
      <c r="I22" s="69" t="b">
        <v>0</v>
      </c>
      <c r="J22" s="69" t="b">
        <v>0</v>
      </c>
      <c r="K22" s="69" t="b">
        <v>0</v>
      </c>
      <c r="L22" s="69" t="b">
        <v>0</v>
      </c>
    </row>
    <row r="23" spans="1:12" ht="15">
      <c r="A23" s="69" t="s">
        <v>2207</v>
      </c>
      <c r="B23" s="69" t="s">
        <v>2208</v>
      </c>
      <c r="C23" s="69">
        <v>5</v>
      </c>
      <c r="D23" s="87">
        <v>0.00529735340254064</v>
      </c>
      <c r="E23" s="87">
        <v>2.3533390953113047</v>
      </c>
      <c r="F23" s="69" t="s">
        <v>267</v>
      </c>
      <c r="G23" s="69" t="b">
        <v>0</v>
      </c>
      <c r="H23" s="69" t="b">
        <v>0</v>
      </c>
      <c r="I23" s="69" t="b">
        <v>0</v>
      </c>
      <c r="J23" s="69" t="b">
        <v>0</v>
      </c>
      <c r="K23" s="69" t="b">
        <v>0</v>
      </c>
      <c r="L23" s="69" t="b">
        <v>0</v>
      </c>
    </row>
    <row r="24" spans="1:12" ht="15">
      <c r="A24" s="69" t="s">
        <v>2208</v>
      </c>
      <c r="B24" s="69" t="s">
        <v>2209</v>
      </c>
      <c r="C24" s="69">
        <v>5</v>
      </c>
      <c r="D24" s="87">
        <v>0.00529735340254064</v>
      </c>
      <c r="E24" s="87">
        <v>2.3533390953113047</v>
      </c>
      <c r="F24" s="69" t="s">
        <v>267</v>
      </c>
      <c r="G24" s="69" t="b">
        <v>0</v>
      </c>
      <c r="H24" s="69" t="b">
        <v>0</v>
      </c>
      <c r="I24" s="69" t="b">
        <v>0</v>
      </c>
      <c r="J24" s="69" t="b">
        <v>0</v>
      </c>
      <c r="K24" s="69" t="b">
        <v>0</v>
      </c>
      <c r="L24" s="69" t="b">
        <v>0</v>
      </c>
    </row>
    <row r="25" spans="1:12" ht="15">
      <c r="A25" s="69" t="s">
        <v>2209</v>
      </c>
      <c r="B25" s="69" t="s">
        <v>2210</v>
      </c>
      <c r="C25" s="69">
        <v>5</v>
      </c>
      <c r="D25" s="87">
        <v>0.00529735340254064</v>
      </c>
      <c r="E25" s="87">
        <v>2.3533390953113047</v>
      </c>
      <c r="F25" s="69" t="s">
        <v>267</v>
      </c>
      <c r="G25" s="69" t="b">
        <v>0</v>
      </c>
      <c r="H25" s="69" t="b">
        <v>0</v>
      </c>
      <c r="I25" s="69" t="b">
        <v>0</v>
      </c>
      <c r="J25" s="69" t="b">
        <v>0</v>
      </c>
      <c r="K25" s="69" t="b">
        <v>0</v>
      </c>
      <c r="L25" s="69" t="b">
        <v>0</v>
      </c>
    </row>
    <row r="26" spans="1:12" ht="15">
      <c r="A26" s="69" t="s">
        <v>2210</v>
      </c>
      <c r="B26" s="69" t="s">
        <v>2211</v>
      </c>
      <c r="C26" s="69">
        <v>5</v>
      </c>
      <c r="D26" s="87">
        <v>0.00529735340254064</v>
      </c>
      <c r="E26" s="87">
        <v>2.3533390953113047</v>
      </c>
      <c r="F26" s="69" t="s">
        <v>267</v>
      </c>
      <c r="G26" s="69" t="b">
        <v>0</v>
      </c>
      <c r="H26" s="69" t="b">
        <v>0</v>
      </c>
      <c r="I26" s="69" t="b">
        <v>0</v>
      </c>
      <c r="J26" s="69" t="b">
        <v>0</v>
      </c>
      <c r="K26" s="69" t="b">
        <v>0</v>
      </c>
      <c r="L26" s="69" t="b">
        <v>0</v>
      </c>
    </row>
    <row r="27" spans="1:12" ht="15">
      <c r="A27" s="69" t="s">
        <v>2211</v>
      </c>
      <c r="B27" s="69" t="s">
        <v>748</v>
      </c>
      <c r="C27" s="69">
        <v>5</v>
      </c>
      <c r="D27" s="87">
        <v>0.00529735340254064</v>
      </c>
      <c r="E27" s="87">
        <v>2.3533390953113047</v>
      </c>
      <c r="F27" s="69" t="s">
        <v>267</v>
      </c>
      <c r="G27" s="69" t="b">
        <v>0</v>
      </c>
      <c r="H27" s="69" t="b">
        <v>0</v>
      </c>
      <c r="I27" s="69" t="b">
        <v>0</v>
      </c>
      <c r="J27" s="69" t="b">
        <v>0</v>
      </c>
      <c r="K27" s="69" t="b">
        <v>0</v>
      </c>
      <c r="L27" s="69" t="b">
        <v>0</v>
      </c>
    </row>
    <row r="28" spans="1:12" ht="15">
      <c r="A28" s="69" t="s">
        <v>748</v>
      </c>
      <c r="B28" s="69" t="s">
        <v>712</v>
      </c>
      <c r="C28" s="69">
        <v>5</v>
      </c>
      <c r="D28" s="87">
        <v>0.00529735340254064</v>
      </c>
      <c r="E28" s="87">
        <v>2.2072110596330665</v>
      </c>
      <c r="F28" s="69" t="s">
        <v>267</v>
      </c>
      <c r="G28" s="69" t="b">
        <v>0</v>
      </c>
      <c r="H28" s="69" t="b">
        <v>0</v>
      </c>
      <c r="I28" s="69" t="b">
        <v>0</v>
      </c>
      <c r="J28" s="69" t="b">
        <v>0</v>
      </c>
      <c r="K28" s="69" t="b">
        <v>0</v>
      </c>
      <c r="L28" s="69" t="b">
        <v>0</v>
      </c>
    </row>
    <row r="29" spans="1:12" ht="15">
      <c r="A29" s="69" t="s">
        <v>712</v>
      </c>
      <c r="B29" s="69" t="s">
        <v>747</v>
      </c>
      <c r="C29" s="69">
        <v>5</v>
      </c>
      <c r="D29" s="87">
        <v>0.00529735340254064</v>
      </c>
      <c r="E29" s="87">
        <v>2.2072110596330665</v>
      </c>
      <c r="F29" s="69" t="s">
        <v>267</v>
      </c>
      <c r="G29" s="69" t="b">
        <v>0</v>
      </c>
      <c r="H29" s="69" t="b">
        <v>0</v>
      </c>
      <c r="I29" s="69" t="b">
        <v>0</v>
      </c>
      <c r="J29" s="69" t="b">
        <v>0</v>
      </c>
      <c r="K29" s="69" t="b">
        <v>0</v>
      </c>
      <c r="L29" s="69" t="b">
        <v>0</v>
      </c>
    </row>
    <row r="30" spans="1:12" ht="15">
      <c r="A30" s="69" t="s">
        <v>747</v>
      </c>
      <c r="B30" s="69" t="s">
        <v>746</v>
      </c>
      <c r="C30" s="69">
        <v>5</v>
      </c>
      <c r="D30" s="87">
        <v>0.00529735340254064</v>
      </c>
      <c r="E30" s="87">
        <v>2.3533390953113047</v>
      </c>
      <c r="F30" s="69" t="s">
        <v>267</v>
      </c>
      <c r="G30" s="69" t="b">
        <v>0</v>
      </c>
      <c r="H30" s="69" t="b">
        <v>0</v>
      </c>
      <c r="I30" s="69" t="b">
        <v>0</v>
      </c>
      <c r="J30" s="69" t="b">
        <v>0</v>
      </c>
      <c r="K30" s="69" t="b">
        <v>0</v>
      </c>
      <c r="L30" s="69" t="b">
        <v>0</v>
      </c>
    </row>
    <row r="31" spans="1:12" ht="15">
      <c r="A31" s="69" t="s">
        <v>746</v>
      </c>
      <c r="B31" s="69" t="s">
        <v>745</v>
      </c>
      <c r="C31" s="69">
        <v>5</v>
      </c>
      <c r="D31" s="87">
        <v>0.00529735340254064</v>
      </c>
      <c r="E31" s="87">
        <v>2.3533390953113047</v>
      </c>
      <c r="F31" s="69" t="s">
        <v>267</v>
      </c>
      <c r="G31" s="69" t="b">
        <v>0</v>
      </c>
      <c r="H31" s="69" t="b">
        <v>0</v>
      </c>
      <c r="I31" s="69" t="b">
        <v>0</v>
      </c>
      <c r="J31" s="69" t="b">
        <v>0</v>
      </c>
      <c r="K31" s="69" t="b">
        <v>0</v>
      </c>
      <c r="L31" s="69" t="b">
        <v>0</v>
      </c>
    </row>
    <row r="32" spans="1:12" ht="15">
      <c r="A32" s="69" t="s">
        <v>745</v>
      </c>
      <c r="B32" s="69" t="s">
        <v>744</v>
      </c>
      <c r="C32" s="69">
        <v>5</v>
      </c>
      <c r="D32" s="87">
        <v>0.00529735340254064</v>
      </c>
      <c r="E32" s="87">
        <v>2.3533390953113047</v>
      </c>
      <c r="F32" s="69" t="s">
        <v>267</v>
      </c>
      <c r="G32" s="69" t="b">
        <v>0</v>
      </c>
      <c r="H32" s="69" t="b">
        <v>0</v>
      </c>
      <c r="I32" s="69" t="b">
        <v>0</v>
      </c>
      <c r="J32" s="69" t="b">
        <v>0</v>
      </c>
      <c r="K32" s="69" t="b">
        <v>0</v>
      </c>
      <c r="L32" s="69" t="b">
        <v>0</v>
      </c>
    </row>
    <row r="33" spans="1:12" ht="15">
      <c r="A33" s="69" t="s">
        <v>744</v>
      </c>
      <c r="B33" s="69" t="s">
        <v>1944</v>
      </c>
      <c r="C33" s="69">
        <v>5</v>
      </c>
      <c r="D33" s="87">
        <v>0.00529735340254064</v>
      </c>
      <c r="E33" s="87">
        <v>1.0932677073262298</v>
      </c>
      <c r="F33" s="69" t="s">
        <v>267</v>
      </c>
      <c r="G33" s="69" t="b">
        <v>0</v>
      </c>
      <c r="H33" s="69" t="b">
        <v>0</v>
      </c>
      <c r="I33" s="69" t="b">
        <v>0</v>
      </c>
      <c r="J33" s="69" t="b">
        <v>0</v>
      </c>
      <c r="K33" s="69" t="b">
        <v>0</v>
      </c>
      <c r="L33" s="69" t="b">
        <v>0</v>
      </c>
    </row>
    <row r="34" spans="1:12" ht="15">
      <c r="A34" s="69" t="s">
        <v>1945</v>
      </c>
      <c r="B34" s="69" t="s">
        <v>743</v>
      </c>
      <c r="C34" s="69">
        <v>5</v>
      </c>
      <c r="D34" s="87">
        <v>0.00529735340254064</v>
      </c>
      <c r="E34" s="87">
        <v>1.8481891169913987</v>
      </c>
      <c r="F34" s="69" t="s">
        <v>267</v>
      </c>
      <c r="G34" s="69" t="b">
        <v>0</v>
      </c>
      <c r="H34" s="69" t="b">
        <v>0</v>
      </c>
      <c r="I34" s="69" t="b">
        <v>0</v>
      </c>
      <c r="J34" s="69" t="b">
        <v>0</v>
      </c>
      <c r="K34" s="69" t="b">
        <v>0</v>
      </c>
      <c r="L34" s="69" t="b">
        <v>0</v>
      </c>
    </row>
    <row r="35" spans="1:12" ht="15">
      <c r="A35" s="69" t="s">
        <v>2214</v>
      </c>
      <c r="B35" s="69" t="s">
        <v>771</v>
      </c>
      <c r="C35" s="69">
        <v>4</v>
      </c>
      <c r="D35" s="87">
        <v>0.004553550516847029</v>
      </c>
      <c r="E35" s="87">
        <v>2.0109164144890985</v>
      </c>
      <c r="F35" s="69" t="s">
        <v>267</v>
      </c>
      <c r="G35" s="69" t="b">
        <v>0</v>
      </c>
      <c r="H35" s="69" t="b">
        <v>0</v>
      </c>
      <c r="I35" s="69" t="b">
        <v>0</v>
      </c>
      <c r="J35" s="69" t="b">
        <v>0</v>
      </c>
      <c r="K35" s="69" t="b">
        <v>0</v>
      </c>
      <c r="L35" s="69" t="b">
        <v>0</v>
      </c>
    </row>
    <row r="36" spans="1:12" ht="15">
      <c r="A36" s="69" t="s">
        <v>2193</v>
      </c>
      <c r="B36" s="69" t="s">
        <v>1948</v>
      </c>
      <c r="C36" s="69">
        <v>4</v>
      </c>
      <c r="D36" s="87">
        <v>0.004553550516847029</v>
      </c>
      <c r="E36" s="87">
        <v>1.9219753311523173</v>
      </c>
      <c r="F36" s="69" t="s">
        <v>267</v>
      </c>
      <c r="G36" s="69" t="b">
        <v>0</v>
      </c>
      <c r="H36" s="69" t="b">
        <v>0</v>
      </c>
      <c r="I36" s="69" t="b">
        <v>0</v>
      </c>
      <c r="J36" s="69" t="b">
        <v>0</v>
      </c>
      <c r="K36" s="69" t="b">
        <v>0</v>
      </c>
      <c r="L36" s="69" t="b">
        <v>0</v>
      </c>
    </row>
    <row r="37" spans="1:12" ht="15">
      <c r="A37" s="69" t="s">
        <v>1948</v>
      </c>
      <c r="B37" s="69" t="s">
        <v>1944</v>
      </c>
      <c r="C37" s="69">
        <v>4</v>
      </c>
      <c r="D37" s="87">
        <v>0.004553550516847029</v>
      </c>
      <c r="E37" s="87">
        <v>0.8502296586399355</v>
      </c>
      <c r="F37" s="69" t="s">
        <v>267</v>
      </c>
      <c r="G37" s="69" t="b">
        <v>0</v>
      </c>
      <c r="H37" s="69" t="b">
        <v>0</v>
      </c>
      <c r="I37" s="69" t="b">
        <v>0</v>
      </c>
      <c r="J37" s="69" t="b">
        <v>0</v>
      </c>
      <c r="K37" s="69" t="b">
        <v>0</v>
      </c>
      <c r="L37" s="69" t="b">
        <v>0</v>
      </c>
    </row>
    <row r="38" spans="1:12" ht="15">
      <c r="A38" s="69" t="s">
        <v>1915</v>
      </c>
      <c r="B38" s="69" t="s">
        <v>2215</v>
      </c>
      <c r="C38" s="69">
        <v>4</v>
      </c>
      <c r="D38" s="87">
        <v>0.004553550516847029</v>
      </c>
      <c r="E38" s="87">
        <v>2.0109164144890985</v>
      </c>
      <c r="F38" s="69" t="s">
        <v>267</v>
      </c>
      <c r="G38" s="69" t="b">
        <v>0</v>
      </c>
      <c r="H38" s="69" t="b">
        <v>0</v>
      </c>
      <c r="I38" s="69" t="b">
        <v>0</v>
      </c>
      <c r="J38" s="69" t="b">
        <v>0</v>
      </c>
      <c r="K38" s="69" t="b">
        <v>0</v>
      </c>
      <c r="L38" s="69" t="b">
        <v>0</v>
      </c>
    </row>
    <row r="39" spans="1:12" ht="15">
      <c r="A39" s="69" t="s">
        <v>2215</v>
      </c>
      <c r="B39" s="69" t="s">
        <v>344</v>
      </c>
      <c r="C39" s="69">
        <v>4</v>
      </c>
      <c r="D39" s="87">
        <v>0.004553550516847029</v>
      </c>
      <c r="E39" s="87">
        <v>2.0523090996473234</v>
      </c>
      <c r="F39" s="69" t="s">
        <v>267</v>
      </c>
      <c r="G39" s="69" t="b">
        <v>0</v>
      </c>
      <c r="H39" s="69" t="b">
        <v>0</v>
      </c>
      <c r="I39" s="69" t="b">
        <v>0</v>
      </c>
      <c r="J39" s="69" t="b">
        <v>0</v>
      </c>
      <c r="K39" s="69" t="b">
        <v>0</v>
      </c>
      <c r="L39" s="69" t="b">
        <v>0</v>
      </c>
    </row>
    <row r="40" spans="1:12" ht="15">
      <c r="A40" s="69" t="s">
        <v>2220</v>
      </c>
      <c r="B40" s="69" t="s">
        <v>2221</v>
      </c>
      <c r="C40" s="69">
        <v>4</v>
      </c>
      <c r="D40" s="87">
        <v>0.004553550516847029</v>
      </c>
      <c r="E40" s="87">
        <v>2.450249108319361</v>
      </c>
      <c r="F40" s="69" t="s">
        <v>267</v>
      </c>
      <c r="G40" s="69" t="b">
        <v>0</v>
      </c>
      <c r="H40" s="69" t="b">
        <v>0</v>
      </c>
      <c r="I40" s="69" t="b">
        <v>0</v>
      </c>
      <c r="J40" s="69" t="b">
        <v>0</v>
      </c>
      <c r="K40" s="69" t="b">
        <v>0</v>
      </c>
      <c r="L40" s="69" t="b">
        <v>0</v>
      </c>
    </row>
    <row r="41" spans="1:12" ht="15">
      <c r="A41" s="69" t="s">
        <v>2221</v>
      </c>
      <c r="B41" s="69" t="s">
        <v>2222</v>
      </c>
      <c r="C41" s="69">
        <v>4</v>
      </c>
      <c r="D41" s="87">
        <v>0.004553550516847029</v>
      </c>
      <c r="E41" s="87">
        <v>2.450249108319361</v>
      </c>
      <c r="F41" s="69" t="s">
        <v>267</v>
      </c>
      <c r="G41" s="69" t="b">
        <v>0</v>
      </c>
      <c r="H41" s="69" t="b">
        <v>0</v>
      </c>
      <c r="I41" s="69" t="b">
        <v>0</v>
      </c>
      <c r="J41" s="69" t="b">
        <v>0</v>
      </c>
      <c r="K41" s="69" t="b">
        <v>0</v>
      </c>
      <c r="L41" s="69" t="b">
        <v>0</v>
      </c>
    </row>
    <row r="42" spans="1:12" ht="15">
      <c r="A42" s="69" t="s">
        <v>2222</v>
      </c>
      <c r="B42" s="69" t="s">
        <v>2223</v>
      </c>
      <c r="C42" s="69">
        <v>4</v>
      </c>
      <c r="D42" s="87">
        <v>0.004553550516847029</v>
      </c>
      <c r="E42" s="87">
        <v>2.450249108319361</v>
      </c>
      <c r="F42" s="69" t="s">
        <v>267</v>
      </c>
      <c r="G42" s="69" t="b">
        <v>0</v>
      </c>
      <c r="H42" s="69" t="b">
        <v>0</v>
      </c>
      <c r="I42" s="69" t="b">
        <v>0</v>
      </c>
      <c r="J42" s="69" t="b">
        <v>0</v>
      </c>
      <c r="K42" s="69" t="b">
        <v>0</v>
      </c>
      <c r="L42" s="69" t="b">
        <v>0</v>
      </c>
    </row>
    <row r="43" spans="1:12" ht="15">
      <c r="A43" s="69" t="s">
        <v>2223</v>
      </c>
      <c r="B43" s="69" t="s">
        <v>2224</v>
      </c>
      <c r="C43" s="69">
        <v>4</v>
      </c>
      <c r="D43" s="87">
        <v>0.004553550516847029</v>
      </c>
      <c r="E43" s="87">
        <v>2.450249108319361</v>
      </c>
      <c r="F43" s="69" t="s">
        <v>267</v>
      </c>
      <c r="G43" s="69" t="b">
        <v>0</v>
      </c>
      <c r="H43" s="69" t="b">
        <v>0</v>
      </c>
      <c r="I43" s="69" t="b">
        <v>0</v>
      </c>
      <c r="J43" s="69" t="b">
        <v>0</v>
      </c>
      <c r="K43" s="69" t="b">
        <v>0</v>
      </c>
      <c r="L43" s="69" t="b">
        <v>0</v>
      </c>
    </row>
    <row r="44" spans="1:12" ht="15">
      <c r="A44" s="69" t="s">
        <v>2224</v>
      </c>
      <c r="B44" s="69" t="s">
        <v>2204</v>
      </c>
      <c r="C44" s="69">
        <v>4</v>
      </c>
      <c r="D44" s="87">
        <v>0.004553550516847029</v>
      </c>
      <c r="E44" s="87">
        <v>2.3533390953113047</v>
      </c>
      <c r="F44" s="69" t="s">
        <v>267</v>
      </c>
      <c r="G44" s="69" t="b">
        <v>0</v>
      </c>
      <c r="H44" s="69" t="b">
        <v>0</v>
      </c>
      <c r="I44" s="69" t="b">
        <v>0</v>
      </c>
      <c r="J44" s="69" t="b">
        <v>0</v>
      </c>
      <c r="K44" s="69" t="b">
        <v>0</v>
      </c>
      <c r="L44" s="69" t="b">
        <v>0</v>
      </c>
    </row>
    <row r="45" spans="1:12" ht="15">
      <c r="A45" s="69" t="s">
        <v>2204</v>
      </c>
      <c r="B45" s="69" t="s">
        <v>2225</v>
      </c>
      <c r="C45" s="69">
        <v>4</v>
      </c>
      <c r="D45" s="87">
        <v>0.004553550516847029</v>
      </c>
      <c r="E45" s="87">
        <v>2.3533390953113047</v>
      </c>
      <c r="F45" s="69" t="s">
        <v>267</v>
      </c>
      <c r="G45" s="69" t="b">
        <v>0</v>
      </c>
      <c r="H45" s="69" t="b">
        <v>0</v>
      </c>
      <c r="I45" s="69" t="b">
        <v>0</v>
      </c>
      <c r="J45" s="69" t="b">
        <v>0</v>
      </c>
      <c r="K45" s="69" t="b">
        <v>0</v>
      </c>
      <c r="L45" s="69" t="b">
        <v>0</v>
      </c>
    </row>
    <row r="46" spans="1:12" ht="15">
      <c r="A46" s="69" t="s">
        <v>2225</v>
      </c>
      <c r="B46" s="69" t="s">
        <v>1944</v>
      </c>
      <c r="C46" s="69">
        <v>4</v>
      </c>
      <c r="D46" s="87">
        <v>0.004553550516847029</v>
      </c>
      <c r="E46" s="87">
        <v>1.0932677073262298</v>
      </c>
      <c r="F46" s="69" t="s">
        <v>267</v>
      </c>
      <c r="G46" s="69" t="b">
        <v>0</v>
      </c>
      <c r="H46" s="69" t="b">
        <v>0</v>
      </c>
      <c r="I46" s="69" t="b">
        <v>0</v>
      </c>
      <c r="J46" s="69" t="b">
        <v>0</v>
      </c>
      <c r="K46" s="69" t="b">
        <v>0</v>
      </c>
      <c r="L46" s="69" t="b">
        <v>0</v>
      </c>
    </row>
    <row r="47" spans="1:12" ht="15">
      <c r="A47" s="69" t="s">
        <v>344</v>
      </c>
      <c r="B47" s="69" t="s">
        <v>2232</v>
      </c>
      <c r="C47" s="69">
        <v>3</v>
      </c>
      <c r="D47" s="87">
        <v>0.003720387814202779</v>
      </c>
      <c r="E47" s="87">
        <v>1.9383657473404867</v>
      </c>
      <c r="F47" s="69" t="s">
        <v>267</v>
      </c>
      <c r="G47" s="69" t="b">
        <v>0</v>
      </c>
      <c r="H47" s="69" t="b">
        <v>0</v>
      </c>
      <c r="I47" s="69" t="b">
        <v>0</v>
      </c>
      <c r="J47" s="69" t="b">
        <v>0</v>
      </c>
      <c r="K47" s="69" t="b">
        <v>0</v>
      </c>
      <c r="L47" s="69" t="b">
        <v>0</v>
      </c>
    </row>
    <row r="48" spans="1:12" ht="15">
      <c r="A48" s="69" t="s">
        <v>2232</v>
      </c>
      <c r="B48" s="69" t="s">
        <v>2216</v>
      </c>
      <c r="C48" s="69">
        <v>3</v>
      </c>
      <c r="D48" s="87">
        <v>0.003720387814202779</v>
      </c>
      <c r="E48" s="87">
        <v>2.575187844927661</v>
      </c>
      <c r="F48" s="69" t="s">
        <v>267</v>
      </c>
      <c r="G48" s="69" t="b">
        <v>0</v>
      </c>
      <c r="H48" s="69" t="b">
        <v>0</v>
      </c>
      <c r="I48" s="69" t="b">
        <v>0</v>
      </c>
      <c r="J48" s="69" t="b">
        <v>0</v>
      </c>
      <c r="K48" s="69" t="b">
        <v>0</v>
      </c>
      <c r="L48" s="69" t="b">
        <v>0</v>
      </c>
    </row>
    <row r="49" spans="1:12" ht="15">
      <c r="A49" s="69" t="s">
        <v>2216</v>
      </c>
      <c r="B49" s="69" t="s">
        <v>2233</v>
      </c>
      <c r="C49" s="69">
        <v>3</v>
      </c>
      <c r="D49" s="87">
        <v>0.003720387814202779</v>
      </c>
      <c r="E49" s="87">
        <v>2.450249108319361</v>
      </c>
      <c r="F49" s="69" t="s">
        <v>267</v>
      </c>
      <c r="G49" s="69" t="b">
        <v>0</v>
      </c>
      <c r="H49" s="69" t="b">
        <v>0</v>
      </c>
      <c r="I49" s="69" t="b">
        <v>0</v>
      </c>
      <c r="J49" s="69" t="b">
        <v>0</v>
      </c>
      <c r="K49" s="69" t="b">
        <v>0</v>
      </c>
      <c r="L49" s="69" t="b">
        <v>0</v>
      </c>
    </row>
    <row r="50" spans="1:12" ht="15">
      <c r="A50" s="69" t="s">
        <v>2233</v>
      </c>
      <c r="B50" s="69" t="s">
        <v>1915</v>
      </c>
      <c r="C50" s="69">
        <v>3</v>
      </c>
      <c r="D50" s="87">
        <v>0.003720387814202779</v>
      </c>
      <c r="E50" s="87">
        <v>2.450249108319361</v>
      </c>
      <c r="F50" s="69" t="s">
        <v>267</v>
      </c>
      <c r="G50" s="69" t="b">
        <v>0</v>
      </c>
      <c r="H50" s="69" t="b">
        <v>0</v>
      </c>
      <c r="I50" s="69" t="b">
        <v>0</v>
      </c>
      <c r="J50" s="69" t="b">
        <v>0</v>
      </c>
      <c r="K50" s="69" t="b">
        <v>0</v>
      </c>
      <c r="L50" s="69" t="b">
        <v>0</v>
      </c>
    </row>
    <row r="51" spans="1:12" ht="15">
      <c r="A51" s="69" t="s">
        <v>1915</v>
      </c>
      <c r="B51" s="69" t="s">
        <v>2234</v>
      </c>
      <c r="C51" s="69">
        <v>3</v>
      </c>
      <c r="D51" s="87">
        <v>0.003720387814202779</v>
      </c>
      <c r="E51" s="87">
        <v>2.0109164144890985</v>
      </c>
      <c r="F51" s="69" t="s">
        <v>267</v>
      </c>
      <c r="G51" s="69" t="b">
        <v>0</v>
      </c>
      <c r="H51" s="69" t="b">
        <v>0</v>
      </c>
      <c r="I51" s="69" t="b">
        <v>0</v>
      </c>
      <c r="J51" s="69" t="b">
        <v>0</v>
      </c>
      <c r="K51" s="69" t="b">
        <v>0</v>
      </c>
      <c r="L51" s="69" t="b">
        <v>0</v>
      </c>
    </row>
    <row r="52" spans="1:12" ht="15">
      <c r="A52" s="69" t="s">
        <v>2234</v>
      </c>
      <c r="B52" s="69" t="s">
        <v>2202</v>
      </c>
      <c r="C52" s="69">
        <v>3</v>
      </c>
      <c r="D52" s="87">
        <v>0.003720387814202779</v>
      </c>
      <c r="E52" s="87">
        <v>2.450249108319361</v>
      </c>
      <c r="F52" s="69" t="s">
        <v>267</v>
      </c>
      <c r="G52" s="69" t="b">
        <v>0</v>
      </c>
      <c r="H52" s="69" t="b">
        <v>0</v>
      </c>
      <c r="I52" s="69" t="b">
        <v>0</v>
      </c>
      <c r="J52" s="69" t="b">
        <v>0</v>
      </c>
      <c r="K52" s="69" t="b">
        <v>0</v>
      </c>
      <c r="L52" s="69" t="b">
        <v>0</v>
      </c>
    </row>
    <row r="53" spans="1:12" ht="15">
      <c r="A53" s="69" t="s">
        <v>2202</v>
      </c>
      <c r="B53" s="69" t="s">
        <v>1944</v>
      </c>
      <c r="C53" s="69">
        <v>3</v>
      </c>
      <c r="D53" s="87">
        <v>0.003720387814202779</v>
      </c>
      <c r="E53" s="87">
        <v>0.8714189577098734</v>
      </c>
      <c r="F53" s="69" t="s">
        <v>267</v>
      </c>
      <c r="G53" s="69" t="b">
        <v>0</v>
      </c>
      <c r="H53" s="69" t="b">
        <v>0</v>
      </c>
      <c r="I53" s="69" t="b">
        <v>0</v>
      </c>
      <c r="J53" s="69" t="b">
        <v>0</v>
      </c>
      <c r="K53" s="69" t="b">
        <v>0</v>
      </c>
      <c r="L53" s="69" t="b">
        <v>0</v>
      </c>
    </row>
    <row r="54" spans="1:12" ht="15">
      <c r="A54" s="69" t="s">
        <v>1961</v>
      </c>
      <c r="B54" s="69" t="s">
        <v>1962</v>
      </c>
      <c r="C54" s="69">
        <v>3</v>
      </c>
      <c r="D54" s="87">
        <v>0.003720387814202779</v>
      </c>
      <c r="E54" s="87">
        <v>2.575187844927661</v>
      </c>
      <c r="F54" s="69" t="s">
        <v>267</v>
      </c>
      <c r="G54" s="69" t="b">
        <v>0</v>
      </c>
      <c r="H54" s="69" t="b">
        <v>0</v>
      </c>
      <c r="I54" s="69" t="b">
        <v>0</v>
      </c>
      <c r="J54" s="69" t="b">
        <v>0</v>
      </c>
      <c r="K54" s="69" t="b">
        <v>0</v>
      </c>
      <c r="L54" s="69" t="b">
        <v>0</v>
      </c>
    </row>
    <row r="55" spans="1:12" ht="15">
      <c r="A55" s="69" t="s">
        <v>1962</v>
      </c>
      <c r="B55" s="69" t="s">
        <v>1963</v>
      </c>
      <c r="C55" s="69">
        <v>3</v>
      </c>
      <c r="D55" s="87">
        <v>0.003720387814202779</v>
      </c>
      <c r="E55" s="87">
        <v>2.3533390953113047</v>
      </c>
      <c r="F55" s="69" t="s">
        <v>267</v>
      </c>
      <c r="G55" s="69" t="b">
        <v>0</v>
      </c>
      <c r="H55" s="69" t="b">
        <v>0</v>
      </c>
      <c r="I55" s="69" t="b">
        <v>0</v>
      </c>
      <c r="J55" s="69" t="b">
        <v>0</v>
      </c>
      <c r="K55" s="69" t="b">
        <v>0</v>
      </c>
      <c r="L55" s="69" t="b">
        <v>0</v>
      </c>
    </row>
    <row r="56" spans="1:12" ht="15">
      <c r="A56" s="69" t="s">
        <v>1963</v>
      </c>
      <c r="B56" s="69" t="s">
        <v>1964</v>
      </c>
      <c r="C56" s="69">
        <v>3</v>
      </c>
      <c r="D56" s="87">
        <v>0.003720387814202779</v>
      </c>
      <c r="E56" s="87">
        <v>2.0523090996473234</v>
      </c>
      <c r="F56" s="69" t="s">
        <v>267</v>
      </c>
      <c r="G56" s="69" t="b">
        <v>0</v>
      </c>
      <c r="H56" s="69" t="b">
        <v>0</v>
      </c>
      <c r="I56" s="69" t="b">
        <v>0</v>
      </c>
      <c r="J56" s="69" t="b">
        <v>0</v>
      </c>
      <c r="K56" s="69" t="b">
        <v>0</v>
      </c>
      <c r="L56" s="69" t="b">
        <v>0</v>
      </c>
    </row>
    <row r="57" spans="1:12" ht="15">
      <c r="A57" s="69" t="s">
        <v>1964</v>
      </c>
      <c r="B57" s="69" t="s">
        <v>1965</v>
      </c>
      <c r="C57" s="69">
        <v>3</v>
      </c>
      <c r="D57" s="87">
        <v>0.003720387814202779</v>
      </c>
      <c r="E57" s="87">
        <v>2.27415784926368</v>
      </c>
      <c r="F57" s="69" t="s">
        <v>267</v>
      </c>
      <c r="G57" s="69" t="b">
        <v>0</v>
      </c>
      <c r="H57" s="69" t="b">
        <v>0</v>
      </c>
      <c r="I57" s="69" t="b">
        <v>0</v>
      </c>
      <c r="J57" s="69" t="b">
        <v>0</v>
      </c>
      <c r="K57" s="69" t="b">
        <v>0</v>
      </c>
      <c r="L57" s="69" t="b">
        <v>0</v>
      </c>
    </row>
    <row r="58" spans="1:12" ht="15">
      <c r="A58" s="69" t="s">
        <v>1965</v>
      </c>
      <c r="B58" s="69" t="s">
        <v>1966</v>
      </c>
      <c r="C58" s="69">
        <v>3</v>
      </c>
      <c r="D58" s="87">
        <v>0.003720387814202779</v>
      </c>
      <c r="E58" s="87">
        <v>2.27415784926368</v>
      </c>
      <c r="F58" s="69" t="s">
        <v>267</v>
      </c>
      <c r="G58" s="69" t="b">
        <v>0</v>
      </c>
      <c r="H58" s="69" t="b">
        <v>0</v>
      </c>
      <c r="I58" s="69" t="b">
        <v>0</v>
      </c>
      <c r="J58" s="69" t="b">
        <v>0</v>
      </c>
      <c r="K58" s="69" t="b">
        <v>0</v>
      </c>
      <c r="L58" s="69" t="b">
        <v>0</v>
      </c>
    </row>
    <row r="59" spans="1:12" ht="15">
      <c r="A59" s="69" t="s">
        <v>1966</v>
      </c>
      <c r="B59" s="69" t="s">
        <v>1967</v>
      </c>
      <c r="C59" s="69">
        <v>3</v>
      </c>
      <c r="D59" s="87">
        <v>0.003720387814202779</v>
      </c>
      <c r="E59" s="87">
        <v>2.0523090996473234</v>
      </c>
      <c r="F59" s="69" t="s">
        <v>267</v>
      </c>
      <c r="G59" s="69" t="b">
        <v>0</v>
      </c>
      <c r="H59" s="69" t="b">
        <v>0</v>
      </c>
      <c r="I59" s="69" t="b">
        <v>0</v>
      </c>
      <c r="J59" s="69" t="b">
        <v>0</v>
      </c>
      <c r="K59" s="69" t="b">
        <v>0</v>
      </c>
      <c r="L59" s="69" t="b">
        <v>0</v>
      </c>
    </row>
    <row r="60" spans="1:12" ht="15">
      <c r="A60" s="69" t="s">
        <v>1967</v>
      </c>
      <c r="B60" s="69" t="s">
        <v>356</v>
      </c>
      <c r="C60" s="69">
        <v>3</v>
      </c>
      <c r="D60" s="87">
        <v>0.003720387814202779</v>
      </c>
      <c r="E60" s="87">
        <v>1.9731278535996986</v>
      </c>
      <c r="F60" s="69" t="s">
        <v>267</v>
      </c>
      <c r="G60" s="69" t="b">
        <v>0</v>
      </c>
      <c r="H60" s="69" t="b">
        <v>0</v>
      </c>
      <c r="I60" s="69" t="b">
        <v>0</v>
      </c>
      <c r="J60" s="69" t="b">
        <v>0</v>
      </c>
      <c r="K60" s="69" t="b">
        <v>0</v>
      </c>
      <c r="L60" s="69" t="b">
        <v>0</v>
      </c>
    </row>
    <row r="61" spans="1:12" ht="15">
      <c r="A61" s="69" t="s">
        <v>1944</v>
      </c>
      <c r="B61" s="69" t="s">
        <v>2191</v>
      </c>
      <c r="C61" s="69">
        <v>3</v>
      </c>
      <c r="D61" s="87">
        <v>0.003720387814202779</v>
      </c>
      <c r="E61" s="87">
        <v>1.0352757603485432</v>
      </c>
      <c r="F61" s="69" t="s">
        <v>267</v>
      </c>
      <c r="G61" s="69" t="b">
        <v>0</v>
      </c>
      <c r="H61" s="69" t="b">
        <v>0</v>
      </c>
      <c r="I61" s="69" t="b">
        <v>0</v>
      </c>
      <c r="J61" s="69" t="b">
        <v>0</v>
      </c>
      <c r="K61" s="69" t="b">
        <v>0</v>
      </c>
      <c r="L61" s="69" t="b">
        <v>0</v>
      </c>
    </row>
    <row r="62" spans="1:12" ht="15">
      <c r="A62" s="69" t="s">
        <v>2242</v>
      </c>
      <c r="B62" s="69" t="s">
        <v>1944</v>
      </c>
      <c r="C62" s="69">
        <v>3</v>
      </c>
      <c r="D62" s="87">
        <v>0.003720387814202779</v>
      </c>
      <c r="E62" s="87">
        <v>1.0932677073262298</v>
      </c>
      <c r="F62" s="69" t="s">
        <v>267</v>
      </c>
      <c r="G62" s="69" t="b">
        <v>0</v>
      </c>
      <c r="H62" s="69" t="b">
        <v>0</v>
      </c>
      <c r="I62" s="69" t="b">
        <v>0</v>
      </c>
      <c r="J62" s="69" t="b">
        <v>0</v>
      </c>
      <c r="K62" s="69" t="b">
        <v>0</v>
      </c>
      <c r="L62" s="69" t="b">
        <v>0</v>
      </c>
    </row>
    <row r="63" spans="1:12" ht="15">
      <c r="A63" s="69" t="s">
        <v>1946</v>
      </c>
      <c r="B63" s="69" t="s">
        <v>1981</v>
      </c>
      <c r="C63" s="69">
        <v>3</v>
      </c>
      <c r="D63" s="87">
        <v>0.003720387814202779</v>
      </c>
      <c r="E63" s="87">
        <v>1.9061810639690853</v>
      </c>
      <c r="F63" s="69" t="s">
        <v>267</v>
      </c>
      <c r="G63" s="69" t="b">
        <v>0</v>
      </c>
      <c r="H63" s="69" t="b">
        <v>0</v>
      </c>
      <c r="I63" s="69" t="b">
        <v>0</v>
      </c>
      <c r="J63" s="69" t="b">
        <v>0</v>
      </c>
      <c r="K63" s="69" t="b">
        <v>0</v>
      </c>
      <c r="L63" s="69" t="b">
        <v>0</v>
      </c>
    </row>
    <row r="64" spans="1:12" ht="15">
      <c r="A64" s="69" t="s">
        <v>1981</v>
      </c>
      <c r="B64" s="69" t="s">
        <v>1982</v>
      </c>
      <c r="C64" s="69">
        <v>3</v>
      </c>
      <c r="D64" s="87">
        <v>0.003720387814202779</v>
      </c>
      <c r="E64" s="87">
        <v>2.3533390953113047</v>
      </c>
      <c r="F64" s="69" t="s">
        <v>267</v>
      </c>
      <c r="G64" s="69" t="b">
        <v>0</v>
      </c>
      <c r="H64" s="69" t="b">
        <v>0</v>
      </c>
      <c r="I64" s="69" t="b">
        <v>0</v>
      </c>
      <c r="J64" s="69" t="b">
        <v>0</v>
      </c>
      <c r="K64" s="69" t="b">
        <v>0</v>
      </c>
      <c r="L64" s="69" t="b">
        <v>0</v>
      </c>
    </row>
    <row r="65" spans="1:12" ht="15">
      <c r="A65" s="69" t="s">
        <v>1982</v>
      </c>
      <c r="B65" s="69" t="s">
        <v>1983</v>
      </c>
      <c r="C65" s="69">
        <v>3</v>
      </c>
      <c r="D65" s="87">
        <v>0.003720387814202779</v>
      </c>
      <c r="E65" s="87">
        <v>2.131490345694948</v>
      </c>
      <c r="F65" s="69" t="s">
        <v>267</v>
      </c>
      <c r="G65" s="69" t="b">
        <v>0</v>
      </c>
      <c r="H65" s="69" t="b">
        <v>0</v>
      </c>
      <c r="I65" s="69" t="b">
        <v>0</v>
      </c>
      <c r="J65" s="69" t="b">
        <v>0</v>
      </c>
      <c r="K65" s="69" t="b">
        <v>0</v>
      </c>
      <c r="L65" s="69" t="b">
        <v>0</v>
      </c>
    </row>
    <row r="66" spans="1:12" ht="15">
      <c r="A66" s="69" t="s">
        <v>1983</v>
      </c>
      <c r="B66" s="69" t="s">
        <v>1984</v>
      </c>
      <c r="C66" s="69">
        <v>3</v>
      </c>
      <c r="D66" s="87">
        <v>0.003720387814202779</v>
      </c>
      <c r="E66" s="87">
        <v>2.131490345694948</v>
      </c>
      <c r="F66" s="69" t="s">
        <v>267</v>
      </c>
      <c r="G66" s="69" t="b">
        <v>0</v>
      </c>
      <c r="H66" s="69" t="b">
        <v>0</v>
      </c>
      <c r="I66" s="69" t="b">
        <v>0</v>
      </c>
      <c r="J66" s="69" t="b">
        <v>0</v>
      </c>
      <c r="K66" s="69" t="b">
        <v>0</v>
      </c>
      <c r="L66" s="69" t="b">
        <v>0</v>
      </c>
    </row>
    <row r="67" spans="1:12" ht="15">
      <c r="A67" s="69" t="s">
        <v>1984</v>
      </c>
      <c r="B67" s="69" t="s">
        <v>1985</v>
      </c>
      <c r="C67" s="69">
        <v>3</v>
      </c>
      <c r="D67" s="87">
        <v>0.003720387814202779</v>
      </c>
      <c r="E67" s="87">
        <v>2.3533390953113047</v>
      </c>
      <c r="F67" s="69" t="s">
        <v>267</v>
      </c>
      <c r="G67" s="69" t="b">
        <v>0</v>
      </c>
      <c r="H67" s="69" t="b">
        <v>0</v>
      </c>
      <c r="I67" s="69" t="b">
        <v>0</v>
      </c>
      <c r="J67" s="69" t="b">
        <v>0</v>
      </c>
      <c r="K67" s="69" t="b">
        <v>0</v>
      </c>
      <c r="L67" s="69" t="b">
        <v>0</v>
      </c>
    </row>
    <row r="68" spans="1:12" ht="15">
      <c r="A68" s="69" t="s">
        <v>1985</v>
      </c>
      <c r="B68" s="69" t="s">
        <v>1986</v>
      </c>
      <c r="C68" s="69">
        <v>3</v>
      </c>
      <c r="D68" s="87">
        <v>0.003720387814202779</v>
      </c>
      <c r="E68" s="87">
        <v>2.575187844927661</v>
      </c>
      <c r="F68" s="69" t="s">
        <v>267</v>
      </c>
      <c r="G68" s="69" t="b">
        <v>0</v>
      </c>
      <c r="H68" s="69" t="b">
        <v>0</v>
      </c>
      <c r="I68" s="69" t="b">
        <v>0</v>
      </c>
      <c r="J68" s="69" t="b">
        <v>0</v>
      </c>
      <c r="K68" s="69" t="b">
        <v>0</v>
      </c>
      <c r="L68" s="69" t="b">
        <v>0</v>
      </c>
    </row>
    <row r="69" spans="1:12" ht="15">
      <c r="A69" s="69" t="s">
        <v>1986</v>
      </c>
      <c r="B69" s="69" t="s">
        <v>1950</v>
      </c>
      <c r="C69" s="69">
        <v>3</v>
      </c>
      <c r="D69" s="87">
        <v>0.003720387814202779</v>
      </c>
      <c r="E69" s="87">
        <v>2.0980665902079987</v>
      </c>
      <c r="F69" s="69" t="s">
        <v>267</v>
      </c>
      <c r="G69" s="69" t="b">
        <v>0</v>
      </c>
      <c r="H69" s="69" t="b">
        <v>0</v>
      </c>
      <c r="I69" s="69" t="b">
        <v>0</v>
      </c>
      <c r="J69" s="69" t="b">
        <v>0</v>
      </c>
      <c r="K69" s="69" t="b">
        <v>0</v>
      </c>
      <c r="L69" s="69" t="b">
        <v>0</v>
      </c>
    </row>
    <row r="70" spans="1:12" ht="15">
      <c r="A70" s="69" t="s">
        <v>1950</v>
      </c>
      <c r="B70" s="69" t="s">
        <v>1987</v>
      </c>
      <c r="C70" s="69">
        <v>3</v>
      </c>
      <c r="D70" s="87">
        <v>0.003720387814202779</v>
      </c>
      <c r="E70" s="87">
        <v>2.0980665902079987</v>
      </c>
      <c r="F70" s="69" t="s">
        <v>267</v>
      </c>
      <c r="G70" s="69" t="b">
        <v>0</v>
      </c>
      <c r="H70" s="69" t="b">
        <v>0</v>
      </c>
      <c r="I70" s="69" t="b">
        <v>0</v>
      </c>
      <c r="J70" s="69" t="b">
        <v>0</v>
      </c>
      <c r="K70" s="69" t="b">
        <v>0</v>
      </c>
      <c r="L70" s="69" t="b">
        <v>0</v>
      </c>
    </row>
    <row r="71" spans="1:12" ht="15">
      <c r="A71" s="69" t="s">
        <v>1987</v>
      </c>
      <c r="B71" s="69" t="s">
        <v>2243</v>
      </c>
      <c r="C71" s="69">
        <v>3</v>
      </c>
      <c r="D71" s="87">
        <v>0.003720387814202779</v>
      </c>
      <c r="E71" s="87">
        <v>2.575187844927661</v>
      </c>
      <c r="F71" s="69" t="s">
        <v>267</v>
      </c>
      <c r="G71" s="69" t="b">
        <v>0</v>
      </c>
      <c r="H71" s="69" t="b">
        <v>0</v>
      </c>
      <c r="I71" s="69" t="b">
        <v>0</v>
      </c>
      <c r="J71" s="69" t="b">
        <v>0</v>
      </c>
      <c r="K71" s="69" t="b">
        <v>0</v>
      </c>
      <c r="L71" s="69" t="b">
        <v>0</v>
      </c>
    </row>
    <row r="72" spans="1:12" ht="15">
      <c r="A72" s="69" t="s">
        <v>2243</v>
      </c>
      <c r="B72" s="69" t="s">
        <v>2244</v>
      </c>
      <c r="C72" s="69">
        <v>3</v>
      </c>
      <c r="D72" s="87">
        <v>0.003720387814202779</v>
      </c>
      <c r="E72" s="87">
        <v>2.575187844927661</v>
      </c>
      <c r="F72" s="69" t="s">
        <v>267</v>
      </c>
      <c r="G72" s="69" t="b">
        <v>0</v>
      </c>
      <c r="H72" s="69" t="b">
        <v>0</v>
      </c>
      <c r="I72" s="69" t="b">
        <v>0</v>
      </c>
      <c r="J72" s="69" t="b">
        <v>0</v>
      </c>
      <c r="K72" s="69" t="b">
        <v>0</v>
      </c>
      <c r="L72" s="69" t="b">
        <v>0</v>
      </c>
    </row>
    <row r="73" spans="1:12" ht="15">
      <c r="A73" s="69" t="s">
        <v>2244</v>
      </c>
      <c r="B73" s="69" t="s">
        <v>2245</v>
      </c>
      <c r="C73" s="69">
        <v>3</v>
      </c>
      <c r="D73" s="87">
        <v>0.003720387814202779</v>
      </c>
      <c r="E73" s="87">
        <v>2.575187844927661</v>
      </c>
      <c r="F73" s="69" t="s">
        <v>267</v>
      </c>
      <c r="G73" s="69" t="b">
        <v>0</v>
      </c>
      <c r="H73" s="69" t="b">
        <v>0</v>
      </c>
      <c r="I73" s="69" t="b">
        <v>0</v>
      </c>
      <c r="J73" s="69" t="b">
        <v>0</v>
      </c>
      <c r="K73" s="69" t="b">
        <v>0</v>
      </c>
      <c r="L73" s="69" t="b">
        <v>0</v>
      </c>
    </row>
    <row r="74" spans="1:12" ht="15">
      <c r="A74" s="69" t="s">
        <v>2245</v>
      </c>
      <c r="B74" s="69" t="s">
        <v>2196</v>
      </c>
      <c r="C74" s="69">
        <v>3</v>
      </c>
      <c r="D74" s="87">
        <v>0.003720387814202779</v>
      </c>
      <c r="E74" s="87">
        <v>2.27415784926368</v>
      </c>
      <c r="F74" s="69" t="s">
        <v>267</v>
      </c>
      <c r="G74" s="69" t="b">
        <v>0</v>
      </c>
      <c r="H74" s="69" t="b">
        <v>0</v>
      </c>
      <c r="I74" s="69" t="b">
        <v>0</v>
      </c>
      <c r="J74" s="69" t="b">
        <v>0</v>
      </c>
      <c r="K74" s="69" t="b">
        <v>0</v>
      </c>
      <c r="L74" s="69" t="b">
        <v>0</v>
      </c>
    </row>
    <row r="75" spans="1:12" ht="15">
      <c r="A75" s="69" t="s">
        <v>1944</v>
      </c>
      <c r="B75" s="69" t="s">
        <v>2246</v>
      </c>
      <c r="C75" s="69">
        <v>3</v>
      </c>
      <c r="D75" s="87">
        <v>0.003720387814202779</v>
      </c>
      <c r="E75" s="87">
        <v>1.160214496956843</v>
      </c>
      <c r="F75" s="69" t="s">
        <v>267</v>
      </c>
      <c r="G75" s="69" t="b">
        <v>0</v>
      </c>
      <c r="H75" s="69" t="b">
        <v>0</v>
      </c>
      <c r="I75" s="69" t="b">
        <v>0</v>
      </c>
      <c r="J75" s="69" t="b">
        <v>0</v>
      </c>
      <c r="K75" s="69" t="b">
        <v>0</v>
      </c>
      <c r="L75" s="69" t="b">
        <v>0</v>
      </c>
    </row>
    <row r="76" spans="1:12" ht="15">
      <c r="A76" s="69" t="s">
        <v>2246</v>
      </c>
      <c r="B76" s="69" t="s">
        <v>2247</v>
      </c>
      <c r="C76" s="69">
        <v>3</v>
      </c>
      <c r="D76" s="87">
        <v>0.003720387814202779</v>
      </c>
      <c r="E76" s="87">
        <v>2.575187844927661</v>
      </c>
      <c r="F76" s="69" t="s">
        <v>267</v>
      </c>
      <c r="G76" s="69" t="b">
        <v>0</v>
      </c>
      <c r="H76" s="69" t="b">
        <v>0</v>
      </c>
      <c r="I76" s="69" t="b">
        <v>0</v>
      </c>
      <c r="J76" s="69" t="b">
        <v>0</v>
      </c>
      <c r="K76" s="69" t="b">
        <v>0</v>
      </c>
      <c r="L76" s="69" t="b">
        <v>0</v>
      </c>
    </row>
    <row r="77" spans="1:12" ht="15">
      <c r="A77" s="69" t="s">
        <v>2247</v>
      </c>
      <c r="B77" s="69" t="s">
        <v>2248</v>
      </c>
      <c r="C77" s="69">
        <v>3</v>
      </c>
      <c r="D77" s="87">
        <v>0.003720387814202779</v>
      </c>
      <c r="E77" s="87">
        <v>2.575187844927661</v>
      </c>
      <c r="F77" s="69" t="s">
        <v>267</v>
      </c>
      <c r="G77" s="69" t="b">
        <v>0</v>
      </c>
      <c r="H77" s="69" t="b">
        <v>0</v>
      </c>
      <c r="I77" s="69" t="b">
        <v>0</v>
      </c>
      <c r="J77" s="69" t="b">
        <v>0</v>
      </c>
      <c r="K77" s="69" t="b">
        <v>0</v>
      </c>
      <c r="L77" s="69" t="b">
        <v>0</v>
      </c>
    </row>
    <row r="78" spans="1:12" ht="15">
      <c r="A78" s="69" t="s">
        <v>2248</v>
      </c>
      <c r="B78" s="69" t="s">
        <v>2249</v>
      </c>
      <c r="C78" s="69">
        <v>3</v>
      </c>
      <c r="D78" s="87">
        <v>0.003720387814202779</v>
      </c>
      <c r="E78" s="87">
        <v>2.575187844927661</v>
      </c>
      <c r="F78" s="69" t="s">
        <v>267</v>
      </c>
      <c r="G78" s="69" t="b">
        <v>0</v>
      </c>
      <c r="H78" s="69" t="b">
        <v>0</v>
      </c>
      <c r="I78" s="69" t="b">
        <v>0</v>
      </c>
      <c r="J78" s="69" t="b">
        <v>0</v>
      </c>
      <c r="K78" s="69" t="b">
        <v>0</v>
      </c>
      <c r="L78" s="69" t="b">
        <v>0</v>
      </c>
    </row>
    <row r="79" spans="1:12" ht="15">
      <c r="A79" s="69" t="s">
        <v>2249</v>
      </c>
      <c r="B79" s="69" t="s">
        <v>2250</v>
      </c>
      <c r="C79" s="69">
        <v>3</v>
      </c>
      <c r="D79" s="87">
        <v>0.003720387814202779</v>
      </c>
      <c r="E79" s="87">
        <v>2.575187844927661</v>
      </c>
      <c r="F79" s="69" t="s">
        <v>267</v>
      </c>
      <c r="G79" s="69" t="b">
        <v>0</v>
      </c>
      <c r="H79" s="69" t="b">
        <v>0</v>
      </c>
      <c r="I79" s="69" t="b">
        <v>0</v>
      </c>
      <c r="J79" s="69" t="b">
        <v>0</v>
      </c>
      <c r="K79" s="69" t="b">
        <v>0</v>
      </c>
      <c r="L79" s="69" t="b">
        <v>0</v>
      </c>
    </row>
    <row r="80" spans="1:12" ht="15">
      <c r="A80" s="69" t="s">
        <v>2250</v>
      </c>
      <c r="B80" s="69" t="s">
        <v>2251</v>
      </c>
      <c r="C80" s="69">
        <v>3</v>
      </c>
      <c r="D80" s="87">
        <v>0.003720387814202779</v>
      </c>
      <c r="E80" s="87">
        <v>2.575187844927661</v>
      </c>
      <c r="F80" s="69" t="s">
        <v>267</v>
      </c>
      <c r="G80" s="69" t="b">
        <v>0</v>
      </c>
      <c r="H80" s="69" t="b">
        <v>0</v>
      </c>
      <c r="I80" s="69" t="b">
        <v>0</v>
      </c>
      <c r="J80" s="69" t="b">
        <v>0</v>
      </c>
      <c r="K80" s="69" t="b">
        <v>0</v>
      </c>
      <c r="L80" s="69" t="b">
        <v>0</v>
      </c>
    </row>
    <row r="81" spans="1:12" ht="15">
      <c r="A81" s="69" t="s">
        <v>2251</v>
      </c>
      <c r="B81" s="69" t="s">
        <v>2252</v>
      </c>
      <c r="C81" s="69">
        <v>3</v>
      </c>
      <c r="D81" s="87">
        <v>0.003720387814202779</v>
      </c>
      <c r="E81" s="87">
        <v>2.575187844927661</v>
      </c>
      <c r="F81" s="69" t="s">
        <v>267</v>
      </c>
      <c r="G81" s="69" t="b">
        <v>0</v>
      </c>
      <c r="H81" s="69" t="b">
        <v>0</v>
      </c>
      <c r="I81" s="69" t="b">
        <v>0</v>
      </c>
      <c r="J81" s="69" t="b">
        <v>0</v>
      </c>
      <c r="K81" s="69" t="b">
        <v>0</v>
      </c>
      <c r="L81" s="69" t="b">
        <v>0</v>
      </c>
    </row>
    <row r="82" spans="1:12" ht="15">
      <c r="A82" s="69" t="s">
        <v>2252</v>
      </c>
      <c r="B82" s="69" t="s">
        <v>2253</v>
      </c>
      <c r="C82" s="69">
        <v>3</v>
      </c>
      <c r="D82" s="87">
        <v>0.003720387814202779</v>
      </c>
      <c r="E82" s="87">
        <v>2.575187844927661</v>
      </c>
      <c r="F82" s="69" t="s">
        <v>267</v>
      </c>
      <c r="G82" s="69" t="b">
        <v>0</v>
      </c>
      <c r="H82" s="69" t="b">
        <v>0</v>
      </c>
      <c r="I82" s="69" t="b">
        <v>0</v>
      </c>
      <c r="J82" s="69" t="b">
        <v>0</v>
      </c>
      <c r="K82" s="69" t="b">
        <v>0</v>
      </c>
      <c r="L82" s="69" t="b">
        <v>0</v>
      </c>
    </row>
    <row r="83" spans="1:12" ht="15">
      <c r="A83" s="69" t="s">
        <v>2253</v>
      </c>
      <c r="B83" s="69" t="s">
        <v>2197</v>
      </c>
      <c r="C83" s="69">
        <v>3</v>
      </c>
      <c r="D83" s="87">
        <v>0.003720387814202779</v>
      </c>
      <c r="E83" s="87">
        <v>2.27415784926368</v>
      </c>
      <c r="F83" s="69" t="s">
        <v>267</v>
      </c>
      <c r="G83" s="69" t="b">
        <v>0</v>
      </c>
      <c r="H83" s="69" t="b">
        <v>0</v>
      </c>
      <c r="I83" s="69" t="b">
        <v>0</v>
      </c>
      <c r="J83" s="69" t="b">
        <v>0</v>
      </c>
      <c r="K83" s="69" t="b">
        <v>0</v>
      </c>
      <c r="L83" s="69" t="b">
        <v>0</v>
      </c>
    </row>
    <row r="84" spans="1:12" ht="15">
      <c r="A84" s="69" t="s">
        <v>2197</v>
      </c>
      <c r="B84" s="69" t="s">
        <v>717</v>
      </c>
      <c r="C84" s="69">
        <v>3</v>
      </c>
      <c r="D84" s="87">
        <v>0.003720387814202779</v>
      </c>
      <c r="E84" s="87">
        <v>2.27415784926368</v>
      </c>
      <c r="F84" s="69" t="s">
        <v>267</v>
      </c>
      <c r="G84" s="69" t="b">
        <v>0</v>
      </c>
      <c r="H84" s="69" t="b">
        <v>0</v>
      </c>
      <c r="I84" s="69" t="b">
        <v>0</v>
      </c>
      <c r="J84" s="69" t="b">
        <v>0</v>
      </c>
      <c r="K84" s="69" t="b">
        <v>0</v>
      </c>
      <c r="L84" s="69" t="b">
        <v>0</v>
      </c>
    </row>
    <row r="85" spans="1:12" ht="15">
      <c r="A85" s="69" t="s">
        <v>2255</v>
      </c>
      <c r="B85" s="69" t="s">
        <v>2256</v>
      </c>
      <c r="C85" s="69">
        <v>3</v>
      </c>
      <c r="D85" s="87">
        <v>0.003720387814202779</v>
      </c>
      <c r="E85" s="87">
        <v>2.575187844927661</v>
      </c>
      <c r="F85" s="69" t="s">
        <v>267</v>
      </c>
      <c r="G85" s="69" t="b">
        <v>0</v>
      </c>
      <c r="H85" s="69" t="b">
        <v>0</v>
      </c>
      <c r="I85" s="69" t="b">
        <v>0</v>
      </c>
      <c r="J85" s="69" t="b">
        <v>0</v>
      </c>
      <c r="K85" s="69" t="b">
        <v>0</v>
      </c>
      <c r="L85" s="69" t="b">
        <v>0</v>
      </c>
    </row>
    <row r="86" spans="1:12" ht="15">
      <c r="A86" s="69" t="s">
        <v>2256</v>
      </c>
      <c r="B86" s="69" t="s">
        <v>1951</v>
      </c>
      <c r="C86" s="69">
        <v>3</v>
      </c>
      <c r="D86" s="87">
        <v>0.003720387814202779</v>
      </c>
      <c r="E86" s="87">
        <v>2.1492191126553797</v>
      </c>
      <c r="F86" s="69" t="s">
        <v>267</v>
      </c>
      <c r="G86" s="69" t="b">
        <v>0</v>
      </c>
      <c r="H86" s="69" t="b">
        <v>0</v>
      </c>
      <c r="I86" s="69" t="b">
        <v>0</v>
      </c>
      <c r="J86" s="69" t="b">
        <v>0</v>
      </c>
      <c r="K86" s="69" t="b">
        <v>0</v>
      </c>
      <c r="L86" s="69" t="b">
        <v>0</v>
      </c>
    </row>
    <row r="87" spans="1:12" ht="15">
      <c r="A87" s="69" t="s">
        <v>2186</v>
      </c>
      <c r="B87" s="69" t="s">
        <v>2257</v>
      </c>
      <c r="C87" s="69">
        <v>3</v>
      </c>
      <c r="D87" s="87">
        <v>0.003720387814202779</v>
      </c>
      <c r="E87" s="87">
        <v>2.1492191126553797</v>
      </c>
      <c r="F87" s="69" t="s">
        <v>267</v>
      </c>
      <c r="G87" s="69" t="b">
        <v>0</v>
      </c>
      <c r="H87" s="69" t="b">
        <v>0</v>
      </c>
      <c r="I87" s="69" t="b">
        <v>0</v>
      </c>
      <c r="J87" s="69" t="b">
        <v>0</v>
      </c>
      <c r="K87" s="69" t="b">
        <v>0</v>
      </c>
      <c r="L87" s="69" t="b">
        <v>0</v>
      </c>
    </row>
    <row r="88" spans="1:12" ht="15">
      <c r="A88" s="69" t="s">
        <v>2257</v>
      </c>
      <c r="B88" s="69" t="s">
        <v>2258</v>
      </c>
      <c r="C88" s="69">
        <v>3</v>
      </c>
      <c r="D88" s="87">
        <v>0.003720387814202779</v>
      </c>
      <c r="E88" s="87">
        <v>2.575187844927661</v>
      </c>
      <c r="F88" s="69" t="s">
        <v>267</v>
      </c>
      <c r="G88" s="69" t="b">
        <v>0</v>
      </c>
      <c r="H88" s="69" t="b">
        <v>0</v>
      </c>
      <c r="I88" s="69" t="b">
        <v>0</v>
      </c>
      <c r="J88" s="69" t="b">
        <v>0</v>
      </c>
      <c r="K88" s="69" t="b">
        <v>0</v>
      </c>
      <c r="L88" s="69" t="b">
        <v>0</v>
      </c>
    </row>
    <row r="89" spans="1:12" ht="15">
      <c r="A89" s="69" t="s">
        <v>2258</v>
      </c>
      <c r="B89" s="69" t="s">
        <v>2259</v>
      </c>
      <c r="C89" s="69">
        <v>3</v>
      </c>
      <c r="D89" s="87">
        <v>0.003720387814202779</v>
      </c>
      <c r="E89" s="87">
        <v>2.575187844927661</v>
      </c>
      <c r="F89" s="69" t="s">
        <v>267</v>
      </c>
      <c r="G89" s="69" t="b">
        <v>0</v>
      </c>
      <c r="H89" s="69" t="b">
        <v>0</v>
      </c>
      <c r="I89" s="69" t="b">
        <v>0</v>
      </c>
      <c r="J89" s="69" t="b">
        <v>0</v>
      </c>
      <c r="K89" s="69" t="b">
        <v>0</v>
      </c>
      <c r="L89" s="69" t="b">
        <v>0</v>
      </c>
    </row>
    <row r="90" spans="1:12" ht="15">
      <c r="A90" s="69" t="s">
        <v>2259</v>
      </c>
      <c r="B90" s="69" t="s">
        <v>2260</v>
      </c>
      <c r="C90" s="69">
        <v>3</v>
      </c>
      <c r="D90" s="87">
        <v>0.003720387814202779</v>
      </c>
      <c r="E90" s="87">
        <v>2.575187844927661</v>
      </c>
      <c r="F90" s="69" t="s">
        <v>267</v>
      </c>
      <c r="G90" s="69" t="b">
        <v>0</v>
      </c>
      <c r="H90" s="69" t="b">
        <v>0</v>
      </c>
      <c r="I90" s="69" t="b">
        <v>0</v>
      </c>
      <c r="J90" s="69" t="b">
        <v>0</v>
      </c>
      <c r="K90" s="69" t="b">
        <v>0</v>
      </c>
      <c r="L90" s="69" t="b">
        <v>0</v>
      </c>
    </row>
    <row r="91" spans="1:12" ht="15">
      <c r="A91" s="69" t="s">
        <v>2260</v>
      </c>
      <c r="B91" s="69" t="s">
        <v>2194</v>
      </c>
      <c r="C91" s="69">
        <v>3</v>
      </c>
      <c r="D91" s="87">
        <v>0.003720387814202779</v>
      </c>
      <c r="E91" s="87">
        <v>2.27415784926368</v>
      </c>
      <c r="F91" s="69" t="s">
        <v>267</v>
      </c>
      <c r="G91" s="69" t="b">
        <v>0</v>
      </c>
      <c r="H91" s="69" t="b">
        <v>0</v>
      </c>
      <c r="I91" s="69" t="b">
        <v>0</v>
      </c>
      <c r="J91" s="69" t="b">
        <v>0</v>
      </c>
      <c r="K91" s="69" t="b">
        <v>0</v>
      </c>
      <c r="L91" s="69" t="b">
        <v>0</v>
      </c>
    </row>
    <row r="92" spans="1:12" ht="15">
      <c r="A92" s="69" t="s">
        <v>2194</v>
      </c>
      <c r="B92" s="69" t="s">
        <v>1944</v>
      </c>
      <c r="C92" s="69">
        <v>3</v>
      </c>
      <c r="D92" s="87">
        <v>0.003720387814202779</v>
      </c>
      <c r="E92" s="87">
        <v>0.8714189577098734</v>
      </c>
      <c r="F92" s="69" t="s">
        <v>267</v>
      </c>
      <c r="G92" s="69" t="b">
        <v>0</v>
      </c>
      <c r="H92" s="69" t="b">
        <v>0</v>
      </c>
      <c r="I92" s="69" t="b">
        <v>0</v>
      </c>
      <c r="J92" s="69" t="b">
        <v>0</v>
      </c>
      <c r="K92" s="69" t="b">
        <v>0</v>
      </c>
      <c r="L92" s="69" t="b">
        <v>0</v>
      </c>
    </row>
    <row r="93" spans="1:12" ht="15">
      <c r="A93" s="69" t="s">
        <v>2203</v>
      </c>
      <c r="B93" s="69" t="s">
        <v>771</v>
      </c>
      <c r="C93" s="69">
        <v>3</v>
      </c>
      <c r="D93" s="87">
        <v>0.003720387814202779</v>
      </c>
      <c r="E93" s="87">
        <v>1.7890676648727422</v>
      </c>
      <c r="F93" s="69" t="s">
        <v>267</v>
      </c>
      <c r="G93" s="69" t="b">
        <v>0</v>
      </c>
      <c r="H93" s="69" t="b">
        <v>0</v>
      </c>
      <c r="I93" s="69" t="b">
        <v>0</v>
      </c>
      <c r="J93" s="69" t="b">
        <v>0</v>
      </c>
      <c r="K93" s="69" t="b">
        <v>0</v>
      </c>
      <c r="L93" s="69" t="b">
        <v>0</v>
      </c>
    </row>
    <row r="94" spans="1:12" ht="15">
      <c r="A94" s="69" t="s">
        <v>771</v>
      </c>
      <c r="B94" s="69" t="s">
        <v>2261</v>
      </c>
      <c r="C94" s="69">
        <v>3</v>
      </c>
      <c r="D94" s="87">
        <v>0.003720387814202779</v>
      </c>
      <c r="E94" s="87">
        <v>1.8481891169913987</v>
      </c>
      <c r="F94" s="69" t="s">
        <v>267</v>
      </c>
      <c r="G94" s="69" t="b">
        <v>0</v>
      </c>
      <c r="H94" s="69" t="b">
        <v>0</v>
      </c>
      <c r="I94" s="69" t="b">
        <v>0</v>
      </c>
      <c r="J94" s="69" t="b">
        <v>0</v>
      </c>
      <c r="K94" s="69" t="b">
        <v>0</v>
      </c>
      <c r="L94" s="69" t="b">
        <v>0</v>
      </c>
    </row>
    <row r="95" spans="1:12" ht="15">
      <c r="A95" s="69" t="s">
        <v>2261</v>
      </c>
      <c r="B95" s="69" t="s">
        <v>2217</v>
      </c>
      <c r="C95" s="69">
        <v>3</v>
      </c>
      <c r="D95" s="87">
        <v>0.003720387814202779</v>
      </c>
      <c r="E95" s="87">
        <v>2.450249108319361</v>
      </c>
      <c r="F95" s="69" t="s">
        <v>267</v>
      </c>
      <c r="G95" s="69" t="b">
        <v>0</v>
      </c>
      <c r="H95" s="69" t="b">
        <v>0</v>
      </c>
      <c r="I95" s="69" t="b">
        <v>0</v>
      </c>
      <c r="J95" s="69" t="b">
        <v>0</v>
      </c>
      <c r="K95" s="69" t="b">
        <v>0</v>
      </c>
      <c r="L95" s="69" t="b">
        <v>0</v>
      </c>
    </row>
    <row r="96" spans="1:12" ht="15">
      <c r="A96" s="69" t="s">
        <v>2217</v>
      </c>
      <c r="B96" s="69" t="s">
        <v>2262</v>
      </c>
      <c r="C96" s="69">
        <v>3</v>
      </c>
      <c r="D96" s="87">
        <v>0.003720387814202779</v>
      </c>
      <c r="E96" s="87">
        <v>2.450249108319361</v>
      </c>
      <c r="F96" s="69" t="s">
        <v>267</v>
      </c>
      <c r="G96" s="69" t="b">
        <v>0</v>
      </c>
      <c r="H96" s="69" t="b">
        <v>0</v>
      </c>
      <c r="I96" s="69" t="b">
        <v>0</v>
      </c>
      <c r="J96" s="69" t="b">
        <v>0</v>
      </c>
      <c r="K96" s="69" t="b">
        <v>0</v>
      </c>
      <c r="L96" s="69" t="b">
        <v>0</v>
      </c>
    </row>
    <row r="97" spans="1:12" ht="15">
      <c r="A97" s="69" t="s">
        <v>2262</v>
      </c>
      <c r="B97" s="69" t="s">
        <v>2185</v>
      </c>
      <c r="C97" s="69">
        <v>3</v>
      </c>
      <c r="D97" s="87">
        <v>0.003720387814202779</v>
      </c>
      <c r="E97" s="87">
        <v>2.0523090996473234</v>
      </c>
      <c r="F97" s="69" t="s">
        <v>267</v>
      </c>
      <c r="G97" s="69" t="b">
        <v>0</v>
      </c>
      <c r="H97" s="69" t="b">
        <v>0</v>
      </c>
      <c r="I97" s="69" t="b">
        <v>0</v>
      </c>
      <c r="J97" s="69" t="b">
        <v>0</v>
      </c>
      <c r="K97" s="69" t="b">
        <v>0</v>
      </c>
      <c r="L97" s="69" t="b">
        <v>0</v>
      </c>
    </row>
    <row r="98" spans="1:12" ht="15">
      <c r="A98" s="69" t="s">
        <v>2185</v>
      </c>
      <c r="B98" s="69" t="s">
        <v>749</v>
      </c>
      <c r="C98" s="69">
        <v>3</v>
      </c>
      <c r="D98" s="87">
        <v>0.003720387814202779</v>
      </c>
      <c r="E98" s="87">
        <v>2.0523090996473234</v>
      </c>
      <c r="F98" s="69" t="s">
        <v>267</v>
      </c>
      <c r="G98" s="69" t="b">
        <v>0</v>
      </c>
      <c r="H98" s="69" t="b">
        <v>0</v>
      </c>
      <c r="I98" s="69" t="b">
        <v>0</v>
      </c>
      <c r="J98" s="69" t="b">
        <v>0</v>
      </c>
      <c r="K98" s="69" t="b">
        <v>0</v>
      </c>
      <c r="L98" s="69" t="b">
        <v>0</v>
      </c>
    </row>
    <row r="99" spans="1:12" ht="15">
      <c r="A99" s="69" t="s">
        <v>749</v>
      </c>
      <c r="B99" s="69" t="s">
        <v>1944</v>
      </c>
      <c r="C99" s="69">
        <v>3</v>
      </c>
      <c r="D99" s="87">
        <v>0.003720387814202779</v>
      </c>
      <c r="E99" s="87">
        <v>1.0932677073262298</v>
      </c>
      <c r="F99" s="69" t="s">
        <v>267</v>
      </c>
      <c r="G99" s="69" t="b">
        <v>0</v>
      </c>
      <c r="H99" s="69" t="b">
        <v>0</v>
      </c>
      <c r="I99" s="69" t="b">
        <v>0</v>
      </c>
      <c r="J99" s="69" t="b">
        <v>0</v>
      </c>
      <c r="K99" s="69" t="b">
        <v>0</v>
      </c>
      <c r="L99" s="69" t="b">
        <v>0</v>
      </c>
    </row>
    <row r="100" spans="1:12" ht="15">
      <c r="A100" s="69" t="s">
        <v>2264</v>
      </c>
      <c r="B100" s="69" t="s">
        <v>2265</v>
      </c>
      <c r="C100" s="69">
        <v>3</v>
      </c>
      <c r="D100" s="87">
        <v>0.003720387814202779</v>
      </c>
      <c r="E100" s="87">
        <v>2.575187844927661</v>
      </c>
      <c r="F100" s="69" t="s">
        <v>267</v>
      </c>
      <c r="G100" s="69" t="b">
        <v>0</v>
      </c>
      <c r="H100" s="69" t="b">
        <v>0</v>
      </c>
      <c r="I100" s="69" t="b">
        <v>0</v>
      </c>
      <c r="J100" s="69" t="b">
        <v>0</v>
      </c>
      <c r="K100" s="69" t="b">
        <v>0</v>
      </c>
      <c r="L100" s="69" t="b">
        <v>0</v>
      </c>
    </row>
    <row r="101" spans="1:12" ht="15">
      <c r="A101" s="69" t="s">
        <v>2265</v>
      </c>
      <c r="B101" s="69" t="s">
        <v>1944</v>
      </c>
      <c r="C101" s="69">
        <v>3</v>
      </c>
      <c r="D101" s="87">
        <v>0.003720387814202779</v>
      </c>
      <c r="E101" s="87">
        <v>1.0932677073262298</v>
      </c>
      <c r="F101" s="69" t="s">
        <v>267</v>
      </c>
      <c r="G101" s="69" t="b">
        <v>0</v>
      </c>
      <c r="H101" s="69" t="b">
        <v>0</v>
      </c>
      <c r="I101" s="69" t="b">
        <v>0</v>
      </c>
      <c r="J101" s="69" t="b">
        <v>0</v>
      </c>
      <c r="K101" s="69" t="b">
        <v>0</v>
      </c>
      <c r="L101" s="69" t="b">
        <v>0</v>
      </c>
    </row>
    <row r="102" spans="1:12" ht="15">
      <c r="A102" s="69" t="s">
        <v>1947</v>
      </c>
      <c r="B102" s="69" t="s">
        <v>1944</v>
      </c>
      <c r="C102" s="69">
        <v>3</v>
      </c>
      <c r="D102" s="87">
        <v>0.003720387814202779</v>
      </c>
      <c r="E102" s="87">
        <v>0.96832897071793</v>
      </c>
      <c r="F102" s="69" t="s">
        <v>267</v>
      </c>
      <c r="G102" s="69" t="b">
        <v>0</v>
      </c>
      <c r="H102" s="69" t="b">
        <v>0</v>
      </c>
      <c r="I102" s="69" t="b">
        <v>0</v>
      </c>
      <c r="J102" s="69" t="b">
        <v>0</v>
      </c>
      <c r="K102" s="69" t="b">
        <v>0</v>
      </c>
      <c r="L102" s="69" t="b">
        <v>0</v>
      </c>
    </row>
    <row r="103" spans="1:12" ht="15">
      <c r="A103" s="69" t="s">
        <v>771</v>
      </c>
      <c r="B103" s="69" t="s">
        <v>2229</v>
      </c>
      <c r="C103" s="69">
        <v>2</v>
      </c>
      <c r="D103" s="87">
        <v>0.0027670521243257635</v>
      </c>
      <c r="E103" s="87">
        <v>1.6720978579357175</v>
      </c>
      <c r="F103" s="69" t="s">
        <v>267</v>
      </c>
      <c r="G103" s="69" t="b">
        <v>0</v>
      </c>
      <c r="H103" s="69" t="b">
        <v>0</v>
      </c>
      <c r="I103" s="69" t="b">
        <v>0</v>
      </c>
      <c r="J103" s="69" t="b">
        <v>0</v>
      </c>
      <c r="K103" s="69" t="b">
        <v>0</v>
      </c>
      <c r="L103" s="69" t="b">
        <v>0</v>
      </c>
    </row>
    <row r="104" spans="1:12" ht="15">
      <c r="A104" s="69" t="s">
        <v>2229</v>
      </c>
      <c r="B104" s="69" t="s">
        <v>1944</v>
      </c>
      <c r="C104" s="69">
        <v>2</v>
      </c>
      <c r="D104" s="87">
        <v>0.0027670521243257635</v>
      </c>
      <c r="E104" s="87">
        <v>0.9171764482705486</v>
      </c>
      <c r="F104" s="69" t="s">
        <v>267</v>
      </c>
      <c r="G104" s="69" t="b">
        <v>0</v>
      </c>
      <c r="H104" s="69" t="b">
        <v>0</v>
      </c>
      <c r="I104" s="69" t="b">
        <v>0</v>
      </c>
      <c r="J104" s="69" t="b">
        <v>0</v>
      </c>
      <c r="K104" s="69" t="b">
        <v>0</v>
      </c>
      <c r="L104" s="69" t="b">
        <v>0</v>
      </c>
    </row>
    <row r="105" spans="1:12" ht="15">
      <c r="A105" s="69" t="s">
        <v>1945</v>
      </c>
      <c r="B105" s="69" t="s">
        <v>1969</v>
      </c>
      <c r="C105" s="69">
        <v>2</v>
      </c>
      <c r="D105" s="87">
        <v>0.0027670521243257635</v>
      </c>
      <c r="E105" s="87">
        <v>1.4502491083193612</v>
      </c>
      <c r="F105" s="69" t="s">
        <v>267</v>
      </c>
      <c r="G105" s="69" t="b">
        <v>0</v>
      </c>
      <c r="H105" s="69" t="b">
        <v>0</v>
      </c>
      <c r="I105" s="69" t="b">
        <v>0</v>
      </c>
      <c r="J105" s="69" t="b">
        <v>0</v>
      </c>
      <c r="K105" s="69" t="b">
        <v>0</v>
      </c>
      <c r="L105" s="69" t="b">
        <v>0</v>
      </c>
    </row>
    <row r="106" spans="1:12" ht="15">
      <c r="A106" s="69" t="s">
        <v>2269</v>
      </c>
      <c r="B106" s="69" t="s">
        <v>1944</v>
      </c>
      <c r="C106" s="69">
        <v>2</v>
      </c>
      <c r="D106" s="87">
        <v>0.0027670521243257635</v>
      </c>
      <c r="E106" s="87">
        <v>1.0932677073262298</v>
      </c>
      <c r="F106" s="69" t="s">
        <v>267</v>
      </c>
      <c r="G106" s="69" t="b">
        <v>0</v>
      </c>
      <c r="H106" s="69" t="b">
        <v>0</v>
      </c>
      <c r="I106" s="69" t="b">
        <v>0</v>
      </c>
      <c r="J106" s="69" t="b">
        <v>0</v>
      </c>
      <c r="K106" s="69" t="b">
        <v>0</v>
      </c>
      <c r="L106" s="69" t="b">
        <v>0</v>
      </c>
    </row>
    <row r="107" spans="1:12" ht="15">
      <c r="A107" s="69" t="s">
        <v>1944</v>
      </c>
      <c r="B107" s="69" t="s">
        <v>2270</v>
      </c>
      <c r="C107" s="69">
        <v>2</v>
      </c>
      <c r="D107" s="87">
        <v>0.0027670521243257635</v>
      </c>
      <c r="E107" s="87">
        <v>1.160214496956843</v>
      </c>
      <c r="F107" s="69" t="s">
        <v>267</v>
      </c>
      <c r="G107" s="69" t="b">
        <v>0</v>
      </c>
      <c r="H107" s="69" t="b">
        <v>0</v>
      </c>
      <c r="I107" s="69" t="b">
        <v>0</v>
      </c>
      <c r="J107" s="69" t="b">
        <v>0</v>
      </c>
      <c r="K107" s="69" t="b">
        <v>0</v>
      </c>
      <c r="L107" s="69" t="b">
        <v>0</v>
      </c>
    </row>
    <row r="108" spans="1:12" ht="15">
      <c r="A108" s="69" t="s">
        <v>2270</v>
      </c>
      <c r="B108" s="69" t="s">
        <v>1958</v>
      </c>
      <c r="C108" s="69">
        <v>2</v>
      </c>
      <c r="D108" s="87">
        <v>0.0027670521243257635</v>
      </c>
      <c r="E108" s="87">
        <v>2.2072110596330665</v>
      </c>
      <c r="F108" s="69" t="s">
        <v>267</v>
      </c>
      <c r="G108" s="69" t="b">
        <v>0</v>
      </c>
      <c r="H108" s="69" t="b">
        <v>0</v>
      </c>
      <c r="I108" s="69" t="b">
        <v>0</v>
      </c>
      <c r="J108" s="69" t="b">
        <v>0</v>
      </c>
      <c r="K108" s="69" t="b">
        <v>0</v>
      </c>
      <c r="L108" s="69" t="b">
        <v>0</v>
      </c>
    </row>
    <row r="109" spans="1:12" ht="15">
      <c r="A109" s="69" t="s">
        <v>1958</v>
      </c>
      <c r="B109" s="69" t="s">
        <v>2213</v>
      </c>
      <c r="C109" s="69">
        <v>2</v>
      </c>
      <c r="D109" s="87">
        <v>0.0027670521243257635</v>
      </c>
      <c r="E109" s="87">
        <v>1.9061810639690853</v>
      </c>
      <c r="F109" s="69" t="s">
        <v>267</v>
      </c>
      <c r="G109" s="69" t="b">
        <v>0</v>
      </c>
      <c r="H109" s="69" t="b">
        <v>0</v>
      </c>
      <c r="I109" s="69" t="b">
        <v>0</v>
      </c>
      <c r="J109" s="69" t="b">
        <v>0</v>
      </c>
      <c r="K109" s="69" t="b">
        <v>0</v>
      </c>
      <c r="L109" s="69" t="b">
        <v>0</v>
      </c>
    </row>
    <row r="110" spans="1:12" ht="15">
      <c r="A110" s="69" t="s">
        <v>2213</v>
      </c>
      <c r="B110" s="69" t="s">
        <v>2271</v>
      </c>
      <c r="C110" s="69">
        <v>2</v>
      </c>
      <c r="D110" s="87">
        <v>0.0027670521243257635</v>
      </c>
      <c r="E110" s="87">
        <v>2.450249108319361</v>
      </c>
      <c r="F110" s="69" t="s">
        <v>267</v>
      </c>
      <c r="G110" s="69" t="b">
        <v>0</v>
      </c>
      <c r="H110" s="69" t="b">
        <v>0</v>
      </c>
      <c r="I110" s="69" t="b">
        <v>0</v>
      </c>
      <c r="J110" s="69" t="b">
        <v>0</v>
      </c>
      <c r="K110" s="69" t="b">
        <v>0</v>
      </c>
      <c r="L110" s="69" t="b">
        <v>0</v>
      </c>
    </row>
    <row r="111" spans="1:12" ht="15">
      <c r="A111" s="69" t="s">
        <v>2271</v>
      </c>
      <c r="B111" s="69" t="s">
        <v>2272</v>
      </c>
      <c r="C111" s="69">
        <v>2</v>
      </c>
      <c r="D111" s="87">
        <v>0.0027670521243257635</v>
      </c>
      <c r="E111" s="87">
        <v>2.751279103983342</v>
      </c>
      <c r="F111" s="69" t="s">
        <v>267</v>
      </c>
      <c r="G111" s="69" t="b">
        <v>0</v>
      </c>
      <c r="H111" s="69" t="b">
        <v>0</v>
      </c>
      <c r="I111" s="69" t="b">
        <v>0</v>
      </c>
      <c r="J111" s="69" t="b">
        <v>0</v>
      </c>
      <c r="K111" s="69" t="b">
        <v>0</v>
      </c>
      <c r="L111" s="69" t="b">
        <v>0</v>
      </c>
    </row>
    <row r="112" spans="1:12" ht="15">
      <c r="A112" s="69" t="s">
        <v>2272</v>
      </c>
      <c r="B112" s="69" t="s">
        <v>2273</v>
      </c>
      <c r="C112" s="69">
        <v>2</v>
      </c>
      <c r="D112" s="87">
        <v>0.0027670521243257635</v>
      </c>
      <c r="E112" s="87">
        <v>2.751279103983342</v>
      </c>
      <c r="F112" s="69" t="s">
        <v>267</v>
      </c>
      <c r="G112" s="69" t="b">
        <v>0</v>
      </c>
      <c r="H112" s="69" t="b">
        <v>0</v>
      </c>
      <c r="I112" s="69" t="b">
        <v>0</v>
      </c>
      <c r="J112" s="69" t="b">
        <v>0</v>
      </c>
      <c r="K112" s="69" t="b">
        <v>0</v>
      </c>
      <c r="L112" s="69" t="b">
        <v>0</v>
      </c>
    </row>
    <row r="113" spans="1:12" ht="15">
      <c r="A113" s="69" t="s">
        <v>2273</v>
      </c>
      <c r="B113" s="69" t="s">
        <v>2274</v>
      </c>
      <c r="C113" s="69">
        <v>2</v>
      </c>
      <c r="D113" s="87">
        <v>0.0027670521243257635</v>
      </c>
      <c r="E113" s="87">
        <v>2.751279103983342</v>
      </c>
      <c r="F113" s="69" t="s">
        <v>267</v>
      </c>
      <c r="G113" s="69" t="b">
        <v>0</v>
      </c>
      <c r="H113" s="69" t="b">
        <v>0</v>
      </c>
      <c r="I113" s="69" t="b">
        <v>0</v>
      </c>
      <c r="J113" s="69" t="b">
        <v>0</v>
      </c>
      <c r="K113" s="69" t="b">
        <v>0</v>
      </c>
      <c r="L113" s="69" t="b">
        <v>0</v>
      </c>
    </row>
    <row r="114" spans="1:12" ht="15">
      <c r="A114" s="69" t="s">
        <v>2274</v>
      </c>
      <c r="B114" s="69" t="s">
        <v>2275</v>
      </c>
      <c r="C114" s="69">
        <v>2</v>
      </c>
      <c r="D114" s="87">
        <v>0.0027670521243257635</v>
      </c>
      <c r="E114" s="87">
        <v>2.751279103983342</v>
      </c>
      <c r="F114" s="69" t="s">
        <v>267</v>
      </c>
      <c r="G114" s="69" t="b">
        <v>0</v>
      </c>
      <c r="H114" s="69" t="b">
        <v>0</v>
      </c>
      <c r="I114" s="69" t="b">
        <v>0</v>
      </c>
      <c r="J114" s="69" t="b">
        <v>0</v>
      </c>
      <c r="K114" s="69" t="b">
        <v>0</v>
      </c>
      <c r="L114" s="69" t="b">
        <v>0</v>
      </c>
    </row>
    <row r="115" spans="1:12" ht="15">
      <c r="A115" s="69" t="s">
        <v>2275</v>
      </c>
      <c r="B115" s="69" t="s">
        <v>1950</v>
      </c>
      <c r="C115" s="69">
        <v>2</v>
      </c>
      <c r="D115" s="87">
        <v>0.0027670521243257635</v>
      </c>
      <c r="E115" s="87">
        <v>2.0980665902079987</v>
      </c>
      <c r="F115" s="69" t="s">
        <v>267</v>
      </c>
      <c r="G115" s="69" t="b">
        <v>0</v>
      </c>
      <c r="H115" s="69" t="b">
        <v>0</v>
      </c>
      <c r="I115" s="69" t="b">
        <v>0</v>
      </c>
      <c r="J115" s="69" t="b">
        <v>0</v>
      </c>
      <c r="K115" s="69" t="b">
        <v>0</v>
      </c>
      <c r="L115" s="69" t="b">
        <v>0</v>
      </c>
    </row>
    <row r="116" spans="1:12" ht="15">
      <c r="A116" s="69" t="s">
        <v>1950</v>
      </c>
      <c r="B116" s="69" t="s">
        <v>2276</v>
      </c>
      <c r="C116" s="69">
        <v>2</v>
      </c>
      <c r="D116" s="87">
        <v>0.0027670521243257635</v>
      </c>
      <c r="E116" s="87">
        <v>2.0980665902079987</v>
      </c>
      <c r="F116" s="69" t="s">
        <v>267</v>
      </c>
      <c r="G116" s="69" t="b">
        <v>0</v>
      </c>
      <c r="H116" s="69" t="b">
        <v>0</v>
      </c>
      <c r="I116" s="69" t="b">
        <v>0</v>
      </c>
      <c r="J116" s="69" t="b">
        <v>0</v>
      </c>
      <c r="K116" s="69" t="b">
        <v>0</v>
      </c>
      <c r="L116" s="69" t="b">
        <v>0</v>
      </c>
    </row>
    <row r="117" spans="1:12" ht="15">
      <c r="A117" s="69" t="s">
        <v>2276</v>
      </c>
      <c r="B117" s="69" t="s">
        <v>2198</v>
      </c>
      <c r="C117" s="69">
        <v>2</v>
      </c>
      <c r="D117" s="87">
        <v>0.0027670521243257635</v>
      </c>
      <c r="E117" s="87">
        <v>2.3533390953113047</v>
      </c>
      <c r="F117" s="69" t="s">
        <v>267</v>
      </c>
      <c r="G117" s="69" t="b">
        <v>0</v>
      </c>
      <c r="H117" s="69" t="b">
        <v>0</v>
      </c>
      <c r="I117" s="69" t="b">
        <v>0</v>
      </c>
      <c r="J117" s="69" t="b">
        <v>0</v>
      </c>
      <c r="K117" s="69" t="b">
        <v>0</v>
      </c>
      <c r="L117" s="69" t="b">
        <v>0</v>
      </c>
    </row>
    <row r="118" spans="1:12" ht="15">
      <c r="A118" s="69" t="s">
        <v>2198</v>
      </c>
      <c r="B118" s="69" t="s">
        <v>2199</v>
      </c>
      <c r="C118" s="69">
        <v>2</v>
      </c>
      <c r="D118" s="87">
        <v>0.0027670521243257635</v>
      </c>
      <c r="E118" s="87">
        <v>1.955399086639267</v>
      </c>
      <c r="F118" s="69" t="s">
        <v>267</v>
      </c>
      <c r="G118" s="69" t="b">
        <v>0</v>
      </c>
      <c r="H118" s="69" t="b">
        <v>0</v>
      </c>
      <c r="I118" s="69" t="b">
        <v>0</v>
      </c>
      <c r="J118" s="69" t="b">
        <v>0</v>
      </c>
      <c r="K118" s="69" t="b">
        <v>0</v>
      </c>
      <c r="L118" s="69" t="b">
        <v>0</v>
      </c>
    </row>
    <row r="119" spans="1:12" ht="15">
      <c r="A119" s="69" t="s">
        <v>2199</v>
      </c>
      <c r="B119" s="69" t="s">
        <v>2227</v>
      </c>
      <c r="C119" s="69">
        <v>2</v>
      </c>
      <c r="D119" s="87">
        <v>0.0027670521243257635</v>
      </c>
      <c r="E119" s="87">
        <v>2.1772478362556233</v>
      </c>
      <c r="F119" s="69" t="s">
        <v>267</v>
      </c>
      <c r="G119" s="69" t="b">
        <v>0</v>
      </c>
      <c r="H119" s="69" t="b">
        <v>0</v>
      </c>
      <c r="I119" s="69" t="b">
        <v>0</v>
      </c>
      <c r="J119" s="69" t="b">
        <v>0</v>
      </c>
      <c r="K119" s="69" t="b">
        <v>0</v>
      </c>
      <c r="L119" s="69" t="b">
        <v>0</v>
      </c>
    </row>
    <row r="120" spans="1:12" ht="15">
      <c r="A120" s="69" t="s">
        <v>2227</v>
      </c>
      <c r="B120" s="69" t="s">
        <v>2277</v>
      </c>
      <c r="C120" s="69">
        <v>2</v>
      </c>
      <c r="D120" s="87">
        <v>0.0027670521243257635</v>
      </c>
      <c r="E120" s="87">
        <v>2.575187844927661</v>
      </c>
      <c r="F120" s="69" t="s">
        <v>267</v>
      </c>
      <c r="G120" s="69" t="b">
        <v>0</v>
      </c>
      <c r="H120" s="69" t="b">
        <v>0</v>
      </c>
      <c r="I120" s="69" t="b">
        <v>0</v>
      </c>
      <c r="J120" s="69" t="b">
        <v>0</v>
      </c>
      <c r="K120" s="69" t="b">
        <v>0</v>
      </c>
      <c r="L120" s="69" t="b">
        <v>0</v>
      </c>
    </row>
    <row r="121" spans="1:12" ht="15">
      <c r="A121" s="69" t="s">
        <v>2277</v>
      </c>
      <c r="B121" s="69" t="s">
        <v>2278</v>
      </c>
      <c r="C121" s="69">
        <v>2</v>
      </c>
      <c r="D121" s="87">
        <v>0.0027670521243257635</v>
      </c>
      <c r="E121" s="87">
        <v>2.751279103983342</v>
      </c>
      <c r="F121" s="69" t="s">
        <v>267</v>
      </c>
      <c r="G121" s="69" t="b">
        <v>0</v>
      </c>
      <c r="H121" s="69" t="b">
        <v>0</v>
      </c>
      <c r="I121" s="69" t="b">
        <v>0</v>
      </c>
      <c r="J121" s="69" t="b">
        <v>0</v>
      </c>
      <c r="K121" s="69" t="b">
        <v>0</v>
      </c>
      <c r="L121" s="69" t="b">
        <v>0</v>
      </c>
    </row>
    <row r="122" spans="1:12" ht="15">
      <c r="A122" s="69" t="s">
        <v>2278</v>
      </c>
      <c r="B122" s="69" t="s">
        <v>1982</v>
      </c>
      <c r="C122" s="69">
        <v>2</v>
      </c>
      <c r="D122" s="87">
        <v>0.0027670521243257635</v>
      </c>
      <c r="E122" s="87">
        <v>2.3533390953113047</v>
      </c>
      <c r="F122" s="69" t="s">
        <v>267</v>
      </c>
      <c r="G122" s="69" t="b">
        <v>0</v>
      </c>
      <c r="H122" s="69" t="b">
        <v>0</v>
      </c>
      <c r="I122" s="69" t="b">
        <v>0</v>
      </c>
      <c r="J122" s="69" t="b">
        <v>0</v>
      </c>
      <c r="K122" s="69" t="b">
        <v>0</v>
      </c>
      <c r="L122" s="69" t="b">
        <v>0</v>
      </c>
    </row>
    <row r="123" spans="1:12" ht="15">
      <c r="A123" s="69" t="s">
        <v>1982</v>
      </c>
      <c r="B123" s="69" t="s">
        <v>2279</v>
      </c>
      <c r="C123" s="69">
        <v>2</v>
      </c>
      <c r="D123" s="87">
        <v>0.0027670521243257635</v>
      </c>
      <c r="E123" s="87">
        <v>2.3533390953113047</v>
      </c>
      <c r="F123" s="69" t="s">
        <v>267</v>
      </c>
      <c r="G123" s="69" t="b">
        <v>0</v>
      </c>
      <c r="H123" s="69" t="b">
        <v>0</v>
      </c>
      <c r="I123" s="69" t="b">
        <v>0</v>
      </c>
      <c r="J123" s="69" t="b">
        <v>0</v>
      </c>
      <c r="K123" s="69" t="b">
        <v>0</v>
      </c>
      <c r="L123" s="69" t="b">
        <v>0</v>
      </c>
    </row>
    <row r="124" spans="1:12" ht="15">
      <c r="A124" s="69" t="s">
        <v>2279</v>
      </c>
      <c r="B124" s="69" t="s">
        <v>2280</v>
      </c>
      <c r="C124" s="69">
        <v>2</v>
      </c>
      <c r="D124" s="87">
        <v>0.0027670521243257635</v>
      </c>
      <c r="E124" s="87">
        <v>2.751279103983342</v>
      </c>
      <c r="F124" s="69" t="s">
        <v>267</v>
      </c>
      <c r="G124" s="69" t="b">
        <v>0</v>
      </c>
      <c r="H124" s="69" t="b">
        <v>0</v>
      </c>
      <c r="I124" s="69" t="b">
        <v>0</v>
      </c>
      <c r="J124" s="69" t="b">
        <v>0</v>
      </c>
      <c r="K124" s="69" t="b">
        <v>0</v>
      </c>
      <c r="L124" s="69" t="b">
        <v>0</v>
      </c>
    </row>
    <row r="125" spans="1:12" ht="15">
      <c r="A125" s="69" t="s">
        <v>2280</v>
      </c>
      <c r="B125" s="69" t="s">
        <v>2281</v>
      </c>
      <c r="C125" s="69">
        <v>2</v>
      </c>
      <c r="D125" s="87">
        <v>0.0027670521243257635</v>
      </c>
      <c r="E125" s="87">
        <v>2.751279103983342</v>
      </c>
      <c r="F125" s="69" t="s">
        <v>267</v>
      </c>
      <c r="G125" s="69" t="b">
        <v>0</v>
      </c>
      <c r="H125" s="69" t="b">
        <v>0</v>
      </c>
      <c r="I125" s="69" t="b">
        <v>0</v>
      </c>
      <c r="J125" s="69" t="b">
        <v>0</v>
      </c>
      <c r="K125" s="69" t="b">
        <v>0</v>
      </c>
      <c r="L125" s="69" t="b">
        <v>0</v>
      </c>
    </row>
    <row r="126" spans="1:12" ht="15">
      <c r="A126" s="69" t="s">
        <v>2281</v>
      </c>
      <c r="B126" s="69" t="s">
        <v>2282</v>
      </c>
      <c r="C126" s="69">
        <v>2</v>
      </c>
      <c r="D126" s="87">
        <v>0.0027670521243257635</v>
      </c>
      <c r="E126" s="87">
        <v>2.751279103983342</v>
      </c>
      <c r="F126" s="69" t="s">
        <v>267</v>
      </c>
      <c r="G126" s="69" t="b">
        <v>0</v>
      </c>
      <c r="H126" s="69" t="b">
        <v>0</v>
      </c>
      <c r="I126" s="69" t="b">
        <v>0</v>
      </c>
      <c r="J126" s="69" t="b">
        <v>0</v>
      </c>
      <c r="K126" s="69" t="b">
        <v>0</v>
      </c>
      <c r="L126" s="69" t="b">
        <v>0</v>
      </c>
    </row>
    <row r="127" spans="1:12" ht="15">
      <c r="A127" s="69" t="s">
        <v>2282</v>
      </c>
      <c r="B127" s="69" t="s">
        <v>2283</v>
      </c>
      <c r="C127" s="69">
        <v>2</v>
      </c>
      <c r="D127" s="87">
        <v>0.0027670521243257635</v>
      </c>
      <c r="E127" s="87">
        <v>2.751279103983342</v>
      </c>
      <c r="F127" s="69" t="s">
        <v>267</v>
      </c>
      <c r="G127" s="69" t="b">
        <v>0</v>
      </c>
      <c r="H127" s="69" t="b">
        <v>0</v>
      </c>
      <c r="I127" s="69" t="b">
        <v>0</v>
      </c>
      <c r="J127" s="69" t="b">
        <v>0</v>
      </c>
      <c r="K127" s="69" t="b">
        <v>0</v>
      </c>
      <c r="L127" s="69" t="b">
        <v>0</v>
      </c>
    </row>
    <row r="128" spans="1:12" ht="15">
      <c r="A128" s="69" t="s">
        <v>2283</v>
      </c>
      <c r="B128" s="69" t="s">
        <v>2284</v>
      </c>
      <c r="C128" s="69">
        <v>2</v>
      </c>
      <c r="D128" s="87">
        <v>0.0027670521243257635</v>
      </c>
      <c r="E128" s="87">
        <v>2.751279103983342</v>
      </c>
      <c r="F128" s="69" t="s">
        <v>267</v>
      </c>
      <c r="G128" s="69" t="b">
        <v>0</v>
      </c>
      <c r="H128" s="69" t="b">
        <v>0</v>
      </c>
      <c r="I128" s="69" t="b">
        <v>0</v>
      </c>
      <c r="J128" s="69" t="b">
        <v>0</v>
      </c>
      <c r="K128" s="69" t="b">
        <v>0</v>
      </c>
      <c r="L128" s="69" t="b">
        <v>0</v>
      </c>
    </row>
    <row r="129" spans="1:12" ht="15">
      <c r="A129" s="69" t="s">
        <v>2284</v>
      </c>
      <c r="B129" s="69" t="s">
        <v>2285</v>
      </c>
      <c r="C129" s="69">
        <v>2</v>
      </c>
      <c r="D129" s="87">
        <v>0.0027670521243257635</v>
      </c>
      <c r="E129" s="87">
        <v>2.751279103983342</v>
      </c>
      <c r="F129" s="69" t="s">
        <v>267</v>
      </c>
      <c r="G129" s="69" t="b">
        <v>0</v>
      </c>
      <c r="H129" s="69" t="b">
        <v>0</v>
      </c>
      <c r="I129" s="69" t="b">
        <v>0</v>
      </c>
      <c r="J129" s="69" t="b">
        <v>0</v>
      </c>
      <c r="K129" s="69" t="b">
        <v>0</v>
      </c>
      <c r="L129" s="69" t="b">
        <v>0</v>
      </c>
    </row>
    <row r="130" spans="1:12" ht="15">
      <c r="A130" s="69" t="s">
        <v>2285</v>
      </c>
      <c r="B130" s="69" t="s">
        <v>2286</v>
      </c>
      <c r="C130" s="69">
        <v>2</v>
      </c>
      <c r="D130" s="87">
        <v>0.0027670521243257635</v>
      </c>
      <c r="E130" s="87">
        <v>2.751279103983342</v>
      </c>
      <c r="F130" s="69" t="s">
        <v>267</v>
      </c>
      <c r="G130" s="69" t="b">
        <v>0</v>
      </c>
      <c r="H130" s="69" t="b">
        <v>0</v>
      </c>
      <c r="I130" s="69" t="b">
        <v>0</v>
      </c>
      <c r="J130" s="69" t="b">
        <v>0</v>
      </c>
      <c r="K130" s="69" t="b">
        <v>0</v>
      </c>
      <c r="L130" s="69" t="b">
        <v>0</v>
      </c>
    </row>
    <row r="131" spans="1:12" ht="15">
      <c r="A131" s="69" t="s">
        <v>2286</v>
      </c>
      <c r="B131" s="69" t="s">
        <v>2199</v>
      </c>
      <c r="C131" s="69">
        <v>2</v>
      </c>
      <c r="D131" s="87">
        <v>0.0027670521243257635</v>
      </c>
      <c r="E131" s="87">
        <v>2.3533390953113047</v>
      </c>
      <c r="F131" s="69" t="s">
        <v>267</v>
      </c>
      <c r="G131" s="69" t="b">
        <v>0</v>
      </c>
      <c r="H131" s="69" t="b">
        <v>0</v>
      </c>
      <c r="I131" s="69" t="b">
        <v>0</v>
      </c>
      <c r="J131" s="69" t="b">
        <v>0</v>
      </c>
      <c r="K131" s="69" t="b">
        <v>0</v>
      </c>
      <c r="L131" s="69" t="b">
        <v>0</v>
      </c>
    </row>
    <row r="132" spans="1:12" ht="15">
      <c r="A132" s="69" t="s">
        <v>2199</v>
      </c>
      <c r="B132" s="69" t="s">
        <v>2287</v>
      </c>
      <c r="C132" s="69">
        <v>2</v>
      </c>
      <c r="D132" s="87">
        <v>0.0027670521243257635</v>
      </c>
      <c r="E132" s="87">
        <v>2.3533390953113047</v>
      </c>
      <c r="F132" s="69" t="s">
        <v>267</v>
      </c>
      <c r="G132" s="69" t="b">
        <v>0</v>
      </c>
      <c r="H132" s="69" t="b">
        <v>0</v>
      </c>
      <c r="I132" s="69" t="b">
        <v>0</v>
      </c>
      <c r="J132" s="69" t="b">
        <v>0</v>
      </c>
      <c r="K132" s="69" t="b">
        <v>0</v>
      </c>
      <c r="L132" s="69" t="b">
        <v>0</v>
      </c>
    </row>
    <row r="133" spans="1:12" ht="15">
      <c r="A133" s="69" t="s">
        <v>2287</v>
      </c>
      <c r="B133" s="69" t="s">
        <v>2288</v>
      </c>
      <c r="C133" s="69">
        <v>2</v>
      </c>
      <c r="D133" s="87">
        <v>0.0027670521243257635</v>
      </c>
      <c r="E133" s="87">
        <v>2.751279103983342</v>
      </c>
      <c r="F133" s="69" t="s">
        <v>267</v>
      </c>
      <c r="G133" s="69" t="b">
        <v>0</v>
      </c>
      <c r="H133" s="69" t="b">
        <v>0</v>
      </c>
      <c r="I133" s="69" t="b">
        <v>0</v>
      </c>
      <c r="J133" s="69" t="b">
        <v>0</v>
      </c>
      <c r="K133" s="69" t="b">
        <v>0</v>
      </c>
      <c r="L133" s="69" t="b">
        <v>0</v>
      </c>
    </row>
    <row r="134" spans="1:12" ht="15">
      <c r="A134" s="69" t="s">
        <v>2231</v>
      </c>
      <c r="B134" s="69" t="s">
        <v>2290</v>
      </c>
      <c r="C134" s="69">
        <v>2</v>
      </c>
      <c r="D134" s="87">
        <v>0.0027670521243257635</v>
      </c>
      <c r="E134" s="87">
        <v>2.575187844927661</v>
      </c>
      <c r="F134" s="69" t="s">
        <v>267</v>
      </c>
      <c r="G134" s="69" t="b">
        <v>0</v>
      </c>
      <c r="H134" s="69" t="b">
        <v>0</v>
      </c>
      <c r="I134" s="69" t="b">
        <v>0</v>
      </c>
      <c r="J134" s="69" t="b">
        <v>0</v>
      </c>
      <c r="K134" s="69" t="b">
        <v>0</v>
      </c>
      <c r="L134" s="69" t="b">
        <v>0</v>
      </c>
    </row>
    <row r="135" spans="1:12" ht="15">
      <c r="A135" s="69" t="s">
        <v>765</v>
      </c>
      <c r="B135" s="69" t="s">
        <v>1944</v>
      </c>
      <c r="C135" s="69">
        <v>2</v>
      </c>
      <c r="D135" s="87">
        <v>0.0027670521243257635</v>
      </c>
      <c r="E135" s="87">
        <v>1.0932677073262298</v>
      </c>
      <c r="F135" s="69" t="s">
        <v>267</v>
      </c>
      <c r="G135" s="69" t="b">
        <v>0</v>
      </c>
      <c r="H135" s="69" t="b">
        <v>0</v>
      </c>
      <c r="I135" s="69" t="b">
        <v>0</v>
      </c>
      <c r="J135" s="69" t="b">
        <v>0</v>
      </c>
      <c r="K135" s="69" t="b">
        <v>0</v>
      </c>
      <c r="L135" s="69" t="b">
        <v>0</v>
      </c>
    </row>
    <row r="136" spans="1:12" ht="15">
      <c r="A136" s="69" t="s">
        <v>2235</v>
      </c>
      <c r="B136" s="69" t="s">
        <v>2187</v>
      </c>
      <c r="C136" s="69">
        <v>2</v>
      </c>
      <c r="D136" s="87">
        <v>0.0027670521243257635</v>
      </c>
      <c r="E136" s="87">
        <v>1.9731278535996986</v>
      </c>
      <c r="F136" s="69" t="s">
        <v>267</v>
      </c>
      <c r="G136" s="69" t="b">
        <v>0</v>
      </c>
      <c r="H136" s="69" t="b">
        <v>0</v>
      </c>
      <c r="I136" s="69" t="b">
        <v>0</v>
      </c>
      <c r="J136" s="69" t="b">
        <v>0</v>
      </c>
      <c r="K136" s="69" t="b">
        <v>0</v>
      </c>
      <c r="L136" s="69" t="b">
        <v>0</v>
      </c>
    </row>
    <row r="137" spans="1:12" ht="15">
      <c r="A137" s="69" t="s">
        <v>2218</v>
      </c>
      <c r="B137" s="69" t="s">
        <v>344</v>
      </c>
      <c r="C137" s="69">
        <v>2</v>
      </c>
      <c r="D137" s="87">
        <v>0.0027670521243257635</v>
      </c>
      <c r="E137" s="87">
        <v>1.7512791039833422</v>
      </c>
      <c r="F137" s="69" t="s">
        <v>267</v>
      </c>
      <c r="G137" s="69" t="b">
        <v>0</v>
      </c>
      <c r="H137" s="69" t="b">
        <v>0</v>
      </c>
      <c r="I137" s="69" t="b">
        <v>0</v>
      </c>
      <c r="J137" s="69" t="b">
        <v>0</v>
      </c>
      <c r="K137" s="69" t="b">
        <v>0</v>
      </c>
      <c r="L137" s="69" t="b">
        <v>0</v>
      </c>
    </row>
    <row r="138" spans="1:12" ht="15">
      <c r="A138" s="69" t="s">
        <v>344</v>
      </c>
      <c r="B138" s="69" t="s">
        <v>2236</v>
      </c>
      <c r="C138" s="69">
        <v>2</v>
      </c>
      <c r="D138" s="87">
        <v>0.0027670521243257635</v>
      </c>
      <c r="E138" s="87">
        <v>1.7622744882848056</v>
      </c>
      <c r="F138" s="69" t="s">
        <v>267</v>
      </c>
      <c r="G138" s="69" t="b">
        <v>0</v>
      </c>
      <c r="H138" s="69" t="b">
        <v>0</v>
      </c>
      <c r="I138" s="69" t="b">
        <v>0</v>
      </c>
      <c r="J138" s="69" t="b">
        <v>0</v>
      </c>
      <c r="K138" s="69" t="b">
        <v>0</v>
      </c>
      <c r="L138" s="69" t="b">
        <v>0</v>
      </c>
    </row>
    <row r="139" spans="1:12" ht="15">
      <c r="A139" s="69" t="s">
        <v>2236</v>
      </c>
      <c r="B139" s="69" t="s">
        <v>2219</v>
      </c>
      <c r="C139" s="69">
        <v>2</v>
      </c>
      <c r="D139" s="87">
        <v>0.0027670521243257635</v>
      </c>
      <c r="E139" s="87">
        <v>2.27415784926368</v>
      </c>
      <c r="F139" s="69" t="s">
        <v>267</v>
      </c>
      <c r="G139" s="69" t="b">
        <v>0</v>
      </c>
      <c r="H139" s="69" t="b">
        <v>0</v>
      </c>
      <c r="I139" s="69" t="b">
        <v>0</v>
      </c>
      <c r="J139" s="69" t="b">
        <v>0</v>
      </c>
      <c r="K139" s="69" t="b">
        <v>0</v>
      </c>
      <c r="L139" s="69" t="b">
        <v>0</v>
      </c>
    </row>
    <row r="140" spans="1:12" ht="15">
      <c r="A140" s="69" t="s">
        <v>2219</v>
      </c>
      <c r="B140" s="69" t="s">
        <v>2296</v>
      </c>
      <c r="C140" s="69">
        <v>2</v>
      </c>
      <c r="D140" s="87">
        <v>0.0027670521243257635</v>
      </c>
      <c r="E140" s="87">
        <v>2.450249108319361</v>
      </c>
      <c r="F140" s="69" t="s">
        <v>267</v>
      </c>
      <c r="G140" s="69" t="b">
        <v>0</v>
      </c>
      <c r="H140" s="69" t="b">
        <v>0</v>
      </c>
      <c r="I140" s="69" t="b">
        <v>0</v>
      </c>
      <c r="J140" s="69" t="b">
        <v>0</v>
      </c>
      <c r="K140" s="69" t="b">
        <v>0</v>
      </c>
      <c r="L140" s="69" t="b">
        <v>0</v>
      </c>
    </row>
    <row r="141" spans="1:12" ht="15">
      <c r="A141" s="69" t="s">
        <v>2296</v>
      </c>
      <c r="B141" s="69" t="s">
        <v>1944</v>
      </c>
      <c r="C141" s="69">
        <v>2</v>
      </c>
      <c r="D141" s="87">
        <v>0.0027670521243257635</v>
      </c>
      <c r="E141" s="87">
        <v>1.0932677073262298</v>
      </c>
      <c r="F141" s="69" t="s">
        <v>267</v>
      </c>
      <c r="G141" s="69" t="b">
        <v>0</v>
      </c>
      <c r="H141" s="69" t="b">
        <v>0</v>
      </c>
      <c r="I141" s="69" t="b">
        <v>0</v>
      </c>
      <c r="J141" s="69" t="b">
        <v>0</v>
      </c>
      <c r="K141" s="69" t="b">
        <v>0</v>
      </c>
      <c r="L141" s="69" t="b">
        <v>0</v>
      </c>
    </row>
    <row r="142" spans="1:12" ht="15">
      <c r="A142" s="69" t="s">
        <v>2230</v>
      </c>
      <c r="B142" s="69" t="s">
        <v>731</v>
      </c>
      <c r="C142" s="69">
        <v>2</v>
      </c>
      <c r="D142" s="87">
        <v>0.0027670521243257635</v>
      </c>
      <c r="E142" s="87">
        <v>2.39909658587198</v>
      </c>
      <c r="F142" s="69" t="s">
        <v>267</v>
      </c>
      <c r="G142" s="69" t="b">
        <v>0</v>
      </c>
      <c r="H142" s="69" t="b">
        <v>0</v>
      </c>
      <c r="I142" s="69" t="b">
        <v>0</v>
      </c>
      <c r="J142" s="69" t="b">
        <v>0</v>
      </c>
      <c r="K142" s="69" t="b">
        <v>0</v>
      </c>
      <c r="L142" s="69" t="b">
        <v>0</v>
      </c>
    </row>
    <row r="143" spans="1:12" ht="15">
      <c r="A143" s="69" t="s">
        <v>1964</v>
      </c>
      <c r="B143" s="69" t="s">
        <v>2187</v>
      </c>
      <c r="C143" s="69">
        <v>2</v>
      </c>
      <c r="D143" s="87">
        <v>0.0027670521243257635</v>
      </c>
      <c r="E143" s="87">
        <v>1.6720978579357175</v>
      </c>
      <c r="F143" s="69" t="s">
        <v>267</v>
      </c>
      <c r="G143" s="69" t="b">
        <v>0</v>
      </c>
      <c r="H143" s="69" t="b">
        <v>0</v>
      </c>
      <c r="I143" s="69" t="b">
        <v>0</v>
      </c>
      <c r="J143" s="69" t="b">
        <v>0</v>
      </c>
      <c r="K143" s="69" t="b">
        <v>0</v>
      </c>
      <c r="L143" s="69" t="b">
        <v>0</v>
      </c>
    </row>
    <row r="144" spans="1:12" ht="15">
      <c r="A144" s="69" t="s">
        <v>2187</v>
      </c>
      <c r="B144" s="69" t="s">
        <v>2201</v>
      </c>
      <c r="C144" s="69">
        <v>2</v>
      </c>
      <c r="D144" s="87">
        <v>0.0027670521243257635</v>
      </c>
      <c r="E144" s="87">
        <v>1.9061810639690853</v>
      </c>
      <c r="F144" s="69" t="s">
        <v>267</v>
      </c>
      <c r="G144" s="69" t="b">
        <v>0</v>
      </c>
      <c r="H144" s="69" t="b">
        <v>0</v>
      </c>
      <c r="I144" s="69" t="b">
        <v>0</v>
      </c>
      <c r="J144" s="69" t="b">
        <v>0</v>
      </c>
      <c r="K144" s="69" t="b">
        <v>0</v>
      </c>
      <c r="L144" s="69" t="b">
        <v>0</v>
      </c>
    </row>
    <row r="145" spans="1:12" ht="15">
      <c r="A145" s="69" t="s">
        <v>2201</v>
      </c>
      <c r="B145" s="69" t="s">
        <v>2298</v>
      </c>
      <c r="C145" s="69">
        <v>2</v>
      </c>
      <c r="D145" s="87">
        <v>0.0027670521243257635</v>
      </c>
      <c r="E145" s="87">
        <v>2.3533390953113047</v>
      </c>
      <c r="F145" s="69" t="s">
        <v>267</v>
      </c>
      <c r="G145" s="69" t="b">
        <v>0</v>
      </c>
      <c r="H145" s="69" t="b">
        <v>0</v>
      </c>
      <c r="I145" s="69" t="b">
        <v>0</v>
      </c>
      <c r="J145" s="69" t="b">
        <v>0</v>
      </c>
      <c r="K145" s="69" t="b">
        <v>0</v>
      </c>
      <c r="L145" s="69" t="b">
        <v>0</v>
      </c>
    </row>
    <row r="146" spans="1:12" ht="15">
      <c r="A146" s="69" t="s">
        <v>2298</v>
      </c>
      <c r="B146" s="69" t="s">
        <v>2238</v>
      </c>
      <c r="C146" s="69">
        <v>2</v>
      </c>
      <c r="D146" s="87">
        <v>0.0027670521243257635</v>
      </c>
      <c r="E146" s="87">
        <v>2.575187844927661</v>
      </c>
      <c r="F146" s="69" t="s">
        <v>267</v>
      </c>
      <c r="G146" s="69" t="b">
        <v>0</v>
      </c>
      <c r="H146" s="69" t="b">
        <v>0</v>
      </c>
      <c r="I146" s="69" t="b">
        <v>0</v>
      </c>
      <c r="J146" s="69" t="b">
        <v>0</v>
      </c>
      <c r="K146" s="69" t="b">
        <v>0</v>
      </c>
      <c r="L146" s="69" t="b">
        <v>0</v>
      </c>
    </row>
    <row r="147" spans="1:12" ht="15">
      <c r="A147" s="69" t="s">
        <v>2300</v>
      </c>
      <c r="B147" s="69" t="s">
        <v>1949</v>
      </c>
      <c r="C147" s="69">
        <v>2</v>
      </c>
      <c r="D147" s="87">
        <v>0.0027670521243257635</v>
      </c>
      <c r="E147" s="87">
        <v>2.0980665902079987</v>
      </c>
      <c r="F147" s="69" t="s">
        <v>267</v>
      </c>
      <c r="G147" s="69" t="b">
        <v>0</v>
      </c>
      <c r="H147" s="69" t="b">
        <v>0</v>
      </c>
      <c r="I147" s="69" t="b">
        <v>0</v>
      </c>
      <c r="J147" s="69" t="b">
        <v>0</v>
      </c>
      <c r="K147" s="69" t="b">
        <v>0</v>
      </c>
      <c r="L147" s="69" t="b">
        <v>0</v>
      </c>
    </row>
    <row r="148" spans="1:12" ht="15">
      <c r="A148" s="69" t="s">
        <v>1949</v>
      </c>
      <c r="B148" s="69" t="s">
        <v>1944</v>
      </c>
      <c r="C148" s="69">
        <v>2</v>
      </c>
      <c r="D148" s="87">
        <v>0.0027670521243257635</v>
      </c>
      <c r="E148" s="87">
        <v>0.4400551935508862</v>
      </c>
      <c r="F148" s="69" t="s">
        <v>267</v>
      </c>
      <c r="G148" s="69" t="b">
        <v>0</v>
      </c>
      <c r="H148" s="69" t="b">
        <v>0</v>
      </c>
      <c r="I148" s="69" t="b">
        <v>0</v>
      </c>
      <c r="J148" s="69" t="b">
        <v>0</v>
      </c>
      <c r="K148" s="69" t="b">
        <v>0</v>
      </c>
      <c r="L148" s="69" t="b">
        <v>0</v>
      </c>
    </row>
    <row r="149" spans="1:12" ht="15">
      <c r="A149" s="69" t="s">
        <v>2191</v>
      </c>
      <c r="B149" s="69" t="s">
        <v>2189</v>
      </c>
      <c r="C149" s="69">
        <v>2</v>
      </c>
      <c r="D149" s="87">
        <v>0.0027670521243257635</v>
      </c>
      <c r="E149" s="87">
        <v>1.7300898049134041</v>
      </c>
      <c r="F149" s="69" t="s">
        <v>267</v>
      </c>
      <c r="G149" s="69" t="b">
        <v>0</v>
      </c>
      <c r="H149" s="69" t="b">
        <v>0</v>
      </c>
      <c r="I149" s="69" t="b">
        <v>0</v>
      </c>
      <c r="J149" s="69" t="b">
        <v>0</v>
      </c>
      <c r="K149" s="69" t="b">
        <v>0</v>
      </c>
      <c r="L149" s="69" t="b">
        <v>0</v>
      </c>
    </row>
    <row r="150" spans="1:12" ht="15">
      <c r="A150" s="69" t="s">
        <v>2189</v>
      </c>
      <c r="B150" s="69" t="s">
        <v>2301</v>
      </c>
      <c r="C150" s="69">
        <v>2</v>
      </c>
      <c r="D150" s="87">
        <v>0.0027670521243257635</v>
      </c>
      <c r="E150" s="87">
        <v>2.2072110596330665</v>
      </c>
      <c r="F150" s="69" t="s">
        <v>267</v>
      </c>
      <c r="G150" s="69" t="b">
        <v>0</v>
      </c>
      <c r="H150" s="69" t="b">
        <v>0</v>
      </c>
      <c r="I150" s="69" t="b">
        <v>0</v>
      </c>
      <c r="J150" s="69" t="b">
        <v>0</v>
      </c>
      <c r="K150" s="69" t="b">
        <v>0</v>
      </c>
      <c r="L150" s="69" t="b">
        <v>0</v>
      </c>
    </row>
    <row r="151" spans="1:12" ht="15">
      <c r="A151" s="69" t="s">
        <v>771</v>
      </c>
      <c r="B151" s="69" t="s">
        <v>2303</v>
      </c>
      <c r="C151" s="69">
        <v>2</v>
      </c>
      <c r="D151" s="87">
        <v>0.0027670521243257635</v>
      </c>
      <c r="E151" s="87">
        <v>1.8481891169913987</v>
      </c>
      <c r="F151" s="69" t="s">
        <v>267</v>
      </c>
      <c r="G151" s="69" t="b">
        <v>0</v>
      </c>
      <c r="H151" s="69" t="b">
        <v>0</v>
      </c>
      <c r="I151" s="69" t="b">
        <v>0</v>
      </c>
      <c r="J151" s="69" t="b">
        <v>0</v>
      </c>
      <c r="K151" s="69" t="b">
        <v>0</v>
      </c>
      <c r="L151" s="69" t="b">
        <v>0</v>
      </c>
    </row>
    <row r="152" spans="1:12" ht="15">
      <c r="A152" s="69" t="s">
        <v>2303</v>
      </c>
      <c r="B152" s="69" t="s">
        <v>1948</v>
      </c>
      <c r="C152" s="69">
        <v>2</v>
      </c>
      <c r="D152" s="87">
        <v>0.0027670521243257635</v>
      </c>
      <c r="E152" s="87">
        <v>2.0980665902079987</v>
      </c>
      <c r="F152" s="69" t="s">
        <v>267</v>
      </c>
      <c r="G152" s="69" t="b">
        <v>0</v>
      </c>
      <c r="H152" s="69" t="b">
        <v>0</v>
      </c>
      <c r="I152" s="69" t="b">
        <v>0</v>
      </c>
      <c r="J152" s="69" t="b">
        <v>0</v>
      </c>
      <c r="K152" s="69" t="b">
        <v>0</v>
      </c>
      <c r="L152" s="69" t="b">
        <v>0</v>
      </c>
    </row>
    <row r="153" spans="1:12" ht="15">
      <c r="A153" s="69" t="s">
        <v>344</v>
      </c>
      <c r="B153" s="69" t="s">
        <v>2304</v>
      </c>
      <c r="C153" s="69">
        <v>2</v>
      </c>
      <c r="D153" s="87">
        <v>0.0027670521243257635</v>
      </c>
      <c r="E153" s="87">
        <v>1.9383657473404867</v>
      </c>
      <c r="F153" s="69" t="s">
        <v>267</v>
      </c>
      <c r="G153" s="69" t="b">
        <v>0</v>
      </c>
      <c r="H153" s="69" t="b">
        <v>0</v>
      </c>
      <c r="I153" s="69" t="b">
        <v>0</v>
      </c>
      <c r="J153" s="69" t="b">
        <v>0</v>
      </c>
      <c r="K153" s="69" t="b">
        <v>0</v>
      </c>
      <c r="L153" s="69" t="b">
        <v>0</v>
      </c>
    </row>
    <row r="154" spans="1:12" ht="15">
      <c r="A154" s="69" t="s">
        <v>2304</v>
      </c>
      <c r="B154" s="69" t="s">
        <v>2305</v>
      </c>
      <c r="C154" s="69">
        <v>2</v>
      </c>
      <c r="D154" s="87">
        <v>0.0027670521243257635</v>
      </c>
      <c r="E154" s="87">
        <v>2.751279103983342</v>
      </c>
      <c r="F154" s="69" t="s">
        <v>267</v>
      </c>
      <c r="G154" s="69" t="b">
        <v>0</v>
      </c>
      <c r="H154" s="69" t="b">
        <v>0</v>
      </c>
      <c r="I154" s="69" t="b">
        <v>0</v>
      </c>
      <c r="J154" s="69" t="b">
        <v>0</v>
      </c>
      <c r="K154" s="69" t="b">
        <v>0</v>
      </c>
      <c r="L154" s="69" t="b">
        <v>0</v>
      </c>
    </row>
    <row r="155" spans="1:12" ht="15">
      <c r="A155" s="69" t="s">
        <v>2305</v>
      </c>
      <c r="B155" s="69" t="s">
        <v>2306</v>
      </c>
      <c r="C155" s="69">
        <v>2</v>
      </c>
      <c r="D155" s="87">
        <v>0.0027670521243257635</v>
      </c>
      <c r="E155" s="87">
        <v>2.751279103983342</v>
      </c>
      <c r="F155" s="69" t="s">
        <v>267</v>
      </c>
      <c r="G155" s="69" t="b">
        <v>0</v>
      </c>
      <c r="H155" s="69" t="b">
        <v>0</v>
      </c>
      <c r="I155" s="69" t="b">
        <v>0</v>
      </c>
      <c r="J155" s="69" t="b">
        <v>0</v>
      </c>
      <c r="K155" s="69" t="b">
        <v>0</v>
      </c>
      <c r="L155" s="69" t="b">
        <v>0</v>
      </c>
    </row>
    <row r="156" spans="1:12" ht="15">
      <c r="A156" s="69" t="s">
        <v>2306</v>
      </c>
      <c r="B156" s="69" t="s">
        <v>2307</v>
      </c>
      <c r="C156" s="69">
        <v>2</v>
      </c>
      <c r="D156" s="87">
        <v>0.0027670521243257635</v>
      </c>
      <c r="E156" s="87">
        <v>2.751279103983342</v>
      </c>
      <c r="F156" s="69" t="s">
        <v>267</v>
      </c>
      <c r="G156" s="69" t="b">
        <v>0</v>
      </c>
      <c r="H156" s="69" t="b">
        <v>0</v>
      </c>
      <c r="I156" s="69" t="b">
        <v>0</v>
      </c>
      <c r="J156" s="69" t="b">
        <v>0</v>
      </c>
      <c r="K156" s="69" t="b">
        <v>0</v>
      </c>
      <c r="L156" s="69" t="b">
        <v>0</v>
      </c>
    </row>
    <row r="157" spans="1:12" ht="15">
      <c r="A157" s="69" t="s">
        <v>2307</v>
      </c>
      <c r="B157" s="69" t="s">
        <v>2219</v>
      </c>
      <c r="C157" s="69">
        <v>2</v>
      </c>
      <c r="D157" s="87">
        <v>0.0027670521243257635</v>
      </c>
      <c r="E157" s="87">
        <v>2.450249108319361</v>
      </c>
      <c r="F157" s="69" t="s">
        <v>267</v>
      </c>
      <c r="G157" s="69" t="b">
        <v>0</v>
      </c>
      <c r="H157" s="69" t="b">
        <v>0</v>
      </c>
      <c r="I157" s="69" t="b">
        <v>0</v>
      </c>
      <c r="J157" s="69" t="b">
        <v>0</v>
      </c>
      <c r="K157" s="69" t="b">
        <v>0</v>
      </c>
      <c r="L157" s="69" t="b">
        <v>0</v>
      </c>
    </row>
    <row r="158" spans="1:12" ht="15">
      <c r="A158" s="69" t="s">
        <v>2219</v>
      </c>
      <c r="B158" s="69" t="s">
        <v>2226</v>
      </c>
      <c r="C158" s="69">
        <v>2</v>
      </c>
      <c r="D158" s="87">
        <v>0.0027670521243257635</v>
      </c>
      <c r="E158" s="87">
        <v>2.1492191126553797</v>
      </c>
      <c r="F158" s="69" t="s">
        <v>267</v>
      </c>
      <c r="G158" s="69" t="b">
        <v>0</v>
      </c>
      <c r="H158" s="69" t="b">
        <v>0</v>
      </c>
      <c r="I158" s="69" t="b">
        <v>0</v>
      </c>
      <c r="J158" s="69" t="b">
        <v>0</v>
      </c>
      <c r="K158" s="69" t="b">
        <v>0</v>
      </c>
      <c r="L158" s="69" t="b">
        <v>0</v>
      </c>
    </row>
    <row r="159" spans="1:12" ht="15">
      <c r="A159" s="69" t="s">
        <v>2226</v>
      </c>
      <c r="B159" s="69" t="s">
        <v>2242</v>
      </c>
      <c r="C159" s="69">
        <v>2</v>
      </c>
      <c r="D159" s="87">
        <v>0.0027670521243257635</v>
      </c>
      <c r="E159" s="87">
        <v>2.27415784926368</v>
      </c>
      <c r="F159" s="69" t="s">
        <v>267</v>
      </c>
      <c r="G159" s="69" t="b">
        <v>0</v>
      </c>
      <c r="H159" s="69" t="b">
        <v>0</v>
      </c>
      <c r="I159" s="69" t="b">
        <v>0</v>
      </c>
      <c r="J159" s="69" t="b">
        <v>0</v>
      </c>
      <c r="K159" s="69" t="b">
        <v>0</v>
      </c>
      <c r="L159" s="69" t="b">
        <v>0</v>
      </c>
    </row>
    <row r="160" spans="1:12" ht="15">
      <c r="A160" s="69" t="s">
        <v>1944</v>
      </c>
      <c r="B160" s="69" t="s">
        <v>733</v>
      </c>
      <c r="C160" s="69">
        <v>2</v>
      </c>
      <c r="D160" s="87">
        <v>0.0027670521243257635</v>
      </c>
      <c r="E160" s="87">
        <v>1.160214496956843</v>
      </c>
      <c r="F160" s="69" t="s">
        <v>267</v>
      </c>
      <c r="G160" s="69" t="b">
        <v>0</v>
      </c>
      <c r="H160" s="69" t="b">
        <v>0</v>
      </c>
      <c r="I160" s="69" t="b">
        <v>0</v>
      </c>
      <c r="J160" s="69" t="b">
        <v>0</v>
      </c>
      <c r="K160" s="69" t="b">
        <v>0</v>
      </c>
      <c r="L160" s="69" t="b">
        <v>0</v>
      </c>
    </row>
    <row r="161" spans="1:12" ht="15">
      <c r="A161" s="69" t="s">
        <v>733</v>
      </c>
      <c r="B161" s="69" t="s">
        <v>2308</v>
      </c>
      <c r="C161" s="69">
        <v>2</v>
      </c>
      <c r="D161" s="87">
        <v>0.0027670521243257635</v>
      </c>
      <c r="E161" s="87">
        <v>2.751279103983342</v>
      </c>
      <c r="F161" s="69" t="s">
        <v>267</v>
      </c>
      <c r="G161" s="69" t="b">
        <v>0</v>
      </c>
      <c r="H161" s="69" t="b">
        <v>0</v>
      </c>
      <c r="I161" s="69" t="b">
        <v>0</v>
      </c>
      <c r="J161" s="69" t="b">
        <v>0</v>
      </c>
      <c r="K161" s="69" t="b">
        <v>0</v>
      </c>
      <c r="L161" s="69" t="b">
        <v>0</v>
      </c>
    </row>
    <row r="162" spans="1:12" ht="15">
      <c r="A162" s="69" t="s">
        <v>2308</v>
      </c>
      <c r="B162" s="69" t="s">
        <v>1948</v>
      </c>
      <c r="C162" s="69">
        <v>2</v>
      </c>
      <c r="D162" s="87">
        <v>0.0027670521243257635</v>
      </c>
      <c r="E162" s="87">
        <v>2.0980665902079987</v>
      </c>
      <c r="F162" s="69" t="s">
        <v>267</v>
      </c>
      <c r="G162" s="69" t="b">
        <v>0</v>
      </c>
      <c r="H162" s="69" t="b">
        <v>0</v>
      </c>
      <c r="I162" s="69" t="b">
        <v>0</v>
      </c>
      <c r="J162" s="69" t="b">
        <v>0</v>
      </c>
      <c r="K162" s="69" t="b">
        <v>0</v>
      </c>
      <c r="L162" s="69" t="b">
        <v>0</v>
      </c>
    </row>
    <row r="163" spans="1:12" ht="15">
      <c r="A163" s="69" t="s">
        <v>1944</v>
      </c>
      <c r="B163" s="69" t="s">
        <v>2187</v>
      </c>
      <c r="C163" s="69">
        <v>2</v>
      </c>
      <c r="D163" s="87">
        <v>0.0027670521243257635</v>
      </c>
      <c r="E163" s="87">
        <v>0.5581545056288807</v>
      </c>
      <c r="F163" s="69" t="s">
        <v>267</v>
      </c>
      <c r="G163" s="69" t="b">
        <v>0</v>
      </c>
      <c r="H163" s="69" t="b">
        <v>0</v>
      </c>
      <c r="I163" s="69" t="b">
        <v>0</v>
      </c>
      <c r="J163" s="69" t="b">
        <v>0</v>
      </c>
      <c r="K163" s="69" t="b">
        <v>0</v>
      </c>
      <c r="L163" s="69" t="b">
        <v>0</v>
      </c>
    </row>
    <row r="164" spans="1:12" ht="15">
      <c r="A164" s="69" t="s">
        <v>771</v>
      </c>
      <c r="B164" s="69" t="s">
        <v>2263</v>
      </c>
      <c r="C164" s="69">
        <v>2</v>
      </c>
      <c r="D164" s="87">
        <v>0.0027670521243257635</v>
      </c>
      <c r="E164" s="87">
        <v>1.6720978579357175</v>
      </c>
      <c r="F164" s="69" t="s">
        <v>267</v>
      </c>
      <c r="G164" s="69" t="b">
        <v>0</v>
      </c>
      <c r="H164" s="69" t="b">
        <v>0</v>
      </c>
      <c r="I164" s="69" t="b">
        <v>0</v>
      </c>
      <c r="J164" s="69" t="b">
        <v>0</v>
      </c>
      <c r="K164" s="69" t="b">
        <v>0</v>
      </c>
      <c r="L164" s="69" t="b">
        <v>0</v>
      </c>
    </row>
    <row r="165" spans="1:12" ht="15">
      <c r="A165" s="69" t="s">
        <v>1946</v>
      </c>
      <c r="B165" s="69" t="s">
        <v>346</v>
      </c>
      <c r="C165" s="69">
        <v>2</v>
      </c>
      <c r="D165" s="87">
        <v>0.0027670521243257635</v>
      </c>
      <c r="E165" s="87">
        <v>1.7300898049134041</v>
      </c>
      <c r="F165" s="69" t="s">
        <v>267</v>
      </c>
      <c r="G165" s="69" t="b">
        <v>0</v>
      </c>
      <c r="H165" s="69" t="b">
        <v>0</v>
      </c>
      <c r="I165" s="69" t="b">
        <v>0</v>
      </c>
      <c r="J165" s="69" t="b">
        <v>0</v>
      </c>
      <c r="K165" s="69" t="b">
        <v>0</v>
      </c>
      <c r="L165" s="69" t="b">
        <v>0</v>
      </c>
    </row>
    <row r="166" spans="1:12" ht="15">
      <c r="A166" s="69" t="s">
        <v>346</v>
      </c>
      <c r="B166" s="69" t="s">
        <v>1974</v>
      </c>
      <c r="C166" s="69">
        <v>2</v>
      </c>
      <c r="D166" s="87">
        <v>0.0027670521243257635</v>
      </c>
      <c r="E166" s="87">
        <v>2.575187844927661</v>
      </c>
      <c r="F166" s="69" t="s">
        <v>267</v>
      </c>
      <c r="G166" s="69" t="b">
        <v>0</v>
      </c>
      <c r="H166" s="69" t="b">
        <v>0</v>
      </c>
      <c r="I166" s="69" t="b">
        <v>0</v>
      </c>
      <c r="J166" s="69" t="b">
        <v>0</v>
      </c>
      <c r="K166" s="69" t="b">
        <v>0</v>
      </c>
      <c r="L166" s="69" t="b">
        <v>0</v>
      </c>
    </row>
    <row r="167" spans="1:12" ht="15">
      <c r="A167" s="69" t="s">
        <v>1974</v>
      </c>
      <c r="B167" s="69" t="s">
        <v>1975</v>
      </c>
      <c r="C167" s="69">
        <v>2</v>
      </c>
      <c r="D167" s="87">
        <v>0.0027670521243257635</v>
      </c>
      <c r="E167" s="87">
        <v>2.751279103983342</v>
      </c>
      <c r="F167" s="69" t="s">
        <v>267</v>
      </c>
      <c r="G167" s="69" t="b">
        <v>0</v>
      </c>
      <c r="H167" s="69" t="b">
        <v>0</v>
      </c>
      <c r="I167" s="69" t="b">
        <v>0</v>
      </c>
      <c r="J167" s="69" t="b">
        <v>0</v>
      </c>
      <c r="K167" s="69" t="b">
        <v>0</v>
      </c>
      <c r="L167" s="69" t="b">
        <v>0</v>
      </c>
    </row>
    <row r="168" spans="1:12" ht="15">
      <c r="A168" s="69" t="s">
        <v>1975</v>
      </c>
      <c r="B168" s="69" t="s">
        <v>742</v>
      </c>
      <c r="C168" s="69">
        <v>2</v>
      </c>
      <c r="D168" s="87">
        <v>0.0027670521243257635</v>
      </c>
      <c r="E168" s="87">
        <v>2.575187844927661</v>
      </c>
      <c r="F168" s="69" t="s">
        <v>267</v>
      </c>
      <c r="G168" s="69" t="b">
        <v>0</v>
      </c>
      <c r="H168" s="69" t="b">
        <v>0</v>
      </c>
      <c r="I168" s="69" t="b">
        <v>0</v>
      </c>
      <c r="J168" s="69" t="b">
        <v>0</v>
      </c>
      <c r="K168" s="69" t="b">
        <v>0</v>
      </c>
      <c r="L168" s="69" t="b">
        <v>0</v>
      </c>
    </row>
    <row r="169" spans="1:12" ht="15">
      <c r="A169" s="69" t="s">
        <v>742</v>
      </c>
      <c r="B169" s="69" t="s">
        <v>1973</v>
      </c>
      <c r="C169" s="69">
        <v>2</v>
      </c>
      <c r="D169" s="87">
        <v>0.0027670521243257635</v>
      </c>
      <c r="E169" s="87">
        <v>2.450249108319361</v>
      </c>
      <c r="F169" s="69" t="s">
        <v>267</v>
      </c>
      <c r="G169" s="69" t="b">
        <v>0</v>
      </c>
      <c r="H169" s="69" t="b">
        <v>0</v>
      </c>
      <c r="I169" s="69" t="b">
        <v>0</v>
      </c>
      <c r="J169" s="69" t="b">
        <v>0</v>
      </c>
      <c r="K169" s="69" t="b">
        <v>0</v>
      </c>
      <c r="L169" s="69" t="b">
        <v>0</v>
      </c>
    </row>
    <row r="170" spans="1:12" ht="15">
      <c r="A170" s="69" t="s">
        <v>1973</v>
      </c>
      <c r="B170" s="69" t="s">
        <v>1976</v>
      </c>
      <c r="C170" s="69">
        <v>2</v>
      </c>
      <c r="D170" s="87">
        <v>0.0027670521243257635</v>
      </c>
      <c r="E170" s="87">
        <v>2.450249108319361</v>
      </c>
      <c r="F170" s="69" t="s">
        <v>267</v>
      </c>
      <c r="G170" s="69" t="b">
        <v>0</v>
      </c>
      <c r="H170" s="69" t="b">
        <v>0</v>
      </c>
      <c r="I170" s="69" t="b">
        <v>0</v>
      </c>
      <c r="J170" s="69" t="b">
        <v>0</v>
      </c>
      <c r="K170" s="69" t="b">
        <v>0</v>
      </c>
      <c r="L170" s="69" t="b">
        <v>0</v>
      </c>
    </row>
    <row r="171" spans="1:12" ht="15">
      <c r="A171" s="69" t="s">
        <v>1976</v>
      </c>
      <c r="B171" s="69" t="s">
        <v>1977</v>
      </c>
      <c r="C171" s="69">
        <v>2</v>
      </c>
      <c r="D171" s="87">
        <v>0.0027670521243257635</v>
      </c>
      <c r="E171" s="87">
        <v>2.751279103983342</v>
      </c>
      <c r="F171" s="69" t="s">
        <v>267</v>
      </c>
      <c r="G171" s="69" t="b">
        <v>0</v>
      </c>
      <c r="H171" s="69" t="b">
        <v>0</v>
      </c>
      <c r="I171" s="69" t="b">
        <v>0</v>
      </c>
      <c r="J171" s="69" t="b">
        <v>0</v>
      </c>
      <c r="K171" s="69" t="b">
        <v>0</v>
      </c>
      <c r="L171" s="69" t="b">
        <v>0</v>
      </c>
    </row>
    <row r="172" spans="1:12" ht="15">
      <c r="A172" s="69" t="s">
        <v>1977</v>
      </c>
      <c r="B172" s="69" t="s">
        <v>1978</v>
      </c>
      <c r="C172" s="69">
        <v>2</v>
      </c>
      <c r="D172" s="87">
        <v>0.0027670521243257635</v>
      </c>
      <c r="E172" s="87">
        <v>2.751279103983342</v>
      </c>
      <c r="F172" s="69" t="s">
        <v>267</v>
      </c>
      <c r="G172" s="69" t="b">
        <v>0</v>
      </c>
      <c r="H172" s="69" t="b">
        <v>0</v>
      </c>
      <c r="I172" s="69" t="b">
        <v>0</v>
      </c>
      <c r="J172" s="69" t="b">
        <v>0</v>
      </c>
      <c r="K172" s="69" t="b">
        <v>0</v>
      </c>
      <c r="L172" s="69" t="b">
        <v>0</v>
      </c>
    </row>
    <row r="173" spans="1:12" ht="15">
      <c r="A173" s="69" t="s">
        <v>1978</v>
      </c>
      <c r="B173" s="69" t="s">
        <v>2312</v>
      </c>
      <c r="C173" s="69">
        <v>2</v>
      </c>
      <c r="D173" s="87">
        <v>0.0027670521243257635</v>
      </c>
      <c r="E173" s="87">
        <v>2.751279103983342</v>
      </c>
      <c r="F173" s="69" t="s">
        <v>267</v>
      </c>
      <c r="G173" s="69" t="b">
        <v>0</v>
      </c>
      <c r="H173" s="69" t="b">
        <v>0</v>
      </c>
      <c r="I173" s="69" t="b">
        <v>0</v>
      </c>
      <c r="J173" s="69" t="b">
        <v>0</v>
      </c>
      <c r="K173" s="69" t="b">
        <v>0</v>
      </c>
      <c r="L173" s="69" t="b">
        <v>0</v>
      </c>
    </row>
    <row r="174" spans="1:12" ht="15">
      <c r="A174" s="69" t="s">
        <v>2312</v>
      </c>
      <c r="B174" s="69" t="s">
        <v>2313</v>
      </c>
      <c r="C174" s="69">
        <v>2</v>
      </c>
      <c r="D174" s="87">
        <v>0.0027670521243257635</v>
      </c>
      <c r="E174" s="87">
        <v>2.751279103983342</v>
      </c>
      <c r="F174" s="69" t="s">
        <v>267</v>
      </c>
      <c r="G174" s="69" t="b">
        <v>0</v>
      </c>
      <c r="H174" s="69" t="b">
        <v>0</v>
      </c>
      <c r="I174" s="69" t="b">
        <v>0</v>
      </c>
      <c r="J174" s="69" t="b">
        <v>0</v>
      </c>
      <c r="K174" s="69" t="b">
        <v>0</v>
      </c>
      <c r="L174" s="69" t="b">
        <v>0</v>
      </c>
    </row>
    <row r="175" spans="1:12" ht="15">
      <c r="A175" s="69" t="s">
        <v>2313</v>
      </c>
      <c r="B175" s="69" t="s">
        <v>1946</v>
      </c>
      <c r="C175" s="69">
        <v>2</v>
      </c>
      <c r="D175" s="87">
        <v>0.0027670521243257635</v>
      </c>
      <c r="E175" s="87">
        <v>2.1492191126553797</v>
      </c>
      <c r="F175" s="69" t="s">
        <v>267</v>
      </c>
      <c r="G175" s="69" t="b">
        <v>0</v>
      </c>
      <c r="H175" s="69" t="b">
        <v>0</v>
      </c>
      <c r="I175" s="69" t="b">
        <v>0</v>
      </c>
      <c r="J175" s="69" t="b">
        <v>0</v>
      </c>
      <c r="K175" s="69" t="b">
        <v>0</v>
      </c>
      <c r="L175" s="69" t="b">
        <v>0</v>
      </c>
    </row>
    <row r="176" spans="1:12" ht="15">
      <c r="A176" s="69" t="s">
        <v>1946</v>
      </c>
      <c r="B176" s="69" t="s">
        <v>1984</v>
      </c>
      <c r="C176" s="69">
        <v>2</v>
      </c>
      <c r="D176" s="87">
        <v>0.0027670521243257635</v>
      </c>
      <c r="E176" s="87">
        <v>1.5082410552970478</v>
      </c>
      <c r="F176" s="69" t="s">
        <v>267</v>
      </c>
      <c r="G176" s="69" t="b">
        <v>0</v>
      </c>
      <c r="H176" s="69" t="b">
        <v>0</v>
      </c>
      <c r="I176" s="69" t="b">
        <v>0</v>
      </c>
      <c r="J176" s="69" t="b">
        <v>0</v>
      </c>
      <c r="K176" s="69" t="b">
        <v>0</v>
      </c>
      <c r="L176" s="69" t="b">
        <v>0</v>
      </c>
    </row>
    <row r="177" spans="1:12" ht="15">
      <c r="A177" s="69" t="s">
        <v>1984</v>
      </c>
      <c r="B177" s="69" t="s">
        <v>2314</v>
      </c>
      <c r="C177" s="69">
        <v>2</v>
      </c>
      <c r="D177" s="87">
        <v>0.0027670521243257635</v>
      </c>
      <c r="E177" s="87">
        <v>2.3533390953113047</v>
      </c>
      <c r="F177" s="69" t="s">
        <v>267</v>
      </c>
      <c r="G177" s="69" t="b">
        <v>0</v>
      </c>
      <c r="H177" s="69" t="b">
        <v>0</v>
      </c>
      <c r="I177" s="69" t="b">
        <v>0</v>
      </c>
      <c r="J177" s="69" t="b">
        <v>0</v>
      </c>
      <c r="K177" s="69" t="b">
        <v>0</v>
      </c>
      <c r="L177" s="69" t="b">
        <v>0</v>
      </c>
    </row>
    <row r="178" spans="1:12" ht="15">
      <c r="A178" s="69" t="s">
        <v>2314</v>
      </c>
      <c r="B178" s="69" t="s">
        <v>741</v>
      </c>
      <c r="C178" s="69">
        <v>2</v>
      </c>
      <c r="D178" s="87">
        <v>0.0027670521243257635</v>
      </c>
      <c r="E178" s="87">
        <v>2.751279103983342</v>
      </c>
      <c r="F178" s="69" t="s">
        <v>267</v>
      </c>
      <c r="G178" s="69" t="b">
        <v>0</v>
      </c>
      <c r="H178" s="69" t="b">
        <v>0</v>
      </c>
      <c r="I178" s="69" t="b">
        <v>0</v>
      </c>
      <c r="J178" s="69" t="b">
        <v>0</v>
      </c>
      <c r="K178" s="69" t="b">
        <v>0</v>
      </c>
      <c r="L178" s="69" t="b">
        <v>0</v>
      </c>
    </row>
    <row r="179" spans="1:12" ht="15">
      <c r="A179" s="69" t="s">
        <v>741</v>
      </c>
      <c r="B179" s="69" t="s">
        <v>1944</v>
      </c>
      <c r="C179" s="69">
        <v>2</v>
      </c>
      <c r="D179" s="87">
        <v>0.0027670521243257635</v>
      </c>
      <c r="E179" s="87">
        <v>1.0932677073262298</v>
      </c>
      <c r="F179" s="69" t="s">
        <v>267</v>
      </c>
      <c r="G179" s="69" t="b">
        <v>0</v>
      </c>
      <c r="H179" s="69" t="b">
        <v>0</v>
      </c>
      <c r="I179" s="69" t="b">
        <v>0</v>
      </c>
      <c r="J179" s="69" t="b">
        <v>0</v>
      </c>
      <c r="K179" s="69" t="b">
        <v>0</v>
      </c>
      <c r="L179" s="69" t="b">
        <v>0</v>
      </c>
    </row>
    <row r="180" spans="1:12" ht="15">
      <c r="A180" s="69" t="s">
        <v>740</v>
      </c>
      <c r="B180" s="69" t="s">
        <v>2315</v>
      </c>
      <c r="C180" s="69">
        <v>2</v>
      </c>
      <c r="D180" s="87">
        <v>0.0027670521243257635</v>
      </c>
      <c r="E180" s="87">
        <v>2.751279103983342</v>
      </c>
      <c r="F180" s="69" t="s">
        <v>267</v>
      </c>
      <c r="G180" s="69" t="b">
        <v>0</v>
      </c>
      <c r="H180" s="69" t="b">
        <v>0</v>
      </c>
      <c r="I180" s="69" t="b">
        <v>0</v>
      </c>
      <c r="J180" s="69" t="b">
        <v>0</v>
      </c>
      <c r="K180" s="69" t="b">
        <v>0</v>
      </c>
      <c r="L180" s="69" t="b">
        <v>0</v>
      </c>
    </row>
    <row r="181" spans="1:12" ht="15">
      <c r="A181" s="69" t="s">
        <v>2315</v>
      </c>
      <c r="B181" s="69" t="s">
        <v>2316</v>
      </c>
      <c r="C181" s="69">
        <v>2</v>
      </c>
      <c r="D181" s="87">
        <v>0.0027670521243257635</v>
      </c>
      <c r="E181" s="87">
        <v>2.751279103983342</v>
      </c>
      <c r="F181" s="69" t="s">
        <v>267</v>
      </c>
      <c r="G181" s="69" t="b">
        <v>0</v>
      </c>
      <c r="H181" s="69" t="b">
        <v>0</v>
      </c>
      <c r="I181" s="69" t="b">
        <v>0</v>
      </c>
      <c r="J181" s="69" t="b">
        <v>0</v>
      </c>
      <c r="K181" s="69" t="b">
        <v>0</v>
      </c>
      <c r="L181" s="69" t="b">
        <v>0</v>
      </c>
    </row>
    <row r="182" spans="1:12" ht="15">
      <c r="A182" s="69" t="s">
        <v>2316</v>
      </c>
      <c r="B182" s="69" t="s">
        <v>2317</v>
      </c>
      <c r="C182" s="69">
        <v>2</v>
      </c>
      <c r="D182" s="87">
        <v>0.0027670521243257635</v>
      </c>
      <c r="E182" s="87">
        <v>2.751279103983342</v>
      </c>
      <c r="F182" s="69" t="s">
        <v>267</v>
      </c>
      <c r="G182" s="69" t="b">
        <v>0</v>
      </c>
      <c r="H182" s="69" t="b">
        <v>0</v>
      </c>
      <c r="I182" s="69" t="b">
        <v>0</v>
      </c>
      <c r="J182" s="69" t="b">
        <v>0</v>
      </c>
      <c r="K182" s="69" t="b">
        <v>0</v>
      </c>
      <c r="L182" s="69" t="b">
        <v>0</v>
      </c>
    </row>
    <row r="183" spans="1:12" ht="15">
      <c r="A183" s="69" t="s">
        <v>2317</v>
      </c>
      <c r="B183" s="69" t="s">
        <v>1983</v>
      </c>
      <c r="C183" s="69">
        <v>2</v>
      </c>
      <c r="D183" s="87">
        <v>0.0027670521243257635</v>
      </c>
      <c r="E183" s="87">
        <v>2.3533390953113047</v>
      </c>
      <c r="F183" s="69" t="s">
        <v>267</v>
      </c>
      <c r="G183" s="69" t="b">
        <v>0</v>
      </c>
      <c r="H183" s="69" t="b">
        <v>0</v>
      </c>
      <c r="I183" s="69" t="b">
        <v>0</v>
      </c>
      <c r="J183" s="69" t="b">
        <v>0</v>
      </c>
      <c r="K183" s="69" t="b">
        <v>0</v>
      </c>
      <c r="L183" s="69" t="b">
        <v>0</v>
      </c>
    </row>
    <row r="184" spans="1:12" ht="15">
      <c r="A184" s="69" t="s">
        <v>1983</v>
      </c>
      <c r="B184" s="69" t="s">
        <v>2318</v>
      </c>
      <c r="C184" s="69">
        <v>2</v>
      </c>
      <c r="D184" s="87">
        <v>0.0027670521243257635</v>
      </c>
      <c r="E184" s="87">
        <v>2.3533390953113047</v>
      </c>
      <c r="F184" s="69" t="s">
        <v>267</v>
      </c>
      <c r="G184" s="69" t="b">
        <v>0</v>
      </c>
      <c r="H184" s="69" t="b">
        <v>0</v>
      </c>
      <c r="I184" s="69" t="b">
        <v>0</v>
      </c>
      <c r="J184" s="69" t="b">
        <v>0</v>
      </c>
      <c r="K184" s="69" t="b">
        <v>0</v>
      </c>
      <c r="L184" s="69" t="b">
        <v>0</v>
      </c>
    </row>
    <row r="185" spans="1:12" ht="15">
      <c r="A185" s="69" t="s">
        <v>2318</v>
      </c>
      <c r="B185" s="69" t="s">
        <v>2319</v>
      </c>
      <c r="C185" s="69">
        <v>2</v>
      </c>
      <c r="D185" s="87">
        <v>0.0027670521243257635</v>
      </c>
      <c r="E185" s="87">
        <v>2.751279103983342</v>
      </c>
      <c r="F185" s="69" t="s">
        <v>267</v>
      </c>
      <c r="G185" s="69" t="b">
        <v>0</v>
      </c>
      <c r="H185" s="69" t="b">
        <v>0</v>
      </c>
      <c r="I185" s="69" t="b">
        <v>0</v>
      </c>
      <c r="J185" s="69" t="b">
        <v>0</v>
      </c>
      <c r="K185" s="69" t="b">
        <v>0</v>
      </c>
      <c r="L185" s="69" t="b">
        <v>0</v>
      </c>
    </row>
    <row r="186" spans="1:12" ht="15">
      <c r="A186" s="69" t="s">
        <v>2319</v>
      </c>
      <c r="B186" s="69" t="s">
        <v>2320</v>
      </c>
      <c r="C186" s="69">
        <v>2</v>
      </c>
      <c r="D186" s="87">
        <v>0.0027670521243257635</v>
      </c>
      <c r="E186" s="87">
        <v>2.751279103983342</v>
      </c>
      <c r="F186" s="69" t="s">
        <v>267</v>
      </c>
      <c r="G186" s="69" t="b">
        <v>0</v>
      </c>
      <c r="H186" s="69" t="b">
        <v>0</v>
      </c>
      <c r="I186" s="69" t="b">
        <v>0</v>
      </c>
      <c r="J186" s="69" t="b">
        <v>0</v>
      </c>
      <c r="K186" s="69" t="b">
        <v>0</v>
      </c>
      <c r="L186" s="69" t="b">
        <v>0</v>
      </c>
    </row>
    <row r="187" spans="1:12" ht="15">
      <c r="A187" s="69" t="s">
        <v>2320</v>
      </c>
      <c r="B187" s="69" t="s">
        <v>2321</v>
      </c>
      <c r="C187" s="69">
        <v>2</v>
      </c>
      <c r="D187" s="87">
        <v>0.0027670521243257635</v>
      </c>
      <c r="E187" s="87">
        <v>2.751279103983342</v>
      </c>
      <c r="F187" s="69" t="s">
        <v>267</v>
      </c>
      <c r="G187" s="69" t="b">
        <v>0</v>
      </c>
      <c r="H187" s="69" t="b">
        <v>0</v>
      </c>
      <c r="I187" s="69" t="b">
        <v>0</v>
      </c>
      <c r="J187" s="69" t="b">
        <v>0</v>
      </c>
      <c r="K187" s="69" t="b">
        <v>0</v>
      </c>
      <c r="L187" s="69" t="b">
        <v>0</v>
      </c>
    </row>
    <row r="188" spans="1:12" ht="15">
      <c r="A188" s="69" t="s">
        <v>2321</v>
      </c>
      <c r="B188" s="69" t="s">
        <v>2196</v>
      </c>
      <c r="C188" s="69">
        <v>2</v>
      </c>
      <c r="D188" s="87">
        <v>0.0027670521243257635</v>
      </c>
      <c r="E188" s="87">
        <v>2.27415784926368</v>
      </c>
      <c r="F188" s="69" t="s">
        <v>267</v>
      </c>
      <c r="G188" s="69" t="b">
        <v>0</v>
      </c>
      <c r="H188" s="69" t="b">
        <v>0</v>
      </c>
      <c r="I188" s="69" t="b">
        <v>0</v>
      </c>
      <c r="J188" s="69" t="b">
        <v>0</v>
      </c>
      <c r="K188" s="69" t="b">
        <v>0</v>
      </c>
      <c r="L188" s="69" t="b">
        <v>0</v>
      </c>
    </row>
    <row r="189" spans="1:12" ht="15">
      <c r="A189" s="69" t="s">
        <v>2322</v>
      </c>
      <c r="B189" s="69" t="s">
        <v>2266</v>
      </c>
      <c r="C189" s="69">
        <v>2</v>
      </c>
      <c r="D189" s="87">
        <v>0.0027670521243257635</v>
      </c>
      <c r="E189" s="87">
        <v>2.575187844927661</v>
      </c>
      <c r="F189" s="69" t="s">
        <v>267</v>
      </c>
      <c r="G189" s="69" t="b">
        <v>0</v>
      </c>
      <c r="H189" s="69" t="b">
        <v>0</v>
      </c>
      <c r="I189" s="69" t="b">
        <v>0</v>
      </c>
      <c r="J189" s="69" t="b">
        <v>0</v>
      </c>
      <c r="K189" s="69" t="b">
        <v>0</v>
      </c>
      <c r="L189" s="69" t="b">
        <v>0</v>
      </c>
    </row>
    <row r="190" spans="1:12" ht="15">
      <c r="A190" s="69" t="s">
        <v>2323</v>
      </c>
      <c r="B190" s="69" t="s">
        <v>1944</v>
      </c>
      <c r="C190" s="69">
        <v>2</v>
      </c>
      <c r="D190" s="87">
        <v>0.0027670521243257635</v>
      </c>
      <c r="E190" s="87">
        <v>1.0932677073262298</v>
      </c>
      <c r="F190" s="69" t="s">
        <v>267</v>
      </c>
      <c r="G190" s="69" t="b">
        <v>0</v>
      </c>
      <c r="H190" s="69" t="b">
        <v>0</v>
      </c>
      <c r="I190" s="69" t="b">
        <v>0</v>
      </c>
      <c r="J190" s="69" t="b">
        <v>0</v>
      </c>
      <c r="K190" s="69" t="b">
        <v>0</v>
      </c>
      <c r="L190" s="69" t="b">
        <v>0</v>
      </c>
    </row>
    <row r="191" spans="1:12" ht="15">
      <c r="A191" s="69" t="s">
        <v>356</v>
      </c>
      <c r="B191" s="69" t="s">
        <v>1966</v>
      </c>
      <c r="C191" s="69">
        <v>2</v>
      </c>
      <c r="D191" s="87">
        <v>0.0027670521243257635</v>
      </c>
      <c r="E191" s="87">
        <v>1.7970365945440174</v>
      </c>
      <c r="F191" s="69" t="s">
        <v>267</v>
      </c>
      <c r="G191" s="69" t="b">
        <v>0</v>
      </c>
      <c r="H191" s="69" t="b">
        <v>0</v>
      </c>
      <c r="I191" s="69" t="b">
        <v>0</v>
      </c>
      <c r="J191" s="69" t="b">
        <v>0</v>
      </c>
      <c r="K191" s="69" t="b">
        <v>0</v>
      </c>
      <c r="L191" s="69" t="b">
        <v>0</v>
      </c>
    </row>
    <row r="192" spans="1:12" ht="15">
      <c r="A192" s="69" t="s">
        <v>1944</v>
      </c>
      <c r="B192" s="69" t="s">
        <v>2326</v>
      </c>
      <c r="C192" s="69">
        <v>2</v>
      </c>
      <c r="D192" s="87">
        <v>0.0027670521243257635</v>
      </c>
      <c r="E192" s="87">
        <v>1.160214496956843</v>
      </c>
      <c r="F192" s="69" t="s">
        <v>267</v>
      </c>
      <c r="G192" s="69" t="b">
        <v>0</v>
      </c>
      <c r="H192" s="69" t="b">
        <v>0</v>
      </c>
      <c r="I192" s="69" t="b">
        <v>0</v>
      </c>
      <c r="J192" s="69" t="b">
        <v>0</v>
      </c>
      <c r="K192" s="69" t="b">
        <v>0</v>
      </c>
      <c r="L192" s="69" t="b">
        <v>0</v>
      </c>
    </row>
    <row r="193" spans="1:12" ht="15">
      <c r="A193" s="69" t="s">
        <v>2326</v>
      </c>
      <c r="B193" s="69" t="s">
        <v>2327</v>
      </c>
      <c r="C193" s="69">
        <v>2</v>
      </c>
      <c r="D193" s="87">
        <v>0.0027670521243257635</v>
      </c>
      <c r="E193" s="87">
        <v>2.751279103983342</v>
      </c>
      <c r="F193" s="69" t="s">
        <v>267</v>
      </c>
      <c r="G193" s="69" t="b">
        <v>0</v>
      </c>
      <c r="H193" s="69" t="b">
        <v>0</v>
      </c>
      <c r="I193" s="69" t="b">
        <v>0</v>
      </c>
      <c r="J193" s="69" t="b">
        <v>0</v>
      </c>
      <c r="K193" s="69" t="b">
        <v>0</v>
      </c>
      <c r="L193" s="69" t="b">
        <v>0</v>
      </c>
    </row>
    <row r="194" spans="1:12" ht="15">
      <c r="A194" s="69" t="s">
        <v>2327</v>
      </c>
      <c r="B194" s="69" t="s">
        <v>739</v>
      </c>
      <c r="C194" s="69">
        <v>2</v>
      </c>
      <c r="D194" s="87">
        <v>0.0027670521243257635</v>
      </c>
      <c r="E194" s="87">
        <v>2.751279103983342</v>
      </c>
      <c r="F194" s="69" t="s">
        <v>267</v>
      </c>
      <c r="G194" s="69" t="b">
        <v>0</v>
      </c>
      <c r="H194" s="69" t="b">
        <v>0</v>
      </c>
      <c r="I194" s="69" t="b">
        <v>0</v>
      </c>
      <c r="J194" s="69" t="b">
        <v>0</v>
      </c>
      <c r="K194" s="69" t="b">
        <v>0</v>
      </c>
      <c r="L194" s="69" t="b">
        <v>0</v>
      </c>
    </row>
    <row r="195" spans="1:12" ht="15">
      <c r="A195" s="69" t="s">
        <v>739</v>
      </c>
      <c r="B195" s="69" t="s">
        <v>738</v>
      </c>
      <c r="C195" s="69">
        <v>2</v>
      </c>
      <c r="D195" s="87">
        <v>0.0027670521243257635</v>
      </c>
      <c r="E195" s="87">
        <v>2.751279103983342</v>
      </c>
      <c r="F195" s="69" t="s">
        <v>267</v>
      </c>
      <c r="G195" s="69" t="b">
        <v>0</v>
      </c>
      <c r="H195" s="69" t="b">
        <v>0</v>
      </c>
      <c r="I195" s="69" t="b">
        <v>0</v>
      </c>
      <c r="J195" s="69" t="b">
        <v>0</v>
      </c>
      <c r="K195" s="69" t="b">
        <v>0</v>
      </c>
      <c r="L195" s="69" t="b">
        <v>0</v>
      </c>
    </row>
    <row r="196" spans="1:12" ht="15">
      <c r="A196" s="69" t="s">
        <v>738</v>
      </c>
      <c r="B196" s="69" t="s">
        <v>2267</v>
      </c>
      <c r="C196" s="69">
        <v>2</v>
      </c>
      <c r="D196" s="87">
        <v>0.0027670521243257635</v>
      </c>
      <c r="E196" s="87">
        <v>2.575187844927661</v>
      </c>
      <c r="F196" s="69" t="s">
        <v>267</v>
      </c>
      <c r="G196" s="69" t="b">
        <v>0</v>
      </c>
      <c r="H196" s="69" t="b">
        <v>0</v>
      </c>
      <c r="I196" s="69" t="b">
        <v>0</v>
      </c>
      <c r="J196" s="69" t="b">
        <v>0</v>
      </c>
      <c r="K196" s="69" t="b">
        <v>0</v>
      </c>
      <c r="L196" s="69" t="b">
        <v>0</v>
      </c>
    </row>
    <row r="197" spans="1:12" ht="15">
      <c r="A197" s="69" t="s">
        <v>2267</v>
      </c>
      <c r="B197" s="69" t="s">
        <v>712</v>
      </c>
      <c r="C197" s="69">
        <v>2</v>
      </c>
      <c r="D197" s="87">
        <v>0.0027670521243257635</v>
      </c>
      <c r="E197" s="87">
        <v>2.031119800577385</v>
      </c>
      <c r="F197" s="69" t="s">
        <v>267</v>
      </c>
      <c r="G197" s="69" t="b">
        <v>0</v>
      </c>
      <c r="H197" s="69" t="b">
        <v>0</v>
      </c>
      <c r="I197" s="69" t="b">
        <v>0</v>
      </c>
      <c r="J197" s="69" t="b">
        <v>0</v>
      </c>
      <c r="K197" s="69" t="b">
        <v>0</v>
      </c>
      <c r="L197" s="69" t="b">
        <v>0</v>
      </c>
    </row>
    <row r="198" spans="1:12" ht="15">
      <c r="A198" s="69" t="s">
        <v>712</v>
      </c>
      <c r="B198" s="69" t="s">
        <v>737</v>
      </c>
      <c r="C198" s="69">
        <v>2</v>
      </c>
      <c r="D198" s="87">
        <v>0.0027670521243257635</v>
      </c>
      <c r="E198" s="87">
        <v>2.2072110596330665</v>
      </c>
      <c r="F198" s="69" t="s">
        <v>267</v>
      </c>
      <c r="G198" s="69" t="b">
        <v>0</v>
      </c>
      <c r="H198" s="69" t="b">
        <v>0</v>
      </c>
      <c r="I198" s="69" t="b">
        <v>0</v>
      </c>
      <c r="J198" s="69" t="b">
        <v>0</v>
      </c>
      <c r="K198" s="69" t="b">
        <v>0</v>
      </c>
      <c r="L198" s="69" t="b">
        <v>0</v>
      </c>
    </row>
    <row r="199" spans="1:12" ht="15">
      <c r="A199" s="69" t="s">
        <v>737</v>
      </c>
      <c r="B199" s="69" t="s">
        <v>2241</v>
      </c>
      <c r="C199" s="69">
        <v>2</v>
      </c>
      <c r="D199" s="87">
        <v>0.0027670521243257635</v>
      </c>
      <c r="E199" s="87">
        <v>2.575187844927661</v>
      </c>
      <c r="F199" s="69" t="s">
        <v>267</v>
      </c>
      <c r="G199" s="69" t="b">
        <v>0</v>
      </c>
      <c r="H199" s="69" t="b">
        <v>0</v>
      </c>
      <c r="I199" s="69" t="b">
        <v>0</v>
      </c>
      <c r="J199" s="69" t="b">
        <v>0</v>
      </c>
      <c r="K199" s="69" t="b">
        <v>0</v>
      </c>
      <c r="L199" s="69" t="b">
        <v>0</v>
      </c>
    </row>
    <row r="200" spans="1:12" ht="15">
      <c r="A200" s="69" t="s">
        <v>2241</v>
      </c>
      <c r="B200" s="69" t="s">
        <v>2328</v>
      </c>
      <c r="C200" s="69">
        <v>2</v>
      </c>
      <c r="D200" s="87">
        <v>0.0027670521243257635</v>
      </c>
      <c r="E200" s="87">
        <v>2.751279103983342</v>
      </c>
      <c r="F200" s="69" t="s">
        <v>267</v>
      </c>
      <c r="G200" s="69" t="b">
        <v>0</v>
      </c>
      <c r="H200" s="69" t="b">
        <v>0</v>
      </c>
      <c r="I200" s="69" t="b">
        <v>0</v>
      </c>
      <c r="J200" s="69" t="b">
        <v>0</v>
      </c>
      <c r="K200" s="69" t="b">
        <v>0</v>
      </c>
      <c r="L200" s="69" t="b">
        <v>0</v>
      </c>
    </row>
    <row r="201" spans="1:12" ht="15">
      <c r="A201" s="69" t="s">
        <v>2328</v>
      </c>
      <c r="B201" s="69" t="s">
        <v>2329</v>
      </c>
      <c r="C201" s="69">
        <v>2</v>
      </c>
      <c r="D201" s="87">
        <v>0.0027670521243257635</v>
      </c>
      <c r="E201" s="87">
        <v>2.751279103983342</v>
      </c>
      <c r="F201" s="69" t="s">
        <v>267</v>
      </c>
      <c r="G201" s="69" t="b">
        <v>0</v>
      </c>
      <c r="H201" s="69" t="b">
        <v>0</v>
      </c>
      <c r="I201" s="69" t="b">
        <v>0</v>
      </c>
      <c r="J201" s="69" t="b">
        <v>0</v>
      </c>
      <c r="K201" s="69" t="b">
        <v>0</v>
      </c>
      <c r="L201" s="69" t="b">
        <v>0</v>
      </c>
    </row>
    <row r="202" spans="1:12" ht="15">
      <c r="A202" s="69" t="s">
        <v>2329</v>
      </c>
      <c r="B202" s="69" t="s">
        <v>2240</v>
      </c>
      <c r="C202" s="69">
        <v>2</v>
      </c>
      <c r="D202" s="87">
        <v>0.0027670521243257635</v>
      </c>
      <c r="E202" s="87">
        <v>2.575187844927661</v>
      </c>
      <c r="F202" s="69" t="s">
        <v>267</v>
      </c>
      <c r="G202" s="69" t="b">
        <v>0</v>
      </c>
      <c r="H202" s="69" t="b">
        <v>0</v>
      </c>
      <c r="I202" s="69" t="b">
        <v>0</v>
      </c>
      <c r="J202" s="69" t="b">
        <v>0</v>
      </c>
      <c r="K202" s="69" t="b">
        <v>0</v>
      </c>
      <c r="L202" s="69" t="b">
        <v>0</v>
      </c>
    </row>
    <row r="203" spans="1:12" ht="15">
      <c r="A203" s="69" t="s">
        <v>2240</v>
      </c>
      <c r="B203" s="69" t="s">
        <v>2330</v>
      </c>
      <c r="C203" s="69">
        <v>2</v>
      </c>
      <c r="D203" s="87">
        <v>0.0027670521243257635</v>
      </c>
      <c r="E203" s="87">
        <v>2.575187844927661</v>
      </c>
      <c r="F203" s="69" t="s">
        <v>267</v>
      </c>
      <c r="G203" s="69" t="b">
        <v>0</v>
      </c>
      <c r="H203" s="69" t="b">
        <v>0</v>
      </c>
      <c r="I203" s="69" t="b">
        <v>0</v>
      </c>
      <c r="J203" s="69" t="b">
        <v>0</v>
      </c>
      <c r="K203" s="69" t="b">
        <v>0</v>
      </c>
      <c r="L203" s="69" t="b">
        <v>0</v>
      </c>
    </row>
    <row r="204" spans="1:12" ht="15">
      <c r="A204" s="69" t="s">
        <v>1944</v>
      </c>
      <c r="B204" s="69" t="s">
        <v>1945</v>
      </c>
      <c r="C204" s="69">
        <v>36</v>
      </c>
      <c r="D204" s="87">
        <v>0.014663807352455434</v>
      </c>
      <c r="E204" s="87">
        <v>1.061207875035724</v>
      </c>
      <c r="F204" s="69" t="s">
        <v>220</v>
      </c>
      <c r="G204" s="69" t="b">
        <v>0</v>
      </c>
      <c r="H204" s="69" t="b">
        <v>0</v>
      </c>
      <c r="I204" s="69" t="b">
        <v>0</v>
      </c>
      <c r="J204" s="69" t="b">
        <v>0</v>
      </c>
      <c r="K204" s="69" t="b">
        <v>0</v>
      </c>
      <c r="L204" s="69" t="b">
        <v>0</v>
      </c>
    </row>
    <row r="205" spans="1:12" ht="15">
      <c r="A205" s="69" t="s">
        <v>1951</v>
      </c>
      <c r="B205" s="69" t="s">
        <v>2186</v>
      </c>
      <c r="C205" s="69">
        <v>6</v>
      </c>
      <c r="D205" s="87">
        <v>0.009699249949322183</v>
      </c>
      <c r="E205" s="87">
        <v>2.0273496077747564</v>
      </c>
      <c r="F205" s="69" t="s">
        <v>220</v>
      </c>
      <c r="G205" s="69" t="b">
        <v>0</v>
      </c>
      <c r="H205" s="69" t="b">
        <v>0</v>
      </c>
      <c r="I205" s="69" t="b">
        <v>0</v>
      </c>
      <c r="J205" s="69" t="b">
        <v>0</v>
      </c>
      <c r="K205" s="69" t="b">
        <v>0</v>
      </c>
      <c r="L205" s="69" t="b">
        <v>0</v>
      </c>
    </row>
    <row r="206" spans="1:12" ht="15">
      <c r="A206" s="69" t="s">
        <v>2188</v>
      </c>
      <c r="B206" s="69" t="s">
        <v>2192</v>
      </c>
      <c r="C206" s="69">
        <v>5</v>
      </c>
      <c r="D206" s="87">
        <v>0.008082708291101819</v>
      </c>
      <c r="E206" s="87">
        <v>2.0273496077747564</v>
      </c>
      <c r="F206" s="69" t="s">
        <v>220</v>
      </c>
      <c r="G206" s="69" t="b">
        <v>0</v>
      </c>
      <c r="H206" s="69" t="b">
        <v>0</v>
      </c>
      <c r="I206" s="69" t="b">
        <v>0</v>
      </c>
      <c r="J206" s="69" t="b">
        <v>0</v>
      </c>
      <c r="K206" s="69" t="b">
        <v>0</v>
      </c>
      <c r="L206" s="69" t="b">
        <v>0</v>
      </c>
    </row>
    <row r="207" spans="1:12" ht="15">
      <c r="A207" s="69" t="s">
        <v>1944</v>
      </c>
      <c r="B207" s="69" t="s">
        <v>1947</v>
      </c>
      <c r="C207" s="69">
        <v>5</v>
      </c>
      <c r="D207" s="87">
        <v>0.008082708291101819</v>
      </c>
      <c r="E207" s="87">
        <v>0.8178345932321256</v>
      </c>
      <c r="F207" s="69" t="s">
        <v>220</v>
      </c>
      <c r="G207" s="69" t="b">
        <v>0</v>
      </c>
      <c r="H207" s="69" t="b">
        <v>0</v>
      </c>
      <c r="I207" s="69" t="b">
        <v>0</v>
      </c>
      <c r="J207" s="69" t="b">
        <v>0</v>
      </c>
      <c r="K207" s="69" t="b">
        <v>0</v>
      </c>
      <c r="L207" s="69" t="b">
        <v>0</v>
      </c>
    </row>
    <row r="208" spans="1:12" ht="15">
      <c r="A208" s="69" t="s">
        <v>1915</v>
      </c>
      <c r="B208" s="69" t="s">
        <v>2215</v>
      </c>
      <c r="C208" s="69">
        <v>4</v>
      </c>
      <c r="D208" s="87">
        <v>0.00701290859625554</v>
      </c>
      <c r="E208" s="87">
        <v>1.764108173000175</v>
      </c>
      <c r="F208" s="69" t="s">
        <v>220</v>
      </c>
      <c r="G208" s="69" t="b">
        <v>0</v>
      </c>
      <c r="H208" s="69" t="b">
        <v>0</v>
      </c>
      <c r="I208" s="69" t="b">
        <v>0</v>
      </c>
      <c r="J208" s="69" t="b">
        <v>0</v>
      </c>
      <c r="K208" s="69" t="b">
        <v>0</v>
      </c>
      <c r="L208" s="69" t="b">
        <v>0</v>
      </c>
    </row>
    <row r="209" spans="1:12" ht="15">
      <c r="A209" s="69" t="s">
        <v>2215</v>
      </c>
      <c r="B209" s="69" t="s">
        <v>344</v>
      </c>
      <c r="C209" s="69">
        <v>4</v>
      </c>
      <c r="D209" s="87">
        <v>0.00701290859625554</v>
      </c>
      <c r="E209" s="87">
        <v>1.8512583487190752</v>
      </c>
      <c r="F209" s="69" t="s">
        <v>220</v>
      </c>
      <c r="G209" s="69" t="b">
        <v>0</v>
      </c>
      <c r="H209" s="69" t="b">
        <v>0</v>
      </c>
      <c r="I209" s="69" t="b">
        <v>0</v>
      </c>
      <c r="J209" s="69" t="b">
        <v>0</v>
      </c>
      <c r="K209" s="69" t="b">
        <v>0</v>
      </c>
      <c r="L209" s="69" t="b">
        <v>0</v>
      </c>
    </row>
    <row r="210" spans="1:12" ht="15">
      <c r="A210" s="69" t="s">
        <v>2214</v>
      </c>
      <c r="B210" s="69" t="s">
        <v>771</v>
      </c>
      <c r="C210" s="69">
        <v>4</v>
      </c>
      <c r="D210" s="87">
        <v>0.00701290859625554</v>
      </c>
      <c r="E210" s="87">
        <v>1.8512583487190752</v>
      </c>
      <c r="F210" s="69" t="s">
        <v>220</v>
      </c>
      <c r="G210" s="69" t="b">
        <v>0</v>
      </c>
      <c r="H210" s="69" t="b">
        <v>0</v>
      </c>
      <c r="I210" s="69" t="b">
        <v>0</v>
      </c>
      <c r="J210" s="69" t="b">
        <v>0</v>
      </c>
      <c r="K210" s="69" t="b">
        <v>0</v>
      </c>
      <c r="L210" s="69" t="b">
        <v>0</v>
      </c>
    </row>
    <row r="211" spans="1:12" ht="15">
      <c r="A211" s="69" t="s">
        <v>771</v>
      </c>
      <c r="B211" s="69" t="s">
        <v>2188</v>
      </c>
      <c r="C211" s="69">
        <v>4</v>
      </c>
      <c r="D211" s="87">
        <v>0.00701290859625554</v>
      </c>
      <c r="E211" s="87">
        <v>1.550228353055094</v>
      </c>
      <c r="F211" s="69" t="s">
        <v>220</v>
      </c>
      <c r="G211" s="69" t="b">
        <v>0</v>
      </c>
      <c r="H211" s="69" t="b">
        <v>0</v>
      </c>
      <c r="I211" s="69" t="b">
        <v>0</v>
      </c>
      <c r="J211" s="69" t="b">
        <v>0</v>
      </c>
      <c r="K211" s="69" t="b">
        <v>0</v>
      </c>
      <c r="L211" s="69" t="b">
        <v>0</v>
      </c>
    </row>
    <row r="212" spans="1:12" ht="15">
      <c r="A212" s="69" t="s">
        <v>2192</v>
      </c>
      <c r="B212" s="69" t="s">
        <v>2189</v>
      </c>
      <c r="C212" s="69">
        <v>4</v>
      </c>
      <c r="D212" s="87">
        <v>0.00701290859625554</v>
      </c>
      <c r="E212" s="87">
        <v>1.9304395947667001</v>
      </c>
      <c r="F212" s="69" t="s">
        <v>220</v>
      </c>
      <c r="G212" s="69" t="b">
        <v>0</v>
      </c>
      <c r="H212" s="69" t="b">
        <v>0</v>
      </c>
      <c r="I212" s="69" t="b">
        <v>0</v>
      </c>
      <c r="J212" s="69" t="b">
        <v>0</v>
      </c>
      <c r="K212" s="69" t="b">
        <v>0</v>
      </c>
      <c r="L212" s="69" t="b">
        <v>0</v>
      </c>
    </row>
    <row r="213" spans="1:12" ht="15">
      <c r="A213" s="69" t="s">
        <v>2189</v>
      </c>
      <c r="B213" s="69" t="s">
        <v>2193</v>
      </c>
      <c r="C213" s="69">
        <v>4</v>
      </c>
      <c r="D213" s="87">
        <v>0.00701290859625554</v>
      </c>
      <c r="E213" s="87">
        <v>1.9304395947667001</v>
      </c>
      <c r="F213" s="69" t="s">
        <v>220</v>
      </c>
      <c r="G213" s="69" t="b">
        <v>0</v>
      </c>
      <c r="H213" s="69" t="b">
        <v>0</v>
      </c>
      <c r="I213" s="69" t="b">
        <v>0</v>
      </c>
      <c r="J213" s="69" t="b">
        <v>0</v>
      </c>
      <c r="K213" s="69" t="b">
        <v>0</v>
      </c>
      <c r="L213" s="69" t="b">
        <v>0</v>
      </c>
    </row>
    <row r="214" spans="1:12" ht="15">
      <c r="A214" s="69" t="s">
        <v>2193</v>
      </c>
      <c r="B214" s="69" t="s">
        <v>1948</v>
      </c>
      <c r="C214" s="69">
        <v>4</v>
      </c>
      <c r="D214" s="87">
        <v>0.00701290859625554</v>
      </c>
      <c r="E214" s="87">
        <v>1.8055008581584002</v>
      </c>
      <c r="F214" s="69" t="s">
        <v>220</v>
      </c>
      <c r="G214" s="69" t="b">
        <v>0</v>
      </c>
      <c r="H214" s="69" t="b">
        <v>0</v>
      </c>
      <c r="I214" s="69" t="b">
        <v>0</v>
      </c>
      <c r="J214" s="69" t="b">
        <v>0</v>
      </c>
      <c r="K214" s="69" t="b">
        <v>0</v>
      </c>
      <c r="L214" s="69" t="b">
        <v>0</v>
      </c>
    </row>
    <row r="215" spans="1:12" ht="15">
      <c r="A215" s="69" t="s">
        <v>1948</v>
      </c>
      <c r="B215" s="69" t="s">
        <v>1944</v>
      </c>
      <c r="C215" s="69">
        <v>4</v>
      </c>
      <c r="D215" s="87">
        <v>0.00701290859625554</v>
      </c>
      <c r="E215" s="87">
        <v>0.8440797640919518</v>
      </c>
      <c r="F215" s="69" t="s">
        <v>220</v>
      </c>
      <c r="G215" s="69" t="b">
        <v>0</v>
      </c>
      <c r="H215" s="69" t="b">
        <v>0</v>
      </c>
      <c r="I215" s="69" t="b">
        <v>0</v>
      </c>
      <c r="J215" s="69" t="b">
        <v>0</v>
      </c>
      <c r="K215" s="69" t="b">
        <v>0</v>
      </c>
      <c r="L215" s="69" t="b">
        <v>0</v>
      </c>
    </row>
    <row r="216" spans="1:12" ht="15">
      <c r="A216" s="69" t="s">
        <v>2220</v>
      </c>
      <c r="B216" s="69" t="s">
        <v>2221</v>
      </c>
      <c r="C216" s="69">
        <v>4</v>
      </c>
      <c r="D216" s="87">
        <v>0.00701290859625554</v>
      </c>
      <c r="E216" s="87">
        <v>2.2034408668304377</v>
      </c>
      <c r="F216" s="69" t="s">
        <v>220</v>
      </c>
      <c r="G216" s="69" t="b">
        <v>0</v>
      </c>
      <c r="H216" s="69" t="b">
        <v>0</v>
      </c>
      <c r="I216" s="69" t="b">
        <v>0</v>
      </c>
      <c r="J216" s="69" t="b">
        <v>0</v>
      </c>
      <c r="K216" s="69" t="b">
        <v>0</v>
      </c>
      <c r="L216" s="69" t="b">
        <v>0</v>
      </c>
    </row>
    <row r="217" spans="1:12" ht="15">
      <c r="A217" s="69" t="s">
        <v>2221</v>
      </c>
      <c r="B217" s="69" t="s">
        <v>2222</v>
      </c>
      <c r="C217" s="69">
        <v>4</v>
      </c>
      <c r="D217" s="87">
        <v>0.00701290859625554</v>
      </c>
      <c r="E217" s="87">
        <v>2.2034408668304377</v>
      </c>
      <c r="F217" s="69" t="s">
        <v>220</v>
      </c>
      <c r="G217" s="69" t="b">
        <v>0</v>
      </c>
      <c r="H217" s="69" t="b">
        <v>0</v>
      </c>
      <c r="I217" s="69" t="b">
        <v>0</v>
      </c>
      <c r="J217" s="69" t="b">
        <v>0</v>
      </c>
      <c r="K217" s="69" t="b">
        <v>0</v>
      </c>
      <c r="L217" s="69" t="b">
        <v>0</v>
      </c>
    </row>
    <row r="218" spans="1:12" ht="15">
      <c r="A218" s="69" t="s">
        <v>2222</v>
      </c>
      <c r="B218" s="69" t="s">
        <v>2223</v>
      </c>
      <c r="C218" s="69">
        <v>4</v>
      </c>
      <c r="D218" s="87">
        <v>0.00701290859625554</v>
      </c>
      <c r="E218" s="87">
        <v>2.2034408668304377</v>
      </c>
      <c r="F218" s="69" t="s">
        <v>220</v>
      </c>
      <c r="G218" s="69" t="b">
        <v>0</v>
      </c>
      <c r="H218" s="69" t="b">
        <v>0</v>
      </c>
      <c r="I218" s="69" t="b">
        <v>0</v>
      </c>
      <c r="J218" s="69" t="b">
        <v>0</v>
      </c>
      <c r="K218" s="69" t="b">
        <v>0</v>
      </c>
      <c r="L218" s="69" t="b">
        <v>0</v>
      </c>
    </row>
    <row r="219" spans="1:12" ht="15">
      <c r="A219" s="69" t="s">
        <v>2223</v>
      </c>
      <c r="B219" s="69" t="s">
        <v>2224</v>
      </c>
      <c r="C219" s="69">
        <v>4</v>
      </c>
      <c r="D219" s="87">
        <v>0.00701290859625554</v>
      </c>
      <c r="E219" s="87">
        <v>2.2034408668304377</v>
      </c>
      <c r="F219" s="69" t="s">
        <v>220</v>
      </c>
      <c r="G219" s="69" t="b">
        <v>0</v>
      </c>
      <c r="H219" s="69" t="b">
        <v>0</v>
      </c>
      <c r="I219" s="69" t="b">
        <v>0</v>
      </c>
      <c r="J219" s="69" t="b">
        <v>0</v>
      </c>
      <c r="K219" s="69" t="b">
        <v>0</v>
      </c>
      <c r="L219" s="69" t="b">
        <v>0</v>
      </c>
    </row>
    <row r="220" spans="1:12" ht="15">
      <c r="A220" s="69" t="s">
        <v>2224</v>
      </c>
      <c r="B220" s="69" t="s">
        <v>2204</v>
      </c>
      <c r="C220" s="69">
        <v>4</v>
      </c>
      <c r="D220" s="87">
        <v>0.00701290859625554</v>
      </c>
      <c r="E220" s="87">
        <v>2.2034408668304377</v>
      </c>
      <c r="F220" s="69" t="s">
        <v>220</v>
      </c>
      <c r="G220" s="69" t="b">
        <v>0</v>
      </c>
      <c r="H220" s="69" t="b">
        <v>0</v>
      </c>
      <c r="I220" s="69" t="b">
        <v>0</v>
      </c>
      <c r="J220" s="69" t="b">
        <v>0</v>
      </c>
      <c r="K220" s="69" t="b">
        <v>0</v>
      </c>
      <c r="L220" s="69" t="b">
        <v>0</v>
      </c>
    </row>
    <row r="221" spans="1:12" ht="15">
      <c r="A221" s="69" t="s">
        <v>2204</v>
      </c>
      <c r="B221" s="69" t="s">
        <v>2225</v>
      </c>
      <c r="C221" s="69">
        <v>4</v>
      </c>
      <c r="D221" s="87">
        <v>0.00701290859625554</v>
      </c>
      <c r="E221" s="87">
        <v>2.2034408668304377</v>
      </c>
      <c r="F221" s="69" t="s">
        <v>220</v>
      </c>
      <c r="G221" s="69" t="b">
        <v>0</v>
      </c>
      <c r="H221" s="69" t="b">
        <v>0</v>
      </c>
      <c r="I221" s="69" t="b">
        <v>0</v>
      </c>
      <c r="J221" s="69" t="b">
        <v>0</v>
      </c>
      <c r="K221" s="69" t="b">
        <v>0</v>
      </c>
      <c r="L221" s="69" t="b">
        <v>0</v>
      </c>
    </row>
    <row r="222" spans="1:12" ht="15">
      <c r="A222" s="69" t="s">
        <v>2225</v>
      </c>
      <c r="B222" s="69" t="s">
        <v>1944</v>
      </c>
      <c r="C222" s="69">
        <v>4</v>
      </c>
      <c r="D222" s="87">
        <v>0.00701290859625554</v>
      </c>
      <c r="E222" s="87">
        <v>1.020171023147633</v>
      </c>
      <c r="F222" s="69" t="s">
        <v>220</v>
      </c>
      <c r="G222" s="69" t="b">
        <v>0</v>
      </c>
      <c r="H222" s="69" t="b">
        <v>0</v>
      </c>
      <c r="I222" s="69" t="b">
        <v>0</v>
      </c>
      <c r="J222" s="69" t="b">
        <v>0</v>
      </c>
      <c r="K222" s="69" t="b">
        <v>0</v>
      </c>
      <c r="L222" s="69" t="b">
        <v>0</v>
      </c>
    </row>
    <row r="223" spans="1:12" ht="15">
      <c r="A223" s="69" t="s">
        <v>2242</v>
      </c>
      <c r="B223" s="69" t="s">
        <v>1944</v>
      </c>
      <c r="C223" s="69">
        <v>3</v>
      </c>
      <c r="D223" s="87">
        <v>0.005788336186013799</v>
      </c>
      <c r="E223" s="87">
        <v>1.020171023147633</v>
      </c>
      <c r="F223" s="69" t="s">
        <v>220</v>
      </c>
      <c r="G223" s="69" t="b">
        <v>0</v>
      </c>
      <c r="H223" s="69" t="b">
        <v>0</v>
      </c>
      <c r="I223" s="69" t="b">
        <v>0</v>
      </c>
      <c r="J223" s="69" t="b">
        <v>0</v>
      </c>
      <c r="K223" s="69" t="b">
        <v>0</v>
      </c>
      <c r="L223" s="69" t="b">
        <v>0</v>
      </c>
    </row>
    <row r="224" spans="1:12" ht="15">
      <c r="A224" s="69" t="s">
        <v>344</v>
      </c>
      <c r="B224" s="69" t="s">
        <v>2232</v>
      </c>
      <c r="C224" s="69">
        <v>3</v>
      </c>
      <c r="D224" s="87">
        <v>0.005788336186013799</v>
      </c>
      <c r="E224" s="87">
        <v>1.7263196121107753</v>
      </c>
      <c r="F224" s="69" t="s">
        <v>220</v>
      </c>
      <c r="G224" s="69" t="b">
        <v>0</v>
      </c>
      <c r="H224" s="69" t="b">
        <v>0</v>
      </c>
      <c r="I224" s="69" t="b">
        <v>0</v>
      </c>
      <c r="J224" s="69" t="b">
        <v>0</v>
      </c>
      <c r="K224" s="69" t="b">
        <v>0</v>
      </c>
      <c r="L224" s="69" t="b">
        <v>0</v>
      </c>
    </row>
    <row r="225" spans="1:12" ht="15">
      <c r="A225" s="69" t="s">
        <v>2232</v>
      </c>
      <c r="B225" s="69" t="s">
        <v>2216</v>
      </c>
      <c r="C225" s="69">
        <v>3</v>
      </c>
      <c r="D225" s="87">
        <v>0.005788336186013799</v>
      </c>
      <c r="E225" s="87">
        <v>2.3283796034387376</v>
      </c>
      <c r="F225" s="69" t="s">
        <v>220</v>
      </c>
      <c r="G225" s="69" t="b">
        <v>0</v>
      </c>
      <c r="H225" s="69" t="b">
        <v>0</v>
      </c>
      <c r="I225" s="69" t="b">
        <v>0</v>
      </c>
      <c r="J225" s="69" t="b">
        <v>0</v>
      </c>
      <c r="K225" s="69" t="b">
        <v>0</v>
      </c>
      <c r="L225" s="69" t="b">
        <v>0</v>
      </c>
    </row>
    <row r="226" spans="1:12" ht="15">
      <c r="A226" s="69" t="s">
        <v>2216</v>
      </c>
      <c r="B226" s="69" t="s">
        <v>2233</v>
      </c>
      <c r="C226" s="69">
        <v>3</v>
      </c>
      <c r="D226" s="87">
        <v>0.005788336186013799</v>
      </c>
      <c r="E226" s="87">
        <v>2.2034408668304377</v>
      </c>
      <c r="F226" s="69" t="s">
        <v>220</v>
      </c>
      <c r="G226" s="69" t="b">
        <v>0</v>
      </c>
      <c r="H226" s="69" t="b">
        <v>0</v>
      </c>
      <c r="I226" s="69" t="b">
        <v>0</v>
      </c>
      <c r="J226" s="69" t="b">
        <v>0</v>
      </c>
      <c r="K226" s="69" t="b">
        <v>0</v>
      </c>
      <c r="L226" s="69" t="b">
        <v>0</v>
      </c>
    </row>
    <row r="227" spans="1:12" ht="15">
      <c r="A227" s="69" t="s">
        <v>2233</v>
      </c>
      <c r="B227" s="69" t="s">
        <v>1915</v>
      </c>
      <c r="C227" s="69">
        <v>3</v>
      </c>
      <c r="D227" s="87">
        <v>0.005788336186013799</v>
      </c>
      <c r="E227" s="87">
        <v>2.2034408668304377</v>
      </c>
      <c r="F227" s="69" t="s">
        <v>220</v>
      </c>
      <c r="G227" s="69" t="b">
        <v>0</v>
      </c>
      <c r="H227" s="69" t="b">
        <v>0</v>
      </c>
      <c r="I227" s="69" t="b">
        <v>0</v>
      </c>
      <c r="J227" s="69" t="b">
        <v>0</v>
      </c>
      <c r="K227" s="69" t="b">
        <v>0</v>
      </c>
      <c r="L227" s="69" t="b">
        <v>0</v>
      </c>
    </row>
    <row r="228" spans="1:12" ht="15">
      <c r="A228" s="69" t="s">
        <v>1915</v>
      </c>
      <c r="B228" s="69" t="s">
        <v>2234</v>
      </c>
      <c r="C228" s="69">
        <v>3</v>
      </c>
      <c r="D228" s="87">
        <v>0.005788336186013799</v>
      </c>
      <c r="E228" s="87">
        <v>1.764108173000175</v>
      </c>
      <c r="F228" s="69" t="s">
        <v>220</v>
      </c>
      <c r="G228" s="69" t="b">
        <v>0</v>
      </c>
      <c r="H228" s="69" t="b">
        <v>0</v>
      </c>
      <c r="I228" s="69" t="b">
        <v>0</v>
      </c>
      <c r="J228" s="69" t="b">
        <v>0</v>
      </c>
      <c r="K228" s="69" t="b">
        <v>0</v>
      </c>
      <c r="L228" s="69" t="b">
        <v>0</v>
      </c>
    </row>
    <row r="229" spans="1:12" ht="15">
      <c r="A229" s="69" t="s">
        <v>2234</v>
      </c>
      <c r="B229" s="69" t="s">
        <v>2202</v>
      </c>
      <c r="C229" s="69">
        <v>3</v>
      </c>
      <c r="D229" s="87">
        <v>0.005788336186013799</v>
      </c>
      <c r="E229" s="87">
        <v>2.3283796034387376</v>
      </c>
      <c r="F229" s="69" t="s">
        <v>220</v>
      </c>
      <c r="G229" s="69" t="b">
        <v>0</v>
      </c>
      <c r="H229" s="69" t="b">
        <v>0</v>
      </c>
      <c r="I229" s="69" t="b">
        <v>0</v>
      </c>
      <c r="J229" s="69" t="b">
        <v>0</v>
      </c>
      <c r="K229" s="69" t="b">
        <v>0</v>
      </c>
      <c r="L229" s="69" t="b">
        <v>0</v>
      </c>
    </row>
    <row r="230" spans="1:12" ht="15">
      <c r="A230" s="69" t="s">
        <v>2202</v>
      </c>
      <c r="B230" s="69" t="s">
        <v>1944</v>
      </c>
      <c r="C230" s="69">
        <v>3</v>
      </c>
      <c r="D230" s="87">
        <v>0.005788336186013799</v>
      </c>
      <c r="E230" s="87">
        <v>0.8952322865393332</v>
      </c>
      <c r="F230" s="69" t="s">
        <v>220</v>
      </c>
      <c r="G230" s="69" t="b">
        <v>0</v>
      </c>
      <c r="H230" s="69" t="b">
        <v>0</v>
      </c>
      <c r="I230" s="69" t="b">
        <v>0</v>
      </c>
      <c r="J230" s="69" t="b">
        <v>0</v>
      </c>
      <c r="K230" s="69" t="b">
        <v>0</v>
      </c>
      <c r="L230" s="69" t="b">
        <v>0</v>
      </c>
    </row>
    <row r="231" spans="1:12" ht="15">
      <c r="A231" s="69" t="s">
        <v>2264</v>
      </c>
      <c r="B231" s="69" t="s">
        <v>2265</v>
      </c>
      <c r="C231" s="69">
        <v>3</v>
      </c>
      <c r="D231" s="87">
        <v>0.005788336186013799</v>
      </c>
      <c r="E231" s="87">
        <v>2.3283796034387376</v>
      </c>
      <c r="F231" s="69" t="s">
        <v>220</v>
      </c>
      <c r="G231" s="69" t="b">
        <v>0</v>
      </c>
      <c r="H231" s="69" t="b">
        <v>0</v>
      </c>
      <c r="I231" s="69" t="b">
        <v>0</v>
      </c>
      <c r="J231" s="69" t="b">
        <v>0</v>
      </c>
      <c r="K231" s="69" t="b">
        <v>0</v>
      </c>
      <c r="L231" s="69" t="b">
        <v>0</v>
      </c>
    </row>
    <row r="232" spans="1:12" ht="15">
      <c r="A232" s="69" t="s">
        <v>2265</v>
      </c>
      <c r="B232" s="69" t="s">
        <v>1944</v>
      </c>
      <c r="C232" s="69">
        <v>3</v>
      </c>
      <c r="D232" s="87">
        <v>0.005788336186013799</v>
      </c>
      <c r="E232" s="87">
        <v>1.020171023147633</v>
      </c>
      <c r="F232" s="69" t="s">
        <v>220</v>
      </c>
      <c r="G232" s="69" t="b">
        <v>0</v>
      </c>
      <c r="H232" s="69" t="b">
        <v>0</v>
      </c>
      <c r="I232" s="69" t="b">
        <v>0</v>
      </c>
      <c r="J232" s="69" t="b">
        <v>0</v>
      </c>
      <c r="K232" s="69" t="b">
        <v>0</v>
      </c>
      <c r="L232" s="69" t="b">
        <v>0</v>
      </c>
    </row>
    <row r="233" spans="1:12" ht="15">
      <c r="A233" s="69" t="s">
        <v>1947</v>
      </c>
      <c r="B233" s="69" t="s">
        <v>1944</v>
      </c>
      <c r="C233" s="69">
        <v>3</v>
      </c>
      <c r="D233" s="87">
        <v>0.005788336186013799</v>
      </c>
      <c r="E233" s="87">
        <v>0.8952322865393332</v>
      </c>
      <c r="F233" s="69" t="s">
        <v>220</v>
      </c>
      <c r="G233" s="69" t="b">
        <v>0</v>
      </c>
      <c r="H233" s="69" t="b">
        <v>0</v>
      </c>
      <c r="I233" s="69" t="b">
        <v>0</v>
      </c>
      <c r="J233" s="69" t="b">
        <v>0</v>
      </c>
      <c r="K233" s="69" t="b">
        <v>0</v>
      </c>
      <c r="L233" s="69" t="b">
        <v>0</v>
      </c>
    </row>
    <row r="234" spans="1:12" ht="15">
      <c r="A234" s="69" t="s">
        <v>1944</v>
      </c>
      <c r="B234" s="69" t="s">
        <v>2191</v>
      </c>
      <c r="C234" s="69">
        <v>3</v>
      </c>
      <c r="D234" s="87">
        <v>0.005788336186013799</v>
      </c>
      <c r="E234" s="87">
        <v>0.9481683617271317</v>
      </c>
      <c r="F234" s="69" t="s">
        <v>220</v>
      </c>
      <c r="G234" s="69" t="b">
        <v>0</v>
      </c>
      <c r="H234" s="69" t="b">
        <v>0</v>
      </c>
      <c r="I234" s="69" t="b">
        <v>0</v>
      </c>
      <c r="J234" s="69" t="b">
        <v>0</v>
      </c>
      <c r="K234" s="69" t="b">
        <v>0</v>
      </c>
      <c r="L234" s="69" t="b">
        <v>0</v>
      </c>
    </row>
    <row r="235" spans="1:12" ht="15">
      <c r="A235" s="69" t="s">
        <v>2203</v>
      </c>
      <c r="B235" s="69" t="s">
        <v>771</v>
      </c>
      <c r="C235" s="69">
        <v>3</v>
      </c>
      <c r="D235" s="87">
        <v>0.005788336186013799</v>
      </c>
      <c r="E235" s="87">
        <v>1.8512583487190752</v>
      </c>
      <c r="F235" s="69" t="s">
        <v>220</v>
      </c>
      <c r="G235" s="69" t="b">
        <v>0</v>
      </c>
      <c r="H235" s="69" t="b">
        <v>0</v>
      </c>
      <c r="I235" s="69" t="b">
        <v>0</v>
      </c>
      <c r="J235" s="69" t="b">
        <v>0</v>
      </c>
      <c r="K235" s="69" t="b">
        <v>0</v>
      </c>
      <c r="L235" s="69" t="b">
        <v>0</v>
      </c>
    </row>
    <row r="236" spans="1:12" ht="15">
      <c r="A236" s="69" t="s">
        <v>771</v>
      </c>
      <c r="B236" s="69" t="s">
        <v>2261</v>
      </c>
      <c r="C236" s="69">
        <v>3</v>
      </c>
      <c r="D236" s="87">
        <v>0.005788336186013799</v>
      </c>
      <c r="E236" s="87">
        <v>1.7263196121107753</v>
      </c>
      <c r="F236" s="69" t="s">
        <v>220</v>
      </c>
      <c r="G236" s="69" t="b">
        <v>0</v>
      </c>
      <c r="H236" s="69" t="b">
        <v>0</v>
      </c>
      <c r="I236" s="69" t="b">
        <v>0</v>
      </c>
      <c r="J236" s="69" t="b">
        <v>0</v>
      </c>
      <c r="K236" s="69" t="b">
        <v>0</v>
      </c>
      <c r="L236" s="69" t="b">
        <v>0</v>
      </c>
    </row>
    <row r="237" spans="1:12" ht="15">
      <c r="A237" s="69" t="s">
        <v>2261</v>
      </c>
      <c r="B237" s="69" t="s">
        <v>2217</v>
      </c>
      <c r="C237" s="69">
        <v>3</v>
      </c>
      <c r="D237" s="87">
        <v>0.005788336186013799</v>
      </c>
      <c r="E237" s="87">
        <v>2.2034408668304377</v>
      </c>
      <c r="F237" s="69" t="s">
        <v>220</v>
      </c>
      <c r="G237" s="69" t="b">
        <v>0</v>
      </c>
      <c r="H237" s="69" t="b">
        <v>0</v>
      </c>
      <c r="I237" s="69" t="b">
        <v>0</v>
      </c>
      <c r="J237" s="69" t="b">
        <v>0</v>
      </c>
      <c r="K237" s="69" t="b">
        <v>0</v>
      </c>
      <c r="L237" s="69" t="b">
        <v>0</v>
      </c>
    </row>
    <row r="238" spans="1:12" ht="15">
      <c r="A238" s="69" t="s">
        <v>2217</v>
      </c>
      <c r="B238" s="69" t="s">
        <v>2262</v>
      </c>
      <c r="C238" s="69">
        <v>3</v>
      </c>
      <c r="D238" s="87">
        <v>0.005788336186013799</v>
      </c>
      <c r="E238" s="87">
        <v>2.2034408668304377</v>
      </c>
      <c r="F238" s="69" t="s">
        <v>220</v>
      </c>
      <c r="G238" s="69" t="b">
        <v>0</v>
      </c>
      <c r="H238" s="69" t="b">
        <v>0</v>
      </c>
      <c r="I238" s="69" t="b">
        <v>0</v>
      </c>
      <c r="J238" s="69" t="b">
        <v>0</v>
      </c>
      <c r="K238" s="69" t="b">
        <v>0</v>
      </c>
      <c r="L238" s="69" t="b">
        <v>0</v>
      </c>
    </row>
    <row r="239" spans="1:12" ht="15">
      <c r="A239" s="69" t="s">
        <v>2262</v>
      </c>
      <c r="B239" s="69" t="s">
        <v>2185</v>
      </c>
      <c r="C239" s="69">
        <v>3</v>
      </c>
      <c r="D239" s="87">
        <v>0.005788336186013799</v>
      </c>
      <c r="E239" s="87">
        <v>2.1065308538223815</v>
      </c>
      <c r="F239" s="69" t="s">
        <v>220</v>
      </c>
      <c r="G239" s="69" t="b">
        <v>0</v>
      </c>
      <c r="H239" s="69" t="b">
        <v>0</v>
      </c>
      <c r="I239" s="69" t="b">
        <v>0</v>
      </c>
      <c r="J239" s="69" t="b">
        <v>0</v>
      </c>
      <c r="K239" s="69" t="b">
        <v>0</v>
      </c>
      <c r="L239" s="69" t="b">
        <v>0</v>
      </c>
    </row>
    <row r="240" spans="1:12" ht="15">
      <c r="A240" s="69" t="s">
        <v>2185</v>
      </c>
      <c r="B240" s="69" t="s">
        <v>749</v>
      </c>
      <c r="C240" s="69">
        <v>3</v>
      </c>
      <c r="D240" s="87">
        <v>0.005788336186013799</v>
      </c>
      <c r="E240" s="87">
        <v>2.1065308538223815</v>
      </c>
      <c r="F240" s="69" t="s">
        <v>220</v>
      </c>
      <c r="G240" s="69" t="b">
        <v>0</v>
      </c>
      <c r="H240" s="69" t="b">
        <v>0</v>
      </c>
      <c r="I240" s="69" t="b">
        <v>0</v>
      </c>
      <c r="J240" s="69" t="b">
        <v>0</v>
      </c>
      <c r="K240" s="69" t="b">
        <v>0</v>
      </c>
      <c r="L240" s="69" t="b">
        <v>0</v>
      </c>
    </row>
    <row r="241" spans="1:12" ht="15">
      <c r="A241" s="69" t="s">
        <v>749</v>
      </c>
      <c r="B241" s="69" t="s">
        <v>1944</v>
      </c>
      <c r="C241" s="69">
        <v>3</v>
      </c>
      <c r="D241" s="87">
        <v>0.005788336186013799</v>
      </c>
      <c r="E241" s="87">
        <v>1.020171023147633</v>
      </c>
      <c r="F241" s="69" t="s">
        <v>220</v>
      </c>
      <c r="G241" s="69" t="b">
        <v>0</v>
      </c>
      <c r="H241" s="69" t="b">
        <v>0</v>
      </c>
      <c r="I241" s="69" t="b">
        <v>0</v>
      </c>
      <c r="J241" s="69" t="b">
        <v>0</v>
      </c>
      <c r="K241" s="69" t="b">
        <v>0</v>
      </c>
      <c r="L241" s="69" t="b">
        <v>0</v>
      </c>
    </row>
    <row r="242" spans="1:12" ht="15">
      <c r="A242" s="69" t="s">
        <v>2255</v>
      </c>
      <c r="B242" s="69" t="s">
        <v>2256</v>
      </c>
      <c r="C242" s="69">
        <v>3</v>
      </c>
      <c r="D242" s="87">
        <v>0.005788336186013799</v>
      </c>
      <c r="E242" s="87">
        <v>2.3283796034387376</v>
      </c>
      <c r="F242" s="69" t="s">
        <v>220</v>
      </c>
      <c r="G242" s="69" t="b">
        <v>0</v>
      </c>
      <c r="H242" s="69" t="b">
        <v>0</v>
      </c>
      <c r="I242" s="69" t="b">
        <v>0</v>
      </c>
      <c r="J242" s="69" t="b">
        <v>0</v>
      </c>
      <c r="K242" s="69" t="b">
        <v>0</v>
      </c>
      <c r="L242" s="69" t="b">
        <v>0</v>
      </c>
    </row>
    <row r="243" spans="1:12" ht="15">
      <c r="A243" s="69" t="s">
        <v>2256</v>
      </c>
      <c r="B243" s="69" t="s">
        <v>1951</v>
      </c>
      <c r="C243" s="69">
        <v>3</v>
      </c>
      <c r="D243" s="87">
        <v>0.005788336186013799</v>
      </c>
      <c r="E243" s="87">
        <v>2.0273496077747564</v>
      </c>
      <c r="F243" s="69" t="s">
        <v>220</v>
      </c>
      <c r="G243" s="69" t="b">
        <v>0</v>
      </c>
      <c r="H243" s="69" t="b">
        <v>0</v>
      </c>
      <c r="I243" s="69" t="b">
        <v>0</v>
      </c>
      <c r="J243" s="69" t="b">
        <v>0</v>
      </c>
      <c r="K243" s="69" t="b">
        <v>0</v>
      </c>
      <c r="L243" s="69" t="b">
        <v>0</v>
      </c>
    </row>
    <row r="244" spans="1:12" ht="15">
      <c r="A244" s="69" t="s">
        <v>2186</v>
      </c>
      <c r="B244" s="69" t="s">
        <v>2257</v>
      </c>
      <c r="C244" s="69">
        <v>3</v>
      </c>
      <c r="D244" s="87">
        <v>0.005788336186013799</v>
      </c>
      <c r="E244" s="87">
        <v>2.0273496077747564</v>
      </c>
      <c r="F244" s="69" t="s">
        <v>220</v>
      </c>
      <c r="G244" s="69" t="b">
        <v>0</v>
      </c>
      <c r="H244" s="69" t="b">
        <v>0</v>
      </c>
      <c r="I244" s="69" t="b">
        <v>0</v>
      </c>
      <c r="J244" s="69" t="b">
        <v>0</v>
      </c>
      <c r="K244" s="69" t="b">
        <v>0</v>
      </c>
      <c r="L244" s="69" t="b">
        <v>0</v>
      </c>
    </row>
    <row r="245" spans="1:12" ht="15">
      <c r="A245" s="69" t="s">
        <v>2257</v>
      </c>
      <c r="B245" s="69" t="s">
        <v>2258</v>
      </c>
      <c r="C245" s="69">
        <v>3</v>
      </c>
      <c r="D245" s="87">
        <v>0.005788336186013799</v>
      </c>
      <c r="E245" s="87">
        <v>2.3283796034387376</v>
      </c>
      <c r="F245" s="69" t="s">
        <v>220</v>
      </c>
      <c r="G245" s="69" t="b">
        <v>0</v>
      </c>
      <c r="H245" s="69" t="b">
        <v>0</v>
      </c>
      <c r="I245" s="69" t="b">
        <v>0</v>
      </c>
      <c r="J245" s="69" t="b">
        <v>0</v>
      </c>
      <c r="K245" s="69" t="b">
        <v>0</v>
      </c>
      <c r="L245" s="69" t="b">
        <v>0</v>
      </c>
    </row>
    <row r="246" spans="1:12" ht="15">
      <c r="A246" s="69" t="s">
        <v>2258</v>
      </c>
      <c r="B246" s="69" t="s">
        <v>2259</v>
      </c>
      <c r="C246" s="69">
        <v>3</v>
      </c>
      <c r="D246" s="87">
        <v>0.005788336186013799</v>
      </c>
      <c r="E246" s="87">
        <v>2.3283796034387376</v>
      </c>
      <c r="F246" s="69" t="s">
        <v>220</v>
      </c>
      <c r="G246" s="69" t="b">
        <v>0</v>
      </c>
      <c r="H246" s="69" t="b">
        <v>0</v>
      </c>
      <c r="I246" s="69" t="b">
        <v>0</v>
      </c>
      <c r="J246" s="69" t="b">
        <v>0</v>
      </c>
      <c r="K246" s="69" t="b">
        <v>0</v>
      </c>
      <c r="L246" s="69" t="b">
        <v>0</v>
      </c>
    </row>
    <row r="247" spans="1:12" ht="15">
      <c r="A247" s="69" t="s">
        <v>2259</v>
      </c>
      <c r="B247" s="69" t="s">
        <v>2260</v>
      </c>
      <c r="C247" s="69">
        <v>3</v>
      </c>
      <c r="D247" s="87">
        <v>0.005788336186013799</v>
      </c>
      <c r="E247" s="87">
        <v>2.3283796034387376</v>
      </c>
      <c r="F247" s="69" t="s">
        <v>220</v>
      </c>
      <c r="G247" s="69" t="b">
        <v>0</v>
      </c>
      <c r="H247" s="69" t="b">
        <v>0</v>
      </c>
      <c r="I247" s="69" t="b">
        <v>0</v>
      </c>
      <c r="J247" s="69" t="b">
        <v>0</v>
      </c>
      <c r="K247" s="69" t="b">
        <v>0</v>
      </c>
      <c r="L247" s="69" t="b">
        <v>0</v>
      </c>
    </row>
    <row r="248" spans="1:12" ht="15">
      <c r="A248" s="69" t="s">
        <v>2260</v>
      </c>
      <c r="B248" s="69" t="s">
        <v>2194</v>
      </c>
      <c r="C248" s="69">
        <v>3</v>
      </c>
      <c r="D248" s="87">
        <v>0.005788336186013799</v>
      </c>
      <c r="E248" s="87">
        <v>2.0273496077747564</v>
      </c>
      <c r="F248" s="69" t="s">
        <v>220</v>
      </c>
      <c r="G248" s="69" t="b">
        <v>0</v>
      </c>
      <c r="H248" s="69" t="b">
        <v>0</v>
      </c>
      <c r="I248" s="69" t="b">
        <v>0</v>
      </c>
      <c r="J248" s="69" t="b">
        <v>0</v>
      </c>
      <c r="K248" s="69" t="b">
        <v>0</v>
      </c>
      <c r="L248" s="69" t="b">
        <v>0</v>
      </c>
    </row>
    <row r="249" spans="1:12" ht="15">
      <c r="A249" s="69" t="s">
        <v>2194</v>
      </c>
      <c r="B249" s="69" t="s">
        <v>1944</v>
      </c>
      <c r="C249" s="69">
        <v>3</v>
      </c>
      <c r="D249" s="87">
        <v>0.005788336186013799</v>
      </c>
      <c r="E249" s="87">
        <v>0.7983222735312767</v>
      </c>
      <c r="F249" s="69" t="s">
        <v>220</v>
      </c>
      <c r="G249" s="69" t="b">
        <v>0</v>
      </c>
      <c r="H249" s="69" t="b">
        <v>0</v>
      </c>
      <c r="I249" s="69" t="b">
        <v>0</v>
      </c>
      <c r="J249" s="69" t="b">
        <v>0</v>
      </c>
      <c r="K249" s="69" t="b">
        <v>0</v>
      </c>
      <c r="L249" s="69" t="b">
        <v>0</v>
      </c>
    </row>
    <row r="250" spans="1:12" ht="15">
      <c r="A250" s="69" t="s">
        <v>2269</v>
      </c>
      <c r="B250" s="69" t="s">
        <v>1944</v>
      </c>
      <c r="C250" s="69">
        <v>2</v>
      </c>
      <c r="D250" s="87">
        <v>0.004355622127927435</v>
      </c>
      <c r="E250" s="87">
        <v>1.020171023147633</v>
      </c>
      <c r="F250" s="69" t="s">
        <v>220</v>
      </c>
      <c r="G250" s="69" t="b">
        <v>0</v>
      </c>
      <c r="H250" s="69" t="b">
        <v>0</v>
      </c>
      <c r="I250" s="69" t="b">
        <v>0</v>
      </c>
      <c r="J250" s="69" t="b">
        <v>0</v>
      </c>
      <c r="K250" s="69" t="b">
        <v>0</v>
      </c>
      <c r="L250" s="69" t="b">
        <v>0</v>
      </c>
    </row>
    <row r="251" spans="1:12" ht="15">
      <c r="A251" s="69" t="s">
        <v>1944</v>
      </c>
      <c r="B251" s="69" t="s">
        <v>2270</v>
      </c>
      <c r="C251" s="69">
        <v>2</v>
      </c>
      <c r="D251" s="87">
        <v>0.004355622127927435</v>
      </c>
      <c r="E251" s="87">
        <v>1.0731070983354316</v>
      </c>
      <c r="F251" s="69" t="s">
        <v>220</v>
      </c>
      <c r="G251" s="69" t="b">
        <v>0</v>
      </c>
      <c r="H251" s="69" t="b">
        <v>0</v>
      </c>
      <c r="I251" s="69" t="b">
        <v>0</v>
      </c>
      <c r="J251" s="69" t="b">
        <v>0</v>
      </c>
      <c r="K251" s="69" t="b">
        <v>0</v>
      </c>
      <c r="L251" s="69" t="b">
        <v>0</v>
      </c>
    </row>
    <row r="252" spans="1:12" ht="15">
      <c r="A252" s="69" t="s">
        <v>2270</v>
      </c>
      <c r="B252" s="69" t="s">
        <v>1958</v>
      </c>
      <c r="C252" s="69">
        <v>2</v>
      </c>
      <c r="D252" s="87">
        <v>0.004355622127927435</v>
      </c>
      <c r="E252" s="87">
        <v>2.504470862494419</v>
      </c>
      <c r="F252" s="69" t="s">
        <v>220</v>
      </c>
      <c r="G252" s="69" t="b">
        <v>0</v>
      </c>
      <c r="H252" s="69" t="b">
        <v>0</v>
      </c>
      <c r="I252" s="69" t="b">
        <v>0</v>
      </c>
      <c r="J252" s="69" t="b">
        <v>0</v>
      </c>
      <c r="K252" s="69" t="b">
        <v>0</v>
      </c>
      <c r="L252" s="69" t="b">
        <v>0</v>
      </c>
    </row>
    <row r="253" spans="1:12" ht="15">
      <c r="A253" s="69" t="s">
        <v>1958</v>
      </c>
      <c r="B253" s="69" t="s">
        <v>2213</v>
      </c>
      <c r="C253" s="69">
        <v>2</v>
      </c>
      <c r="D253" s="87">
        <v>0.004355622127927435</v>
      </c>
      <c r="E253" s="87">
        <v>2.504470862494419</v>
      </c>
      <c r="F253" s="69" t="s">
        <v>220</v>
      </c>
      <c r="G253" s="69" t="b">
        <v>0</v>
      </c>
      <c r="H253" s="69" t="b">
        <v>0</v>
      </c>
      <c r="I253" s="69" t="b">
        <v>0</v>
      </c>
      <c r="J253" s="69" t="b">
        <v>0</v>
      </c>
      <c r="K253" s="69" t="b">
        <v>0</v>
      </c>
      <c r="L253" s="69" t="b">
        <v>0</v>
      </c>
    </row>
    <row r="254" spans="1:12" ht="15">
      <c r="A254" s="69" t="s">
        <v>2213</v>
      </c>
      <c r="B254" s="69" t="s">
        <v>2271</v>
      </c>
      <c r="C254" s="69">
        <v>2</v>
      </c>
      <c r="D254" s="87">
        <v>0.004355622127927435</v>
      </c>
      <c r="E254" s="87">
        <v>2.504470862494419</v>
      </c>
      <c r="F254" s="69" t="s">
        <v>220</v>
      </c>
      <c r="G254" s="69" t="b">
        <v>0</v>
      </c>
      <c r="H254" s="69" t="b">
        <v>0</v>
      </c>
      <c r="I254" s="69" t="b">
        <v>0</v>
      </c>
      <c r="J254" s="69" t="b">
        <v>0</v>
      </c>
      <c r="K254" s="69" t="b">
        <v>0</v>
      </c>
      <c r="L254" s="69" t="b">
        <v>0</v>
      </c>
    </row>
    <row r="255" spans="1:12" ht="15">
      <c r="A255" s="69" t="s">
        <v>2271</v>
      </c>
      <c r="B255" s="69" t="s">
        <v>2272</v>
      </c>
      <c r="C255" s="69">
        <v>2</v>
      </c>
      <c r="D255" s="87">
        <v>0.004355622127927435</v>
      </c>
      <c r="E255" s="87">
        <v>2.504470862494419</v>
      </c>
      <c r="F255" s="69" t="s">
        <v>220</v>
      </c>
      <c r="G255" s="69" t="b">
        <v>0</v>
      </c>
      <c r="H255" s="69" t="b">
        <v>0</v>
      </c>
      <c r="I255" s="69" t="b">
        <v>0</v>
      </c>
      <c r="J255" s="69" t="b">
        <v>0</v>
      </c>
      <c r="K255" s="69" t="b">
        <v>0</v>
      </c>
      <c r="L255" s="69" t="b">
        <v>0</v>
      </c>
    </row>
    <row r="256" spans="1:12" ht="15">
      <c r="A256" s="69" t="s">
        <v>2272</v>
      </c>
      <c r="B256" s="69" t="s">
        <v>2273</v>
      </c>
      <c r="C256" s="69">
        <v>2</v>
      </c>
      <c r="D256" s="87">
        <v>0.004355622127927435</v>
      </c>
      <c r="E256" s="87">
        <v>2.504470862494419</v>
      </c>
      <c r="F256" s="69" t="s">
        <v>220</v>
      </c>
      <c r="G256" s="69" t="b">
        <v>0</v>
      </c>
      <c r="H256" s="69" t="b">
        <v>0</v>
      </c>
      <c r="I256" s="69" t="b">
        <v>0</v>
      </c>
      <c r="J256" s="69" t="b">
        <v>0</v>
      </c>
      <c r="K256" s="69" t="b">
        <v>0</v>
      </c>
      <c r="L256" s="69" t="b">
        <v>0</v>
      </c>
    </row>
    <row r="257" spans="1:12" ht="15">
      <c r="A257" s="69" t="s">
        <v>2273</v>
      </c>
      <c r="B257" s="69" t="s">
        <v>2274</v>
      </c>
      <c r="C257" s="69">
        <v>2</v>
      </c>
      <c r="D257" s="87">
        <v>0.004355622127927435</v>
      </c>
      <c r="E257" s="87">
        <v>2.504470862494419</v>
      </c>
      <c r="F257" s="69" t="s">
        <v>220</v>
      </c>
      <c r="G257" s="69" t="b">
        <v>0</v>
      </c>
      <c r="H257" s="69" t="b">
        <v>0</v>
      </c>
      <c r="I257" s="69" t="b">
        <v>0</v>
      </c>
      <c r="J257" s="69" t="b">
        <v>0</v>
      </c>
      <c r="K257" s="69" t="b">
        <v>0</v>
      </c>
      <c r="L257" s="69" t="b">
        <v>0</v>
      </c>
    </row>
    <row r="258" spans="1:12" ht="15">
      <c r="A258" s="69" t="s">
        <v>2274</v>
      </c>
      <c r="B258" s="69" t="s">
        <v>2275</v>
      </c>
      <c r="C258" s="69">
        <v>2</v>
      </c>
      <c r="D258" s="87">
        <v>0.004355622127927435</v>
      </c>
      <c r="E258" s="87">
        <v>2.504470862494419</v>
      </c>
      <c r="F258" s="69" t="s">
        <v>220</v>
      </c>
      <c r="G258" s="69" t="b">
        <v>0</v>
      </c>
      <c r="H258" s="69" t="b">
        <v>0</v>
      </c>
      <c r="I258" s="69" t="b">
        <v>0</v>
      </c>
      <c r="J258" s="69" t="b">
        <v>0</v>
      </c>
      <c r="K258" s="69" t="b">
        <v>0</v>
      </c>
      <c r="L258" s="69" t="b">
        <v>0</v>
      </c>
    </row>
    <row r="259" spans="1:12" ht="15">
      <c r="A259" s="69" t="s">
        <v>2275</v>
      </c>
      <c r="B259" s="69" t="s">
        <v>1950</v>
      </c>
      <c r="C259" s="69">
        <v>2</v>
      </c>
      <c r="D259" s="87">
        <v>0.004355622127927435</v>
      </c>
      <c r="E259" s="87">
        <v>2.0273496077747564</v>
      </c>
      <c r="F259" s="69" t="s">
        <v>220</v>
      </c>
      <c r="G259" s="69" t="b">
        <v>0</v>
      </c>
      <c r="H259" s="69" t="b">
        <v>0</v>
      </c>
      <c r="I259" s="69" t="b">
        <v>0</v>
      </c>
      <c r="J259" s="69" t="b">
        <v>0</v>
      </c>
      <c r="K259" s="69" t="b">
        <v>0</v>
      </c>
      <c r="L259" s="69" t="b">
        <v>0</v>
      </c>
    </row>
    <row r="260" spans="1:12" ht="15">
      <c r="A260" s="69" t="s">
        <v>1950</v>
      </c>
      <c r="B260" s="69" t="s">
        <v>2276</v>
      </c>
      <c r="C260" s="69">
        <v>2</v>
      </c>
      <c r="D260" s="87">
        <v>0.004355622127927435</v>
      </c>
      <c r="E260" s="87">
        <v>2.0273496077747564</v>
      </c>
      <c r="F260" s="69" t="s">
        <v>220</v>
      </c>
      <c r="G260" s="69" t="b">
        <v>0</v>
      </c>
      <c r="H260" s="69" t="b">
        <v>0</v>
      </c>
      <c r="I260" s="69" t="b">
        <v>0</v>
      </c>
      <c r="J260" s="69" t="b">
        <v>0</v>
      </c>
      <c r="K260" s="69" t="b">
        <v>0</v>
      </c>
      <c r="L260" s="69" t="b">
        <v>0</v>
      </c>
    </row>
    <row r="261" spans="1:12" ht="15">
      <c r="A261" s="69" t="s">
        <v>2276</v>
      </c>
      <c r="B261" s="69" t="s">
        <v>2198</v>
      </c>
      <c r="C261" s="69">
        <v>2</v>
      </c>
      <c r="D261" s="87">
        <v>0.004355622127927435</v>
      </c>
      <c r="E261" s="87">
        <v>2.2034408668304377</v>
      </c>
      <c r="F261" s="69" t="s">
        <v>220</v>
      </c>
      <c r="G261" s="69" t="b">
        <v>0</v>
      </c>
      <c r="H261" s="69" t="b">
        <v>0</v>
      </c>
      <c r="I261" s="69" t="b">
        <v>0</v>
      </c>
      <c r="J261" s="69" t="b">
        <v>0</v>
      </c>
      <c r="K261" s="69" t="b">
        <v>0</v>
      </c>
      <c r="L261" s="69" t="b">
        <v>0</v>
      </c>
    </row>
    <row r="262" spans="1:12" ht="15">
      <c r="A262" s="69" t="s">
        <v>2198</v>
      </c>
      <c r="B262" s="69" t="s">
        <v>2199</v>
      </c>
      <c r="C262" s="69">
        <v>2</v>
      </c>
      <c r="D262" s="87">
        <v>0.004355622127927435</v>
      </c>
      <c r="E262" s="87">
        <v>1.8055008581584002</v>
      </c>
      <c r="F262" s="69" t="s">
        <v>220</v>
      </c>
      <c r="G262" s="69" t="b">
        <v>0</v>
      </c>
      <c r="H262" s="69" t="b">
        <v>0</v>
      </c>
      <c r="I262" s="69" t="b">
        <v>0</v>
      </c>
      <c r="J262" s="69" t="b">
        <v>0</v>
      </c>
      <c r="K262" s="69" t="b">
        <v>0</v>
      </c>
      <c r="L262" s="69" t="b">
        <v>0</v>
      </c>
    </row>
    <row r="263" spans="1:12" ht="15">
      <c r="A263" s="69" t="s">
        <v>2199</v>
      </c>
      <c r="B263" s="69" t="s">
        <v>2227</v>
      </c>
      <c r="C263" s="69">
        <v>2</v>
      </c>
      <c r="D263" s="87">
        <v>0.004355622127927435</v>
      </c>
      <c r="E263" s="87">
        <v>2.1065308538223815</v>
      </c>
      <c r="F263" s="69" t="s">
        <v>220</v>
      </c>
      <c r="G263" s="69" t="b">
        <v>0</v>
      </c>
      <c r="H263" s="69" t="b">
        <v>0</v>
      </c>
      <c r="I263" s="69" t="b">
        <v>0</v>
      </c>
      <c r="J263" s="69" t="b">
        <v>0</v>
      </c>
      <c r="K263" s="69" t="b">
        <v>0</v>
      </c>
      <c r="L263" s="69" t="b">
        <v>0</v>
      </c>
    </row>
    <row r="264" spans="1:12" ht="15">
      <c r="A264" s="69" t="s">
        <v>2227</v>
      </c>
      <c r="B264" s="69" t="s">
        <v>2277</v>
      </c>
      <c r="C264" s="69">
        <v>2</v>
      </c>
      <c r="D264" s="87">
        <v>0.004355622127927435</v>
      </c>
      <c r="E264" s="87">
        <v>2.504470862494419</v>
      </c>
      <c r="F264" s="69" t="s">
        <v>220</v>
      </c>
      <c r="G264" s="69" t="b">
        <v>0</v>
      </c>
      <c r="H264" s="69" t="b">
        <v>0</v>
      </c>
      <c r="I264" s="69" t="b">
        <v>0</v>
      </c>
      <c r="J264" s="69" t="b">
        <v>0</v>
      </c>
      <c r="K264" s="69" t="b">
        <v>0</v>
      </c>
      <c r="L264" s="69" t="b">
        <v>0</v>
      </c>
    </row>
    <row r="265" spans="1:12" ht="15">
      <c r="A265" s="69" t="s">
        <v>2277</v>
      </c>
      <c r="B265" s="69" t="s">
        <v>2278</v>
      </c>
      <c r="C265" s="69">
        <v>2</v>
      </c>
      <c r="D265" s="87">
        <v>0.004355622127927435</v>
      </c>
      <c r="E265" s="87">
        <v>2.504470862494419</v>
      </c>
      <c r="F265" s="69" t="s">
        <v>220</v>
      </c>
      <c r="G265" s="69" t="b">
        <v>0</v>
      </c>
      <c r="H265" s="69" t="b">
        <v>0</v>
      </c>
      <c r="I265" s="69" t="b">
        <v>0</v>
      </c>
      <c r="J265" s="69" t="b">
        <v>0</v>
      </c>
      <c r="K265" s="69" t="b">
        <v>0</v>
      </c>
      <c r="L265" s="69" t="b">
        <v>0</v>
      </c>
    </row>
    <row r="266" spans="1:12" ht="15">
      <c r="A266" s="69" t="s">
        <v>2278</v>
      </c>
      <c r="B266" s="69" t="s">
        <v>1982</v>
      </c>
      <c r="C266" s="69">
        <v>2</v>
      </c>
      <c r="D266" s="87">
        <v>0.004355622127927435</v>
      </c>
      <c r="E266" s="87">
        <v>2.504470862494419</v>
      </c>
      <c r="F266" s="69" t="s">
        <v>220</v>
      </c>
      <c r="G266" s="69" t="b">
        <v>0</v>
      </c>
      <c r="H266" s="69" t="b">
        <v>0</v>
      </c>
      <c r="I266" s="69" t="b">
        <v>0</v>
      </c>
      <c r="J266" s="69" t="b">
        <v>0</v>
      </c>
      <c r="K266" s="69" t="b">
        <v>0</v>
      </c>
      <c r="L266" s="69" t="b">
        <v>0</v>
      </c>
    </row>
    <row r="267" spans="1:12" ht="15">
      <c r="A267" s="69" t="s">
        <v>1982</v>
      </c>
      <c r="B267" s="69" t="s">
        <v>2279</v>
      </c>
      <c r="C267" s="69">
        <v>2</v>
      </c>
      <c r="D267" s="87">
        <v>0.004355622127927435</v>
      </c>
      <c r="E267" s="87">
        <v>2.504470862494419</v>
      </c>
      <c r="F267" s="69" t="s">
        <v>220</v>
      </c>
      <c r="G267" s="69" t="b">
        <v>0</v>
      </c>
      <c r="H267" s="69" t="b">
        <v>0</v>
      </c>
      <c r="I267" s="69" t="b">
        <v>0</v>
      </c>
      <c r="J267" s="69" t="b">
        <v>0</v>
      </c>
      <c r="K267" s="69" t="b">
        <v>0</v>
      </c>
      <c r="L267" s="69" t="b">
        <v>0</v>
      </c>
    </row>
    <row r="268" spans="1:12" ht="15">
      <c r="A268" s="69" t="s">
        <v>2279</v>
      </c>
      <c r="B268" s="69" t="s">
        <v>2280</v>
      </c>
      <c r="C268" s="69">
        <v>2</v>
      </c>
      <c r="D268" s="87">
        <v>0.004355622127927435</v>
      </c>
      <c r="E268" s="87">
        <v>2.504470862494419</v>
      </c>
      <c r="F268" s="69" t="s">
        <v>220</v>
      </c>
      <c r="G268" s="69" t="b">
        <v>0</v>
      </c>
      <c r="H268" s="69" t="b">
        <v>0</v>
      </c>
      <c r="I268" s="69" t="b">
        <v>0</v>
      </c>
      <c r="J268" s="69" t="b">
        <v>0</v>
      </c>
      <c r="K268" s="69" t="b">
        <v>0</v>
      </c>
      <c r="L268" s="69" t="b">
        <v>0</v>
      </c>
    </row>
    <row r="269" spans="1:12" ht="15">
      <c r="A269" s="69" t="s">
        <v>2280</v>
      </c>
      <c r="B269" s="69" t="s">
        <v>2281</v>
      </c>
      <c r="C269" s="69">
        <v>2</v>
      </c>
      <c r="D269" s="87">
        <v>0.004355622127927435</v>
      </c>
      <c r="E269" s="87">
        <v>2.504470862494419</v>
      </c>
      <c r="F269" s="69" t="s">
        <v>220</v>
      </c>
      <c r="G269" s="69" t="b">
        <v>0</v>
      </c>
      <c r="H269" s="69" t="b">
        <v>0</v>
      </c>
      <c r="I269" s="69" t="b">
        <v>0</v>
      </c>
      <c r="J269" s="69" t="b">
        <v>0</v>
      </c>
      <c r="K269" s="69" t="b">
        <v>0</v>
      </c>
      <c r="L269" s="69" t="b">
        <v>0</v>
      </c>
    </row>
    <row r="270" spans="1:12" ht="15">
      <c r="A270" s="69" t="s">
        <v>2281</v>
      </c>
      <c r="B270" s="69" t="s">
        <v>2282</v>
      </c>
      <c r="C270" s="69">
        <v>2</v>
      </c>
      <c r="D270" s="87">
        <v>0.004355622127927435</v>
      </c>
      <c r="E270" s="87">
        <v>2.504470862494419</v>
      </c>
      <c r="F270" s="69" t="s">
        <v>220</v>
      </c>
      <c r="G270" s="69" t="b">
        <v>0</v>
      </c>
      <c r="H270" s="69" t="b">
        <v>0</v>
      </c>
      <c r="I270" s="69" t="b">
        <v>0</v>
      </c>
      <c r="J270" s="69" t="b">
        <v>0</v>
      </c>
      <c r="K270" s="69" t="b">
        <v>0</v>
      </c>
      <c r="L270" s="69" t="b">
        <v>0</v>
      </c>
    </row>
    <row r="271" spans="1:12" ht="15">
      <c r="A271" s="69" t="s">
        <v>2282</v>
      </c>
      <c r="B271" s="69" t="s">
        <v>2283</v>
      </c>
      <c r="C271" s="69">
        <v>2</v>
      </c>
      <c r="D271" s="87">
        <v>0.004355622127927435</v>
      </c>
      <c r="E271" s="87">
        <v>2.504470862494419</v>
      </c>
      <c r="F271" s="69" t="s">
        <v>220</v>
      </c>
      <c r="G271" s="69" t="b">
        <v>0</v>
      </c>
      <c r="H271" s="69" t="b">
        <v>0</v>
      </c>
      <c r="I271" s="69" t="b">
        <v>0</v>
      </c>
      <c r="J271" s="69" t="b">
        <v>0</v>
      </c>
      <c r="K271" s="69" t="b">
        <v>0</v>
      </c>
      <c r="L271" s="69" t="b">
        <v>0</v>
      </c>
    </row>
    <row r="272" spans="1:12" ht="15">
      <c r="A272" s="69" t="s">
        <v>2283</v>
      </c>
      <c r="B272" s="69" t="s">
        <v>2284</v>
      </c>
      <c r="C272" s="69">
        <v>2</v>
      </c>
      <c r="D272" s="87">
        <v>0.004355622127927435</v>
      </c>
      <c r="E272" s="87">
        <v>2.504470862494419</v>
      </c>
      <c r="F272" s="69" t="s">
        <v>220</v>
      </c>
      <c r="G272" s="69" t="b">
        <v>0</v>
      </c>
      <c r="H272" s="69" t="b">
        <v>0</v>
      </c>
      <c r="I272" s="69" t="b">
        <v>0</v>
      </c>
      <c r="J272" s="69" t="b">
        <v>0</v>
      </c>
      <c r="K272" s="69" t="b">
        <v>0</v>
      </c>
      <c r="L272" s="69" t="b">
        <v>0</v>
      </c>
    </row>
    <row r="273" spans="1:12" ht="15">
      <c r="A273" s="69" t="s">
        <v>2284</v>
      </c>
      <c r="B273" s="69" t="s">
        <v>2285</v>
      </c>
      <c r="C273" s="69">
        <v>2</v>
      </c>
      <c r="D273" s="87">
        <v>0.004355622127927435</v>
      </c>
      <c r="E273" s="87">
        <v>2.504470862494419</v>
      </c>
      <c r="F273" s="69" t="s">
        <v>220</v>
      </c>
      <c r="G273" s="69" t="b">
        <v>0</v>
      </c>
      <c r="H273" s="69" t="b">
        <v>0</v>
      </c>
      <c r="I273" s="69" t="b">
        <v>0</v>
      </c>
      <c r="J273" s="69" t="b">
        <v>0</v>
      </c>
      <c r="K273" s="69" t="b">
        <v>0</v>
      </c>
      <c r="L273" s="69" t="b">
        <v>0</v>
      </c>
    </row>
    <row r="274" spans="1:12" ht="15">
      <c r="A274" s="69" t="s">
        <v>2285</v>
      </c>
      <c r="B274" s="69" t="s">
        <v>2286</v>
      </c>
      <c r="C274" s="69">
        <v>2</v>
      </c>
      <c r="D274" s="87">
        <v>0.004355622127927435</v>
      </c>
      <c r="E274" s="87">
        <v>2.504470862494419</v>
      </c>
      <c r="F274" s="69" t="s">
        <v>220</v>
      </c>
      <c r="G274" s="69" t="b">
        <v>0</v>
      </c>
      <c r="H274" s="69" t="b">
        <v>0</v>
      </c>
      <c r="I274" s="69" t="b">
        <v>0</v>
      </c>
      <c r="J274" s="69" t="b">
        <v>0</v>
      </c>
      <c r="K274" s="69" t="b">
        <v>0</v>
      </c>
      <c r="L274" s="69" t="b">
        <v>0</v>
      </c>
    </row>
    <row r="275" spans="1:12" ht="15">
      <c r="A275" s="69" t="s">
        <v>2286</v>
      </c>
      <c r="B275" s="69" t="s">
        <v>2199</v>
      </c>
      <c r="C275" s="69">
        <v>2</v>
      </c>
      <c r="D275" s="87">
        <v>0.004355622127927435</v>
      </c>
      <c r="E275" s="87">
        <v>2.1065308538223815</v>
      </c>
      <c r="F275" s="69" t="s">
        <v>220</v>
      </c>
      <c r="G275" s="69" t="b">
        <v>0</v>
      </c>
      <c r="H275" s="69" t="b">
        <v>0</v>
      </c>
      <c r="I275" s="69" t="b">
        <v>0</v>
      </c>
      <c r="J275" s="69" t="b">
        <v>0</v>
      </c>
      <c r="K275" s="69" t="b">
        <v>0</v>
      </c>
      <c r="L275" s="69" t="b">
        <v>0</v>
      </c>
    </row>
    <row r="276" spans="1:12" ht="15">
      <c r="A276" s="69" t="s">
        <v>2199</v>
      </c>
      <c r="B276" s="69" t="s">
        <v>2287</v>
      </c>
      <c r="C276" s="69">
        <v>2</v>
      </c>
      <c r="D276" s="87">
        <v>0.004355622127927435</v>
      </c>
      <c r="E276" s="87">
        <v>2.1065308538223815</v>
      </c>
      <c r="F276" s="69" t="s">
        <v>220</v>
      </c>
      <c r="G276" s="69" t="b">
        <v>0</v>
      </c>
      <c r="H276" s="69" t="b">
        <v>0</v>
      </c>
      <c r="I276" s="69" t="b">
        <v>0</v>
      </c>
      <c r="J276" s="69" t="b">
        <v>0</v>
      </c>
      <c r="K276" s="69" t="b">
        <v>0</v>
      </c>
      <c r="L276" s="69" t="b">
        <v>0</v>
      </c>
    </row>
    <row r="277" spans="1:12" ht="15">
      <c r="A277" s="69" t="s">
        <v>2287</v>
      </c>
      <c r="B277" s="69" t="s">
        <v>2288</v>
      </c>
      <c r="C277" s="69">
        <v>2</v>
      </c>
      <c r="D277" s="87">
        <v>0.004355622127927435</v>
      </c>
      <c r="E277" s="87">
        <v>2.504470862494419</v>
      </c>
      <c r="F277" s="69" t="s">
        <v>220</v>
      </c>
      <c r="G277" s="69" t="b">
        <v>0</v>
      </c>
      <c r="H277" s="69" t="b">
        <v>0</v>
      </c>
      <c r="I277" s="69" t="b">
        <v>0</v>
      </c>
      <c r="J277" s="69" t="b">
        <v>0</v>
      </c>
      <c r="K277" s="69" t="b">
        <v>0</v>
      </c>
      <c r="L277" s="69" t="b">
        <v>0</v>
      </c>
    </row>
    <row r="278" spans="1:12" ht="15">
      <c r="A278" s="69" t="s">
        <v>2323</v>
      </c>
      <c r="B278" s="69" t="s">
        <v>1944</v>
      </c>
      <c r="C278" s="69">
        <v>2</v>
      </c>
      <c r="D278" s="87">
        <v>0.004355622127927435</v>
      </c>
      <c r="E278" s="87">
        <v>1.020171023147633</v>
      </c>
      <c r="F278" s="69" t="s">
        <v>220</v>
      </c>
      <c r="G278" s="69" t="b">
        <v>0</v>
      </c>
      <c r="H278" s="69" t="b">
        <v>0</v>
      </c>
      <c r="I278" s="69" t="b">
        <v>0</v>
      </c>
      <c r="J278" s="69" t="b">
        <v>0</v>
      </c>
      <c r="K278" s="69" t="b">
        <v>0</v>
      </c>
      <c r="L278" s="69" t="b">
        <v>0</v>
      </c>
    </row>
    <row r="279" spans="1:12" ht="15">
      <c r="A279" s="69" t="s">
        <v>356</v>
      </c>
      <c r="B279" s="69" t="s">
        <v>1966</v>
      </c>
      <c r="C279" s="69">
        <v>2</v>
      </c>
      <c r="D279" s="87">
        <v>0.004355622127927435</v>
      </c>
      <c r="E279" s="87">
        <v>2.1522883443830563</v>
      </c>
      <c r="F279" s="69" t="s">
        <v>220</v>
      </c>
      <c r="G279" s="69" t="b">
        <v>0</v>
      </c>
      <c r="H279" s="69" t="b">
        <v>0</v>
      </c>
      <c r="I279" s="69" t="b">
        <v>0</v>
      </c>
      <c r="J279" s="69" t="b">
        <v>0</v>
      </c>
      <c r="K279" s="69" t="b">
        <v>0</v>
      </c>
      <c r="L279" s="69" t="b">
        <v>0</v>
      </c>
    </row>
    <row r="280" spans="1:12" ht="15">
      <c r="A280" s="69" t="s">
        <v>2322</v>
      </c>
      <c r="B280" s="69" t="s">
        <v>2266</v>
      </c>
      <c r="C280" s="69">
        <v>2</v>
      </c>
      <c r="D280" s="87">
        <v>0.004355622127927435</v>
      </c>
      <c r="E280" s="87">
        <v>2.3283796034387376</v>
      </c>
      <c r="F280" s="69" t="s">
        <v>220</v>
      </c>
      <c r="G280" s="69" t="b">
        <v>0</v>
      </c>
      <c r="H280" s="69" t="b">
        <v>0</v>
      </c>
      <c r="I280" s="69" t="b">
        <v>0</v>
      </c>
      <c r="J280" s="69" t="b">
        <v>0</v>
      </c>
      <c r="K280" s="69" t="b">
        <v>0</v>
      </c>
      <c r="L280" s="69" t="b">
        <v>0</v>
      </c>
    </row>
    <row r="281" spans="1:12" ht="15">
      <c r="A281" s="69" t="s">
        <v>2235</v>
      </c>
      <c r="B281" s="69" t="s">
        <v>2187</v>
      </c>
      <c r="C281" s="69">
        <v>2</v>
      </c>
      <c r="D281" s="87">
        <v>0.004355622127927435</v>
      </c>
      <c r="E281" s="87">
        <v>1.8512583487190752</v>
      </c>
      <c r="F281" s="69" t="s">
        <v>220</v>
      </c>
      <c r="G281" s="69" t="b">
        <v>0</v>
      </c>
      <c r="H281" s="69" t="b">
        <v>0</v>
      </c>
      <c r="I281" s="69" t="b">
        <v>0</v>
      </c>
      <c r="J281" s="69" t="b">
        <v>0</v>
      </c>
      <c r="K281" s="69" t="b">
        <v>0</v>
      </c>
      <c r="L281" s="69" t="b">
        <v>0</v>
      </c>
    </row>
    <row r="282" spans="1:12" ht="15">
      <c r="A282" s="69" t="s">
        <v>2231</v>
      </c>
      <c r="B282" s="69" t="s">
        <v>2290</v>
      </c>
      <c r="C282" s="69">
        <v>2</v>
      </c>
      <c r="D282" s="87">
        <v>0.004355622127927435</v>
      </c>
      <c r="E282" s="87">
        <v>2.3283796034387376</v>
      </c>
      <c r="F282" s="69" t="s">
        <v>220</v>
      </c>
      <c r="G282" s="69" t="b">
        <v>0</v>
      </c>
      <c r="H282" s="69" t="b">
        <v>0</v>
      </c>
      <c r="I282" s="69" t="b">
        <v>0</v>
      </c>
      <c r="J282" s="69" t="b">
        <v>0</v>
      </c>
      <c r="K282" s="69" t="b">
        <v>0</v>
      </c>
      <c r="L282" s="69" t="b">
        <v>0</v>
      </c>
    </row>
    <row r="283" spans="1:12" ht="15">
      <c r="A283" s="69" t="s">
        <v>2300</v>
      </c>
      <c r="B283" s="69" t="s">
        <v>1949</v>
      </c>
      <c r="C283" s="69">
        <v>2</v>
      </c>
      <c r="D283" s="87">
        <v>0.004355622127927435</v>
      </c>
      <c r="E283" s="87">
        <v>1.9604028181441433</v>
      </c>
      <c r="F283" s="69" t="s">
        <v>220</v>
      </c>
      <c r="G283" s="69" t="b">
        <v>0</v>
      </c>
      <c r="H283" s="69" t="b">
        <v>0</v>
      </c>
      <c r="I283" s="69" t="b">
        <v>0</v>
      </c>
      <c r="J283" s="69" t="b">
        <v>0</v>
      </c>
      <c r="K283" s="69" t="b">
        <v>0</v>
      </c>
      <c r="L283" s="69" t="b">
        <v>0</v>
      </c>
    </row>
    <row r="284" spans="1:12" ht="15">
      <c r="A284" s="69" t="s">
        <v>1949</v>
      </c>
      <c r="B284" s="69" t="s">
        <v>1944</v>
      </c>
      <c r="C284" s="69">
        <v>2</v>
      </c>
      <c r="D284" s="87">
        <v>0.004355622127927435</v>
      </c>
      <c r="E284" s="87">
        <v>0.47610297879735747</v>
      </c>
      <c r="F284" s="69" t="s">
        <v>220</v>
      </c>
      <c r="G284" s="69" t="b">
        <v>0</v>
      </c>
      <c r="H284" s="69" t="b">
        <v>0</v>
      </c>
      <c r="I284" s="69" t="b">
        <v>0</v>
      </c>
      <c r="J284" s="69" t="b">
        <v>0</v>
      </c>
      <c r="K284" s="69" t="b">
        <v>0</v>
      </c>
      <c r="L284" s="69" t="b">
        <v>0</v>
      </c>
    </row>
    <row r="285" spans="1:12" ht="15">
      <c r="A285" s="69" t="s">
        <v>2191</v>
      </c>
      <c r="B285" s="69" t="s">
        <v>2189</v>
      </c>
      <c r="C285" s="69">
        <v>2</v>
      </c>
      <c r="D285" s="87">
        <v>0.004355622127927435</v>
      </c>
      <c r="E285" s="87">
        <v>1.6294095991027189</v>
      </c>
      <c r="F285" s="69" t="s">
        <v>220</v>
      </c>
      <c r="G285" s="69" t="b">
        <v>0</v>
      </c>
      <c r="H285" s="69" t="b">
        <v>0</v>
      </c>
      <c r="I285" s="69" t="b">
        <v>0</v>
      </c>
      <c r="J285" s="69" t="b">
        <v>0</v>
      </c>
      <c r="K285" s="69" t="b">
        <v>0</v>
      </c>
      <c r="L285" s="69" t="b">
        <v>0</v>
      </c>
    </row>
    <row r="286" spans="1:12" ht="15">
      <c r="A286" s="69" t="s">
        <v>2189</v>
      </c>
      <c r="B286" s="69" t="s">
        <v>2301</v>
      </c>
      <c r="C286" s="69">
        <v>2</v>
      </c>
      <c r="D286" s="87">
        <v>0.004355622127927435</v>
      </c>
      <c r="E286" s="87">
        <v>2.0273496077747564</v>
      </c>
      <c r="F286" s="69" t="s">
        <v>220</v>
      </c>
      <c r="G286" s="69" t="b">
        <v>0</v>
      </c>
      <c r="H286" s="69" t="b">
        <v>0</v>
      </c>
      <c r="I286" s="69" t="b">
        <v>0</v>
      </c>
      <c r="J286" s="69" t="b">
        <v>0</v>
      </c>
      <c r="K286" s="69" t="b">
        <v>0</v>
      </c>
      <c r="L286" s="69" t="b">
        <v>0</v>
      </c>
    </row>
    <row r="287" spans="1:12" ht="15">
      <c r="A287" s="69" t="s">
        <v>2218</v>
      </c>
      <c r="B287" s="69" t="s">
        <v>344</v>
      </c>
      <c r="C287" s="69">
        <v>2</v>
      </c>
      <c r="D287" s="87">
        <v>0.004355622127927435</v>
      </c>
      <c r="E287" s="87">
        <v>1.550228353055094</v>
      </c>
      <c r="F287" s="69" t="s">
        <v>220</v>
      </c>
      <c r="G287" s="69" t="b">
        <v>0</v>
      </c>
      <c r="H287" s="69" t="b">
        <v>0</v>
      </c>
      <c r="I287" s="69" t="b">
        <v>0</v>
      </c>
      <c r="J287" s="69" t="b">
        <v>0</v>
      </c>
      <c r="K287" s="69" t="b">
        <v>0</v>
      </c>
      <c r="L287" s="69" t="b">
        <v>0</v>
      </c>
    </row>
    <row r="288" spans="1:12" ht="15">
      <c r="A288" s="69" t="s">
        <v>344</v>
      </c>
      <c r="B288" s="69" t="s">
        <v>2236</v>
      </c>
      <c r="C288" s="69">
        <v>2</v>
      </c>
      <c r="D288" s="87">
        <v>0.004355622127927435</v>
      </c>
      <c r="E288" s="87">
        <v>1.550228353055094</v>
      </c>
      <c r="F288" s="69" t="s">
        <v>220</v>
      </c>
      <c r="G288" s="69" t="b">
        <v>0</v>
      </c>
      <c r="H288" s="69" t="b">
        <v>0</v>
      </c>
      <c r="I288" s="69" t="b">
        <v>0</v>
      </c>
      <c r="J288" s="69" t="b">
        <v>0</v>
      </c>
      <c r="K288" s="69" t="b">
        <v>0</v>
      </c>
      <c r="L288" s="69" t="b">
        <v>0</v>
      </c>
    </row>
    <row r="289" spans="1:12" ht="15">
      <c r="A289" s="69" t="s">
        <v>2236</v>
      </c>
      <c r="B289" s="69" t="s">
        <v>2219</v>
      </c>
      <c r="C289" s="69">
        <v>2</v>
      </c>
      <c r="D289" s="87">
        <v>0.004355622127927435</v>
      </c>
      <c r="E289" s="87">
        <v>2.0273496077747564</v>
      </c>
      <c r="F289" s="69" t="s">
        <v>220</v>
      </c>
      <c r="G289" s="69" t="b">
        <v>0</v>
      </c>
      <c r="H289" s="69" t="b">
        <v>0</v>
      </c>
      <c r="I289" s="69" t="b">
        <v>0</v>
      </c>
      <c r="J289" s="69" t="b">
        <v>0</v>
      </c>
      <c r="K289" s="69" t="b">
        <v>0</v>
      </c>
      <c r="L289" s="69" t="b">
        <v>0</v>
      </c>
    </row>
    <row r="290" spans="1:12" ht="15">
      <c r="A290" s="69" t="s">
        <v>2219</v>
      </c>
      <c r="B290" s="69" t="s">
        <v>2296</v>
      </c>
      <c r="C290" s="69">
        <v>2</v>
      </c>
      <c r="D290" s="87">
        <v>0.004355622127927435</v>
      </c>
      <c r="E290" s="87">
        <v>2.2034408668304377</v>
      </c>
      <c r="F290" s="69" t="s">
        <v>220</v>
      </c>
      <c r="G290" s="69" t="b">
        <v>0</v>
      </c>
      <c r="H290" s="69" t="b">
        <v>0</v>
      </c>
      <c r="I290" s="69" t="b">
        <v>0</v>
      </c>
      <c r="J290" s="69" t="b">
        <v>0</v>
      </c>
      <c r="K290" s="69" t="b">
        <v>0</v>
      </c>
      <c r="L290" s="69" t="b">
        <v>0</v>
      </c>
    </row>
    <row r="291" spans="1:12" ht="15">
      <c r="A291" s="69" t="s">
        <v>2296</v>
      </c>
      <c r="B291" s="69" t="s">
        <v>1944</v>
      </c>
      <c r="C291" s="69">
        <v>2</v>
      </c>
      <c r="D291" s="87">
        <v>0.004355622127927435</v>
      </c>
      <c r="E291" s="87">
        <v>1.020171023147633</v>
      </c>
      <c r="F291" s="69" t="s">
        <v>220</v>
      </c>
      <c r="G291" s="69" t="b">
        <v>0</v>
      </c>
      <c r="H291" s="69" t="b">
        <v>0</v>
      </c>
      <c r="I291" s="69" t="b">
        <v>0</v>
      </c>
      <c r="J291" s="69" t="b">
        <v>0</v>
      </c>
      <c r="K291" s="69" t="b">
        <v>0</v>
      </c>
      <c r="L291" s="69" t="b">
        <v>0</v>
      </c>
    </row>
    <row r="292" spans="1:12" ht="15">
      <c r="A292" s="69" t="s">
        <v>740</v>
      </c>
      <c r="B292" s="69" t="s">
        <v>2315</v>
      </c>
      <c r="C292" s="69">
        <v>2</v>
      </c>
      <c r="D292" s="87">
        <v>0.004355622127927435</v>
      </c>
      <c r="E292" s="87">
        <v>2.504470862494419</v>
      </c>
      <c r="F292" s="69" t="s">
        <v>220</v>
      </c>
      <c r="G292" s="69" t="b">
        <v>0</v>
      </c>
      <c r="H292" s="69" t="b">
        <v>0</v>
      </c>
      <c r="I292" s="69" t="b">
        <v>0</v>
      </c>
      <c r="J292" s="69" t="b">
        <v>0</v>
      </c>
      <c r="K292" s="69" t="b">
        <v>0</v>
      </c>
      <c r="L292" s="69" t="b">
        <v>0</v>
      </c>
    </row>
    <row r="293" spans="1:12" ht="15">
      <c r="A293" s="69" t="s">
        <v>2315</v>
      </c>
      <c r="B293" s="69" t="s">
        <v>2316</v>
      </c>
      <c r="C293" s="69">
        <v>2</v>
      </c>
      <c r="D293" s="87">
        <v>0.004355622127927435</v>
      </c>
      <c r="E293" s="87">
        <v>2.504470862494419</v>
      </c>
      <c r="F293" s="69" t="s">
        <v>220</v>
      </c>
      <c r="G293" s="69" t="b">
        <v>0</v>
      </c>
      <c r="H293" s="69" t="b">
        <v>0</v>
      </c>
      <c r="I293" s="69" t="b">
        <v>0</v>
      </c>
      <c r="J293" s="69" t="b">
        <v>0</v>
      </c>
      <c r="K293" s="69" t="b">
        <v>0</v>
      </c>
      <c r="L293" s="69" t="b">
        <v>0</v>
      </c>
    </row>
    <row r="294" spans="1:12" ht="15">
      <c r="A294" s="69" t="s">
        <v>2316</v>
      </c>
      <c r="B294" s="69" t="s">
        <v>2317</v>
      </c>
      <c r="C294" s="69">
        <v>2</v>
      </c>
      <c r="D294" s="87">
        <v>0.004355622127927435</v>
      </c>
      <c r="E294" s="87">
        <v>2.504470862494419</v>
      </c>
      <c r="F294" s="69" t="s">
        <v>220</v>
      </c>
      <c r="G294" s="69" t="b">
        <v>0</v>
      </c>
      <c r="H294" s="69" t="b">
        <v>0</v>
      </c>
      <c r="I294" s="69" t="b">
        <v>0</v>
      </c>
      <c r="J294" s="69" t="b">
        <v>0</v>
      </c>
      <c r="K294" s="69" t="b">
        <v>0</v>
      </c>
      <c r="L294" s="69" t="b">
        <v>0</v>
      </c>
    </row>
    <row r="295" spans="1:12" ht="15">
      <c r="A295" s="69" t="s">
        <v>2317</v>
      </c>
      <c r="B295" s="69" t="s">
        <v>1983</v>
      </c>
      <c r="C295" s="69">
        <v>2</v>
      </c>
      <c r="D295" s="87">
        <v>0.004355622127927435</v>
      </c>
      <c r="E295" s="87">
        <v>2.504470862494419</v>
      </c>
      <c r="F295" s="69" t="s">
        <v>220</v>
      </c>
      <c r="G295" s="69" t="b">
        <v>0</v>
      </c>
      <c r="H295" s="69" t="b">
        <v>0</v>
      </c>
      <c r="I295" s="69" t="b">
        <v>0</v>
      </c>
      <c r="J295" s="69" t="b">
        <v>0</v>
      </c>
      <c r="K295" s="69" t="b">
        <v>0</v>
      </c>
      <c r="L295" s="69" t="b">
        <v>0</v>
      </c>
    </row>
    <row r="296" spans="1:12" ht="15">
      <c r="A296" s="69" t="s">
        <v>1983</v>
      </c>
      <c r="B296" s="69" t="s">
        <v>2318</v>
      </c>
      <c r="C296" s="69">
        <v>2</v>
      </c>
      <c r="D296" s="87">
        <v>0.004355622127927435</v>
      </c>
      <c r="E296" s="87">
        <v>2.504470862494419</v>
      </c>
      <c r="F296" s="69" t="s">
        <v>220</v>
      </c>
      <c r="G296" s="69" t="b">
        <v>0</v>
      </c>
      <c r="H296" s="69" t="b">
        <v>0</v>
      </c>
      <c r="I296" s="69" t="b">
        <v>0</v>
      </c>
      <c r="J296" s="69" t="b">
        <v>0</v>
      </c>
      <c r="K296" s="69" t="b">
        <v>0</v>
      </c>
      <c r="L296" s="69" t="b">
        <v>0</v>
      </c>
    </row>
    <row r="297" spans="1:12" ht="15">
      <c r="A297" s="69" t="s">
        <v>2318</v>
      </c>
      <c r="B297" s="69" t="s">
        <v>2319</v>
      </c>
      <c r="C297" s="69">
        <v>2</v>
      </c>
      <c r="D297" s="87">
        <v>0.004355622127927435</v>
      </c>
      <c r="E297" s="87">
        <v>2.504470862494419</v>
      </c>
      <c r="F297" s="69" t="s">
        <v>220</v>
      </c>
      <c r="G297" s="69" t="b">
        <v>0</v>
      </c>
      <c r="H297" s="69" t="b">
        <v>0</v>
      </c>
      <c r="I297" s="69" t="b">
        <v>0</v>
      </c>
      <c r="J297" s="69" t="b">
        <v>0</v>
      </c>
      <c r="K297" s="69" t="b">
        <v>0</v>
      </c>
      <c r="L297" s="69" t="b">
        <v>0</v>
      </c>
    </row>
    <row r="298" spans="1:12" ht="15">
      <c r="A298" s="69" t="s">
        <v>2319</v>
      </c>
      <c r="B298" s="69" t="s">
        <v>2320</v>
      </c>
      <c r="C298" s="69">
        <v>2</v>
      </c>
      <c r="D298" s="87">
        <v>0.004355622127927435</v>
      </c>
      <c r="E298" s="87">
        <v>2.504470862494419</v>
      </c>
      <c r="F298" s="69" t="s">
        <v>220</v>
      </c>
      <c r="G298" s="69" t="b">
        <v>0</v>
      </c>
      <c r="H298" s="69" t="b">
        <v>0</v>
      </c>
      <c r="I298" s="69" t="b">
        <v>0</v>
      </c>
      <c r="J298" s="69" t="b">
        <v>0</v>
      </c>
      <c r="K298" s="69" t="b">
        <v>0</v>
      </c>
      <c r="L298" s="69" t="b">
        <v>0</v>
      </c>
    </row>
    <row r="299" spans="1:12" ht="15">
      <c r="A299" s="69" t="s">
        <v>2320</v>
      </c>
      <c r="B299" s="69" t="s">
        <v>2321</v>
      </c>
      <c r="C299" s="69">
        <v>2</v>
      </c>
      <c r="D299" s="87">
        <v>0.004355622127927435</v>
      </c>
      <c r="E299" s="87">
        <v>2.504470862494419</v>
      </c>
      <c r="F299" s="69" t="s">
        <v>220</v>
      </c>
      <c r="G299" s="69" t="b">
        <v>0</v>
      </c>
      <c r="H299" s="69" t="b">
        <v>0</v>
      </c>
      <c r="I299" s="69" t="b">
        <v>0</v>
      </c>
      <c r="J299" s="69" t="b">
        <v>0</v>
      </c>
      <c r="K299" s="69" t="b">
        <v>0</v>
      </c>
      <c r="L299" s="69" t="b">
        <v>0</v>
      </c>
    </row>
    <row r="300" spans="1:12" ht="15">
      <c r="A300" s="69" t="s">
        <v>2321</v>
      </c>
      <c r="B300" s="69" t="s">
        <v>2196</v>
      </c>
      <c r="C300" s="69">
        <v>2</v>
      </c>
      <c r="D300" s="87">
        <v>0.004355622127927435</v>
      </c>
      <c r="E300" s="87">
        <v>2.3283796034387376</v>
      </c>
      <c r="F300" s="69" t="s">
        <v>220</v>
      </c>
      <c r="G300" s="69" t="b">
        <v>0</v>
      </c>
      <c r="H300" s="69" t="b">
        <v>0</v>
      </c>
      <c r="I300" s="69" t="b">
        <v>0</v>
      </c>
      <c r="J300" s="69" t="b">
        <v>0</v>
      </c>
      <c r="K300" s="69" t="b">
        <v>0</v>
      </c>
      <c r="L300" s="69" t="b">
        <v>0</v>
      </c>
    </row>
    <row r="301" spans="1:12" ht="15">
      <c r="A301" s="69" t="s">
        <v>2196</v>
      </c>
      <c r="B301" s="69" t="s">
        <v>1944</v>
      </c>
      <c r="C301" s="69">
        <v>2</v>
      </c>
      <c r="D301" s="87">
        <v>0.004355622127927435</v>
      </c>
      <c r="E301" s="87">
        <v>1.020171023147633</v>
      </c>
      <c r="F301" s="69" t="s">
        <v>220</v>
      </c>
      <c r="G301" s="69" t="b">
        <v>0</v>
      </c>
      <c r="H301" s="69" t="b">
        <v>0</v>
      </c>
      <c r="I301" s="69" t="b">
        <v>0</v>
      </c>
      <c r="J301" s="69" t="b">
        <v>0</v>
      </c>
      <c r="K301" s="69" t="b">
        <v>0</v>
      </c>
      <c r="L301" s="69" t="b">
        <v>0</v>
      </c>
    </row>
    <row r="302" spans="1:12" ht="15">
      <c r="A302" s="69" t="s">
        <v>344</v>
      </c>
      <c r="B302" s="69" t="s">
        <v>2304</v>
      </c>
      <c r="C302" s="69">
        <v>2</v>
      </c>
      <c r="D302" s="87">
        <v>0.004355622127927435</v>
      </c>
      <c r="E302" s="87">
        <v>1.7263196121107753</v>
      </c>
      <c r="F302" s="69" t="s">
        <v>220</v>
      </c>
      <c r="G302" s="69" t="b">
        <v>0</v>
      </c>
      <c r="H302" s="69" t="b">
        <v>0</v>
      </c>
      <c r="I302" s="69" t="b">
        <v>0</v>
      </c>
      <c r="J302" s="69" t="b">
        <v>0</v>
      </c>
      <c r="K302" s="69" t="b">
        <v>0</v>
      </c>
      <c r="L302" s="69" t="b">
        <v>0</v>
      </c>
    </row>
    <row r="303" spans="1:12" ht="15">
      <c r="A303" s="69" t="s">
        <v>2304</v>
      </c>
      <c r="B303" s="69" t="s">
        <v>2305</v>
      </c>
      <c r="C303" s="69">
        <v>2</v>
      </c>
      <c r="D303" s="87">
        <v>0.004355622127927435</v>
      </c>
      <c r="E303" s="87">
        <v>2.504470862494419</v>
      </c>
      <c r="F303" s="69" t="s">
        <v>220</v>
      </c>
      <c r="G303" s="69" t="b">
        <v>0</v>
      </c>
      <c r="H303" s="69" t="b">
        <v>0</v>
      </c>
      <c r="I303" s="69" t="b">
        <v>0</v>
      </c>
      <c r="J303" s="69" t="b">
        <v>0</v>
      </c>
      <c r="K303" s="69" t="b">
        <v>0</v>
      </c>
      <c r="L303" s="69" t="b">
        <v>0</v>
      </c>
    </row>
    <row r="304" spans="1:12" ht="15">
      <c r="A304" s="69" t="s">
        <v>2305</v>
      </c>
      <c r="B304" s="69" t="s">
        <v>2306</v>
      </c>
      <c r="C304" s="69">
        <v>2</v>
      </c>
      <c r="D304" s="87">
        <v>0.004355622127927435</v>
      </c>
      <c r="E304" s="87">
        <v>2.504470862494419</v>
      </c>
      <c r="F304" s="69" t="s">
        <v>220</v>
      </c>
      <c r="G304" s="69" t="b">
        <v>0</v>
      </c>
      <c r="H304" s="69" t="b">
        <v>0</v>
      </c>
      <c r="I304" s="69" t="b">
        <v>0</v>
      </c>
      <c r="J304" s="69" t="b">
        <v>0</v>
      </c>
      <c r="K304" s="69" t="b">
        <v>0</v>
      </c>
      <c r="L304" s="69" t="b">
        <v>0</v>
      </c>
    </row>
    <row r="305" spans="1:12" ht="15">
      <c r="A305" s="69" t="s">
        <v>2306</v>
      </c>
      <c r="B305" s="69" t="s">
        <v>2307</v>
      </c>
      <c r="C305" s="69">
        <v>2</v>
      </c>
      <c r="D305" s="87">
        <v>0.004355622127927435</v>
      </c>
      <c r="E305" s="87">
        <v>2.504470862494419</v>
      </c>
      <c r="F305" s="69" t="s">
        <v>220</v>
      </c>
      <c r="G305" s="69" t="b">
        <v>0</v>
      </c>
      <c r="H305" s="69" t="b">
        <v>0</v>
      </c>
      <c r="I305" s="69" t="b">
        <v>0</v>
      </c>
      <c r="J305" s="69" t="b">
        <v>0</v>
      </c>
      <c r="K305" s="69" t="b">
        <v>0</v>
      </c>
      <c r="L305" s="69" t="b">
        <v>0</v>
      </c>
    </row>
    <row r="306" spans="1:12" ht="15">
      <c r="A306" s="69" t="s">
        <v>2307</v>
      </c>
      <c r="B306" s="69" t="s">
        <v>2219</v>
      </c>
      <c r="C306" s="69">
        <v>2</v>
      </c>
      <c r="D306" s="87">
        <v>0.004355622127927435</v>
      </c>
      <c r="E306" s="87">
        <v>2.2034408668304377</v>
      </c>
      <c r="F306" s="69" t="s">
        <v>220</v>
      </c>
      <c r="G306" s="69" t="b">
        <v>0</v>
      </c>
      <c r="H306" s="69" t="b">
        <v>0</v>
      </c>
      <c r="I306" s="69" t="b">
        <v>0</v>
      </c>
      <c r="J306" s="69" t="b">
        <v>0</v>
      </c>
      <c r="K306" s="69" t="b">
        <v>0</v>
      </c>
      <c r="L306" s="69" t="b">
        <v>0</v>
      </c>
    </row>
    <row r="307" spans="1:12" ht="15">
      <c r="A307" s="69" t="s">
        <v>2219</v>
      </c>
      <c r="B307" s="69" t="s">
        <v>2226</v>
      </c>
      <c r="C307" s="69">
        <v>2</v>
      </c>
      <c r="D307" s="87">
        <v>0.004355622127927435</v>
      </c>
      <c r="E307" s="87">
        <v>1.9024108711664567</v>
      </c>
      <c r="F307" s="69" t="s">
        <v>220</v>
      </c>
      <c r="G307" s="69" t="b">
        <v>0</v>
      </c>
      <c r="H307" s="69" t="b">
        <v>0</v>
      </c>
      <c r="I307" s="69" t="b">
        <v>0</v>
      </c>
      <c r="J307" s="69" t="b">
        <v>0</v>
      </c>
      <c r="K307" s="69" t="b">
        <v>0</v>
      </c>
      <c r="L307" s="69" t="b">
        <v>0</v>
      </c>
    </row>
    <row r="308" spans="1:12" ht="15">
      <c r="A308" s="69" t="s">
        <v>2226</v>
      </c>
      <c r="B308" s="69" t="s">
        <v>2242</v>
      </c>
      <c r="C308" s="69">
        <v>2</v>
      </c>
      <c r="D308" s="87">
        <v>0.004355622127927435</v>
      </c>
      <c r="E308" s="87">
        <v>2.0273496077747564</v>
      </c>
      <c r="F308" s="69" t="s">
        <v>220</v>
      </c>
      <c r="G308" s="69" t="b">
        <v>0</v>
      </c>
      <c r="H308" s="69" t="b">
        <v>0</v>
      </c>
      <c r="I308" s="69" t="b">
        <v>0</v>
      </c>
      <c r="J308" s="69" t="b">
        <v>0</v>
      </c>
      <c r="K308" s="69" t="b">
        <v>0</v>
      </c>
      <c r="L308" s="69" t="b">
        <v>0</v>
      </c>
    </row>
    <row r="309" spans="1:12" ht="15">
      <c r="A309" s="69" t="s">
        <v>1944</v>
      </c>
      <c r="B309" s="69" t="s">
        <v>733</v>
      </c>
      <c r="C309" s="69">
        <v>2</v>
      </c>
      <c r="D309" s="87">
        <v>0.004355622127927435</v>
      </c>
      <c r="E309" s="87">
        <v>1.0731070983354316</v>
      </c>
      <c r="F309" s="69" t="s">
        <v>220</v>
      </c>
      <c r="G309" s="69" t="b">
        <v>0</v>
      </c>
      <c r="H309" s="69" t="b">
        <v>0</v>
      </c>
      <c r="I309" s="69" t="b">
        <v>0</v>
      </c>
      <c r="J309" s="69" t="b">
        <v>0</v>
      </c>
      <c r="K309" s="69" t="b">
        <v>0</v>
      </c>
      <c r="L309" s="69" t="b">
        <v>0</v>
      </c>
    </row>
    <row r="310" spans="1:12" ht="15">
      <c r="A310" s="69" t="s">
        <v>733</v>
      </c>
      <c r="B310" s="69" t="s">
        <v>2308</v>
      </c>
      <c r="C310" s="69">
        <v>2</v>
      </c>
      <c r="D310" s="87">
        <v>0.004355622127927435</v>
      </c>
      <c r="E310" s="87">
        <v>2.504470862494419</v>
      </c>
      <c r="F310" s="69" t="s">
        <v>220</v>
      </c>
      <c r="G310" s="69" t="b">
        <v>0</v>
      </c>
      <c r="H310" s="69" t="b">
        <v>0</v>
      </c>
      <c r="I310" s="69" t="b">
        <v>0</v>
      </c>
      <c r="J310" s="69" t="b">
        <v>0</v>
      </c>
      <c r="K310" s="69" t="b">
        <v>0</v>
      </c>
      <c r="L310" s="69" t="b">
        <v>0</v>
      </c>
    </row>
    <row r="311" spans="1:12" ht="15">
      <c r="A311" s="69" t="s">
        <v>2308</v>
      </c>
      <c r="B311" s="69" t="s">
        <v>1948</v>
      </c>
      <c r="C311" s="69">
        <v>2</v>
      </c>
      <c r="D311" s="87">
        <v>0.004355622127927435</v>
      </c>
      <c r="E311" s="87">
        <v>1.9024108711664567</v>
      </c>
      <c r="F311" s="69" t="s">
        <v>220</v>
      </c>
      <c r="G311" s="69" t="b">
        <v>0</v>
      </c>
      <c r="H311" s="69" t="b">
        <v>0</v>
      </c>
      <c r="I311" s="69" t="b">
        <v>0</v>
      </c>
      <c r="J311" s="69" t="b">
        <v>0</v>
      </c>
      <c r="K311" s="69" t="b">
        <v>0</v>
      </c>
      <c r="L311" s="69" t="b">
        <v>0</v>
      </c>
    </row>
    <row r="312" spans="1:12" ht="15">
      <c r="A312" s="69" t="s">
        <v>765</v>
      </c>
      <c r="B312" s="69" t="s">
        <v>1944</v>
      </c>
      <c r="C312" s="69">
        <v>2</v>
      </c>
      <c r="D312" s="87">
        <v>0.004355622127927435</v>
      </c>
      <c r="E312" s="87">
        <v>1.020171023147633</v>
      </c>
      <c r="F312" s="69" t="s">
        <v>220</v>
      </c>
      <c r="G312" s="69" t="b">
        <v>0</v>
      </c>
      <c r="H312" s="69" t="b">
        <v>0</v>
      </c>
      <c r="I312" s="69" t="b">
        <v>0</v>
      </c>
      <c r="J312" s="69" t="b">
        <v>0</v>
      </c>
      <c r="K312" s="69" t="b">
        <v>0</v>
      </c>
      <c r="L312" s="69" t="b">
        <v>0</v>
      </c>
    </row>
    <row r="313" spans="1:12" ht="15">
      <c r="A313" s="69" t="s">
        <v>2230</v>
      </c>
      <c r="B313" s="69" t="s">
        <v>731</v>
      </c>
      <c r="C313" s="69">
        <v>2</v>
      </c>
      <c r="D313" s="87">
        <v>0.004355622127927435</v>
      </c>
      <c r="E313" s="87">
        <v>2.3283796034387376</v>
      </c>
      <c r="F313" s="69" t="s">
        <v>220</v>
      </c>
      <c r="G313" s="69" t="b">
        <v>0</v>
      </c>
      <c r="H313" s="69" t="b">
        <v>0</v>
      </c>
      <c r="I313" s="69" t="b">
        <v>0</v>
      </c>
      <c r="J313" s="69" t="b">
        <v>0</v>
      </c>
      <c r="K313" s="69" t="b">
        <v>0</v>
      </c>
      <c r="L313" s="69" t="b">
        <v>0</v>
      </c>
    </row>
    <row r="314" spans="1:12" ht="15">
      <c r="A314" s="69" t="s">
        <v>1964</v>
      </c>
      <c r="B314" s="69" t="s">
        <v>2187</v>
      </c>
      <c r="C314" s="69">
        <v>2</v>
      </c>
      <c r="D314" s="87">
        <v>0.004355622127927435</v>
      </c>
      <c r="E314" s="87">
        <v>1.8512583487190752</v>
      </c>
      <c r="F314" s="69" t="s">
        <v>220</v>
      </c>
      <c r="G314" s="69" t="b">
        <v>0</v>
      </c>
      <c r="H314" s="69" t="b">
        <v>0</v>
      </c>
      <c r="I314" s="69" t="b">
        <v>0</v>
      </c>
      <c r="J314" s="69" t="b">
        <v>0</v>
      </c>
      <c r="K314" s="69" t="b">
        <v>0</v>
      </c>
      <c r="L314" s="69" t="b">
        <v>0</v>
      </c>
    </row>
    <row r="315" spans="1:12" ht="15">
      <c r="A315" s="69" t="s">
        <v>2187</v>
      </c>
      <c r="B315" s="69" t="s">
        <v>2201</v>
      </c>
      <c r="C315" s="69">
        <v>2</v>
      </c>
      <c r="D315" s="87">
        <v>0.004355622127927435</v>
      </c>
      <c r="E315" s="87">
        <v>1.8055008581584002</v>
      </c>
      <c r="F315" s="69" t="s">
        <v>220</v>
      </c>
      <c r="G315" s="69" t="b">
        <v>0</v>
      </c>
      <c r="H315" s="69" t="b">
        <v>0</v>
      </c>
      <c r="I315" s="69" t="b">
        <v>0</v>
      </c>
      <c r="J315" s="69" t="b">
        <v>0</v>
      </c>
      <c r="K315" s="69" t="b">
        <v>0</v>
      </c>
      <c r="L315" s="69" t="b">
        <v>0</v>
      </c>
    </row>
    <row r="316" spans="1:12" ht="15">
      <c r="A316" s="69" t="s">
        <v>2201</v>
      </c>
      <c r="B316" s="69" t="s">
        <v>2298</v>
      </c>
      <c r="C316" s="69">
        <v>2</v>
      </c>
      <c r="D316" s="87">
        <v>0.004355622127927435</v>
      </c>
      <c r="E316" s="87">
        <v>2.1065308538223815</v>
      </c>
      <c r="F316" s="69" t="s">
        <v>220</v>
      </c>
      <c r="G316" s="69" t="b">
        <v>0</v>
      </c>
      <c r="H316" s="69" t="b">
        <v>0</v>
      </c>
      <c r="I316" s="69" t="b">
        <v>0</v>
      </c>
      <c r="J316" s="69" t="b">
        <v>0</v>
      </c>
      <c r="K316" s="69" t="b">
        <v>0</v>
      </c>
      <c r="L316" s="69" t="b">
        <v>0</v>
      </c>
    </row>
    <row r="317" spans="1:12" ht="15">
      <c r="A317" s="69" t="s">
        <v>2298</v>
      </c>
      <c r="B317" s="69" t="s">
        <v>2238</v>
      </c>
      <c r="C317" s="69">
        <v>2</v>
      </c>
      <c r="D317" s="87">
        <v>0.004355622127927435</v>
      </c>
      <c r="E317" s="87">
        <v>2.504470862494419</v>
      </c>
      <c r="F317" s="69" t="s">
        <v>220</v>
      </c>
      <c r="G317" s="69" t="b">
        <v>0</v>
      </c>
      <c r="H317" s="69" t="b">
        <v>0</v>
      </c>
      <c r="I317" s="69" t="b">
        <v>0</v>
      </c>
      <c r="J317" s="69" t="b">
        <v>0</v>
      </c>
      <c r="K317" s="69" t="b">
        <v>0</v>
      </c>
      <c r="L317" s="69" t="b">
        <v>0</v>
      </c>
    </row>
    <row r="318" spans="1:12" ht="15">
      <c r="A318" s="69" t="s">
        <v>1944</v>
      </c>
      <c r="B318" s="69" t="s">
        <v>1945</v>
      </c>
      <c r="C318" s="69">
        <v>7</v>
      </c>
      <c r="D318" s="87">
        <v>0.0042210568285937925</v>
      </c>
      <c r="E318" s="87">
        <v>1.281285937468224</v>
      </c>
      <c r="F318" s="69" t="s">
        <v>1852</v>
      </c>
      <c r="G318" s="69" t="b">
        <v>0</v>
      </c>
      <c r="H318" s="69" t="b">
        <v>0</v>
      </c>
      <c r="I318" s="69" t="b">
        <v>0</v>
      </c>
      <c r="J318" s="69" t="b">
        <v>0</v>
      </c>
      <c r="K318" s="69" t="b">
        <v>0</v>
      </c>
      <c r="L318" s="69" t="b">
        <v>0</v>
      </c>
    </row>
    <row r="319" spans="1:12" ht="15">
      <c r="A319" s="69" t="s">
        <v>1954</v>
      </c>
      <c r="B319" s="69" t="s">
        <v>1955</v>
      </c>
      <c r="C319" s="69">
        <v>5</v>
      </c>
      <c r="D319" s="87">
        <v>0.007051726660312322</v>
      </c>
      <c r="E319" s="87">
        <v>1.5365584425715302</v>
      </c>
      <c r="F319" s="69" t="s">
        <v>1852</v>
      </c>
      <c r="G319" s="69" t="b">
        <v>0</v>
      </c>
      <c r="H319" s="69" t="b">
        <v>0</v>
      </c>
      <c r="I319" s="69" t="b">
        <v>0</v>
      </c>
      <c r="J319" s="69" t="b">
        <v>0</v>
      </c>
      <c r="K319" s="69" t="b">
        <v>0</v>
      </c>
      <c r="L319" s="69" t="b">
        <v>0</v>
      </c>
    </row>
    <row r="320" spans="1:12" ht="15">
      <c r="A320" s="69" t="s">
        <v>1955</v>
      </c>
      <c r="B320" s="69" t="s">
        <v>1956</v>
      </c>
      <c r="C320" s="69">
        <v>5</v>
      </c>
      <c r="D320" s="87">
        <v>0.007051726660312322</v>
      </c>
      <c r="E320" s="87">
        <v>1.5365584425715302</v>
      </c>
      <c r="F320" s="69" t="s">
        <v>1852</v>
      </c>
      <c r="G320" s="69" t="b">
        <v>0</v>
      </c>
      <c r="H320" s="69" t="b">
        <v>0</v>
      </c>
      <c r="I320" s="69" t="b">
        <v>0</v>
      </c>
      <c r="J320" s="69" t="b">
        <v>0</v>
      </c>
      <c r="K320" s="69" t="b">
        <v>0</v>
      </c>
      <c r="L320" s="69" t="b">
        <v>0</v>
      </c>
    </row>
    <row r="321" spans="1:12" ht="15">
      <c r="A321" s="69" t="s">
        <v>1956</v>
      </c>
      <c r="B321" s="69" t="s">
        <v>1957</v>
      </c>
      <c r="C321" s="69">
        <v>5</v>
      </c>
      <c r="D321" s="87">
        <v>0.007051726660312322</v>
      </c>
      <c r="E321" s="87">
        <v>1.5365584425715302</v>
      </c>
      <c r="F321" s="69" t="s">
        <v>1852</v>
      </c>
      <c r="G321" s="69" t="b">
        <v>0</v>
      </c>
      <c r="H321" s="69" t="b">
        <v>0</v>
      </c>
      <c r="I321" s="69" t="b">
        <v>0</v>
      </c>
      <c r="J321" s="69" t="b">
        <v>0</v>
      </c>
      <c r="K321" s="69" t="b">
        <v>0</v>
      </c>
      <c r="L321" s="69" t="b">
        <v>0</v>
      </c>
    </row>
    <row r="322" spans="1:12" ht="15">
      <c r="A322" s="69" t="s">
        <v>1957</v>
      </c>
      <c r="B322" s="69" t="s">
        <v>1953</v>
      </c>
      <c r="C322" s="69">
        <v>5</v>
      </c>
      <c r="D322" s="87">
        <v>0.007051726660312322</v>
      </c>
      <c r="E322" s="87">
        <v>1.4573771965239053</v>
      </c>
      <c r="F322" s="69" t="s">
        <v>1852</v>
      </c>
      <c r="G322" s="69" t="b">
        <v>0</v>
      </c>
      <c r="H322" s="69" t="b">
        <v>0</v>
      </c>
      <c r="I322" s="69" t="b">
        <v>0</v>
      </c>
      <c r="J322" s="69" t="b">
        <v>0</v>
      </c>
      <c r="K322" s="69" t="b">
        <v>0</v>
      </c>
      <c r="L322" s="69" t="b">
        <v>0</v>
      </c>
    </row>
    <row r="323" spans="1:12" ht="15">
      <c r="A323" s="69" t="s">
        <v>1953</v>
      </c>
      <c r="B323" s="69" t="s">
        <v>1958</v>
      </c>
      <c r="C323" s="69">
        <v>5</v>
      </c>
      <c r="D323" s="87">
        <v>0.007051726660312322</v>
      </c>
      <c r="E323" s="87">
        <v>1.4573771965239053</v>
      </c>
      <c r="F323" s="69" t="s">
        <v>1852</v>
      </c>
      <c r="G323" s="69" t="b">
        <v>0</v>
      </c>
      <c r="H323" s="69" t="b">
        <v>0</v>
      </c>
      <c r="I323" s="69" t="b">
        <v>0</v>
      </c>
      <c r="J323" s="69" t="b">
        <v>0</v>
      </c>
      <c r="K323" s="69" t="b">
        <v>0</v>
      </c>
      <c r="L323" s="69" t="b">
        <v>0</v>
      </c>
    </row>
    <row r="324" spans="1:12" ht="15">
      <c r="A324" s="69" t="s">
        <v>1958</v>
      </c>
      <c r="B324" s="69" t="s">
        <v>1959</v>
      </c>
      <c r="C324" s="69">
        <v>5</v>
      </c>
      <c r="D324" s="87">
        <v>0.007051726660312322</v>
      </c>
      <c r="E324" s="87">
        <v>1.5365584425715302</v>
      </c>
      <c r="F324" s="69" t="s">
        <v>1852</v>
      </c>
      <c r="G324" s="69" t="b">
        <v>0</v>
      </c>
      <c r="H324" s="69" t="b">
        <v>0</v>
      </c>
      <c r="I324" s="69" t="b">
        <v>0</v>
      </c>
      <c r="J324" s="69" t="b">
        <v>0</v>
      </c>
      <c r="K324" s="69" t="b">
        <v>0</v>
      </c>
      <c r="L324" s="69" t="b">
        <v>0</v>
      </c>
    </row>
    <row r="325" spans="1:12" ht="15">
      <c r="A325" s="69" t="s">
        <v>1959</v>
      </c>
      <c r="B325" s="69" t="s">
        <v>2190</v>
      </c>
      <c r="C325" s="69">
        <v>5</v>
      </c>
      <c r="D325" s="87">
        <v>0.007051726660312322</v>
      </c>
      <c r="E325" s="87">
        <v>1.5365584425715302</v>
      </c>
      <c r="F325" s="69" t="s">
        <v>1852</v>
      </c>
      <c r="G325" s="69" t="b">
        <v>0</v>
      </c>
      <c r="H325" s="69" t="b">
        <v>0</v>
      </c>
      <c r="I325" s="69" t="b">
        <v>0</v>
      </c>
      <c r="J325" s="69" t="b">
        <v>0</v>
      </c>
      <c r="K325" s="69" t="b">
        <v>0</v>
      </c>
      <c r="L325" s="69" t="b">
        <v>0</v>
      </c>
    </row>
    <row r="326" spans="1:12" ht="15">
      <c r="A326" s="69" t="s">
        <v>2190</v>
      </c>
      <c r="B326" s="69" t="s">
        <v>1946</v>
      </c>
      <c r="C326" s="69">
        <v>5</v>
      </c>
      <c r="D326" s="87">
        <v>0.007051726660312322</v>
      </c>
      <c r="E326" s="87">
        <v>1.5365584425715302</v>
      </c>
      <c r="F326" s="69" t="s">
        <v>1852</v>
      </c>
      <c r="G326" s="69" t="b">
        <v>0</v>
      </c>
      <c r="H326" s="69" t="b">
        <v>0</v>
      </c>
      <c r="I326" s="69" t="b">
        <v>0</v>
      </c>
      <c r="J326" s="69" t="b">
        <v>0</v>
      </c>
      <c r="K326" s="69" t="b">
        <v>0</v>
      </c>
      <c r="L326" s="69" t="b">
        <v>0</v>
      </c>
    </row>
    <row r="327" spans="1:12" ht="15">
      <c r="A327" s="69" t="s">
        <v>1946</v>
      </c>
      <c r="B327" s="69" t="s">
        <v>2185</v>
      </c>
      <c r="C327" s="69">
        <v>5</v>
      </c>
      <c r="D327" s="87">
        <v>0.007051726660312322</v>
      </c>
      <c r="E327" s="87">
        <v>1.5365584425715302</v>
      </c>
      <c r="F327" s="69" t="s">
        <v>1852</v>
      </c>
      <c r="G327" s="69" t="b">
        <v>0</v>
      </c>
      <c r="H327" s="69" t="b">
        <v>0</v>
      </c>
      <c r="I327" s="69" t="b">
        <v>0</v>
      </c>
      <c r="J327" s="69" t="b">
        <v>0</v>
      </c>
      <c r="K327" s="69" t="b">
        <v>0</v>
      </c>
      <c r="L327" s="69" t="b">
        <v>0</v>
      </c>
    </row>
    <row r="328" spans="1:12" ht="15">
      <c r="A328" s="69" t="s">
        <v>2185</v>
      </c>
      <c r="B328" s="69" t="s">
        <v>2205</v>
      </c>
      <c r="C328" s="69">
        <v>5</v>
      </c>
      <c r="D328" s="87">
        <v>0.007051726660312322</v>
      </c>
      <c r="E328" s="87">
        <v>1.5365584425715302</v>
      </c>
      <c r="F328" s="69" t="s">
        <v>1852</v>
      </c>
      <c r="G328" s="69" t="b">
        <v>0</v>
      </c>
      <c r="H328" s="69" t="b">
        <v>0</v>
      </c>
      <c r="I328" s="69" t="b">
        <v>0</v>
      </c>
      <c r="J328" s="69" t="b">
        <v>0</v>
      </c>
      <c r="K328" s="69" t="b">
        <v>0</v>
      </c>
      <c r="L328" s="69" t="b">
        <v>0</v>
      </c>
    </row>
    <row r="329" spans="1:12" ht="15">
      <c r="A329" s="69" t="s">
        <v>2205</v>
      </c>
      <c r="B329" s="69" t="s">
        <v>2206</v>
      </c>
      <c r="C329" s="69">
        <v>5</v>
      </c>
      <c r="D329" s="87">
        <v>0.007051726660312322</v>
      </c>
      <c r="E329" s="87">
        <v>1.5365584425715302</v>
      </c>
      <c r="F329" s="69" t="s">
        <v>1852</v>
      </c>
      <c r="G329" s="69" t="b">
        <v>0</v>
      </c>
      <c r="H329" s="69" t="b">
        <v>0</v>
      </c>
      <c r="I329" s="69" t="b">
        <v>0</v>
      </c>
      <c r="J329" s="69" t="b">
        <v>0</v>
      </c>
      <c r="K329" s="69" t="b">
        <v>0</v>
      </c>
      <c r="L329" s="69" t="b">
        <v>0</v>
      </c>
    </row>
    <row r="330" spans="1:12" ht="15">
      <c r="A330" s="69" t="s">
        <v>2206</v>
      </c>
      <c r="B330" s="69" t="s">
        <v>2207</v>
      </c>
      <c r="C330" s="69">
        <v>5</v>
      </c>
      <c r="D330" s="87">
        <v>0.007051726660312322</v>
      </c>
      <c r="E330" s="87">
        <v>1.5365584425715302</v>
      </c>
      <c r="F330" s="69" t="s">
        <v>1852</v>
      </c>
      <c r="G330" s="69" t="b">
        <v>0</v>
      </c>
      <c r="H330" s="69" t="b">
        <v>0</v>
      </c>
      <c r="I330" s="69" t="b">
        <v>0</v>
      </c>
      <c r="J330" s="69" t="b">
        <v>0</v>
      </c>
      <c r="K330" s="69" t="b">
        <v>0</v>
      </c>
      <c r="L330" s="69" t="b">
        <v>0</v>
      </c>
    </row>
    <row r="331" spans="1:12" ht="15">
      <c r="A331" s="69" t="s">
        <v>2207</v>
      </c>
      <c r="B331" s="69" t="s">
        <v>2208</v>
      </c>
      <c r="C331" s="69">
        <v>5</v>
      </c>
      <c r="D331" s="87">
        <v>0.007051726660312322</v>
      </c>
      <c r="E331" s="87">
        <v>1.5365584425715302</v>
      </c>
      <c r="F331" s="69" t="s">
        <v>1852</v>
      </c>
      <c r="G331" s="69" t="b">
        <v>0</v>
      </c>
      <c r="H331" s="69" t="b">
        <v>0</v>
      </c>
      <c r="I331" s="69" t="b">
        <v>0</v>
      </c>
      <c r="J331" s="69" t="b">
        <v>0</v>
      </c>
      <c r="K331" s="69" t="b">
        <v>0</v>
      </c>
      <c r="L331" s="69" t="b">
        <v>0</v>
      </c>
    </row>
    <row r="332" spans="1:12" ht="15">
      <c r="A332" s="69" t="s">
        <v>2208</v>
      </c>
      <c r="B332" s="69" t="s">
        <v>2209</v>
      </c>
      <c r="C332" s="69">
        <v>5</v>
      </c>
      <c r="D332" s="87">
        <v>0.007051726660312322</v>
      </c>
      <c r="E332" s="87">
        <v>1.5365584425715302</v>
      </c>
      <c r="F332" s="69" t="s">
        <v>1852</v>
      </c>
      <c r="G332" s="69" t="b">
        <v>0</v>
      </c>
      <c r="H332" s="69" t="b">
        <v>0</v>
      </c>
      <c r="I332" s="69" t="b">
        <v>0</v>
      </c>
      <c r="J332" s="69" t="b">
        <v>0</v>
      </c>
      <c r="K332" s="69" t="b">
        <v>0</v>
      </c>
      <c r="L332" s="69" t="b">
        <v>0</v>
      </c>
    </row>
    <row r="333" spans="1:12" ht="15">
      <c r="A333" s="69" t="s">
        <v>2209</v>
      </c>
      <c r="B333" s="69" t="s">
        <v>2210</v>
      </c>
      <c r="C333" s="69">
        <v>5</v>
      </c>
      <c r="D333" s="87">
        <v>0.007051726660312322</v>
      </c>
      <c r="E333" s="87">
        <v>1.5365584425715302</v>
      </c>
      <c r="F333" s="69" t="s">
        <v>1852</v>
      </c>
      <c r="G333" s="69" t="b">
        <v>0</v>
      </c>
      <c r="H333" s="69" t="b">
        <v>0</v>
      </c>
      <c r="I333" s="69" t="b">
        <v>0</v>
      </c>
      <c r="J333" s="69" t="b">
        <v>0</v>
      </c>
      <c r="K333" s="69" t="b">
        <v>0</v>
      </c>
      <c r="L333" s="69" t="b">
        <v>0</v>
      </c>
    </row>
    <row r="334" spans="1:12" ht="15">
      <c r="A334" s="69" t="s">
        <v>2210</v>
      </c>
      <c r="B334" s="69" t="s">
        <v>2211</v>
      </c>
      <c r="C334" s="69">
        <v>5</v>
      </c>
      <c r="D334" s="87">
        <v>0.007051726660312322</v>
      </c>
      <c r="E334" s="87">
        <v>1.5365584425715302</v>
      </c>
      <c r="F334" s="69" t="s">
        <v>1852</v>
      </c>
      <c r="G334" s="69" t="b">
        <v>0</v>
      </c>
      <c r="H334" s="69" t="b">
        <v>0</v>
      </c>
      <c r="I334" s="69" t="b">
        <v>0</v>
      </c>
      <c r="J334" s="69" t="b">
        <v>0</v>
      </c>
      <c r="K334" s="69" t="b">
        <v>0</v>
      </c>
      <c r="L334" s="69" t="b">
        <v>0</v>
      </c>
    </row>
    <row r="335" spans="1:12" ht="15">
      <c r="A335" s="69" t="s">
        <v>2211</v>
      </c>
      <c r="B335" s="69" t="s">
        <v>748</v>
      </c>
      <c r="C335" s="69">
        <v>5</v>
      </c>
      <c r="D335" s="87">
        <v>0.007051726660312322</v>
      </c>
      <c r="E335" s="87">
        <v>1.5365584425715302</v>
      </c>
      <c r="F335" s="69" t="s">
        <v>1852</v>
      </c>
      <c r="G335" s="69" t="b">
        <v>0</v>
      </c>
      <c r="H335" s="69" t="b">
        <v>0</v>
      </c>
      <c r="I335" s="69" t="b">
        <v>0</v>
      </c>
      <c r="J335" s="69" t="b">
        <v>0</v>
      </c>
      <c r="K335" s="69" t="b">
        <v>0</v>
      </c>
      <c r="L335" s="69" t="b">
        <v>0</v>
      </c>
    </row>
    <row r="336" spans="1:12" ht="15">
      <c r="A336" s="69" t="s">
        <v>748</v>
      </c>
      <c r="B336" s="69" t="s">
        <v>712</v>
      </c>
      <c r="C336" s="69">
        <v>5</v>
      </c>
      <c r="D336" s="87">
        <v>0.007051726660312322</v>
      </c>
      <c r="E336" s="87">
        <v>1.390430406893292</v>
      </c>
      <c r="F336" s="69" t="s">
        <v>1852</v>
      </c>
      <c r="G336" s="69" t="b">
        <v>0</v>
      </c>
      <c r="H336" s="69" t="b">
        <v>0</v>
      </c>
      <c r="I336" s="69" t="b">
        <v>0</v>
      </c>
      <c r="J336" s="69" t="b">
        <v>0</v>
      </c>
      <c r="K336" s="69" t="b">
        <v>0</v>
      </c>
      <c r="L336" s="69" t="b">
        <v>0</v>
      </c>
    </row>
    <row r="337" spans="1:12" ht="15">
      <c r="A337" s="69" t="s">
        <v>712</v>
      </c>
      <c r="B337" s="69" t="s">
        <v>747</v>
      </c>
      <c r="C337" s="69">
        <v>5</v>
      </c>
      <c r="D337" s="87">
        <v>0.007051726660312322</v>
      </c>
      <c r="E337" s="87">
        <v>1.390430406893292</v>
      </c>
      <c r="F337" s="69" t="s">
        <v>1852</v>
      </c>
      <c r="G337" s="69" t="b">
        <v>0</v>
      </c>
      <c r="H337" s="69" t="b">
        <v>0</v>
      </c>
      <c r="I337" s="69" t="b">
        <v>0</v>
      </c>
      <c r="J337" s="69" t="b">
        <v>0</v>
      </c>
      <c r="K337" s="69" t="b">
        <v>0</v>
      </c>
      <c r="L337" s="69" t="b">
        <v>0</v>
      </c>
    </row>
    <row r="338" spans="1:12" ht="15">
      <c r="A338" s="69" t="s">
        <v>747</v>
      </c>
      <c r="B338" s="69" t="s">
        <v>746</v>
      </c>
      <c r="C338" s="69">
        <v>5</v>
      </c>
      <c r="D338" s="87">
        <v>0.007051726660312322</v>
      </c>
      <c r="E338" s="87">
        <v>1.5365584425715302</v>
      </c>
      <c r="F338" s="69" t="s">
        <v>1852</v>
      </c>
      <c r="G338" s="69" t="b">
        <v>0</v>
      </c>
      <c r="H338" s="69" t="b">
        <v>0</v>
      </c>
      <c r="I338" s="69" t="b">
        <v>0</v>
      </c>
      <c r="J338" s="69" t="b">
        <v>0</v>
      </c>
      <c r="K338" s="69" t="b">
        <v>0</v>
      </c>
      <c r="L338" s="69" t="b">
        <v>0</v>
      </c>
    </row>
    <row r="339" spans="1:12" ht="15">
      <c r="A339" s="69" t="s">
        <v>746</v>
      </c>
      <c r="B339" s="69" t="s">
        <v>745</v>
      </c>
      <c r="C339" s="69">
        <v>5</v>
      </c>
      <c r="D339" s="87">
        <v>0.007051726660312322</v>
      </c>
      <c r="E339" s="87">
        <v>1.5365584425715302</v>
      </c>
      <c r="F339" s="69" t="s">
        <v>1852</v>
      </c>
      <c r="G339" s="69" t="b">
        <v>0</v>
      </c>
      <c r="H339" s="69" t="b">
        <v>0</v>
      </c>
      <c r="I339" s="69" t="b">
        <v>0</v>
      </c>
      <c r="J339" s="69" t="b">
        <v>0</v>
      </c>
      <c r="K339" s="69" t="b">
        <v>0</v>
      </c>
      <c r="L339" s="69" t="b">
        <v>0</v>
      </c>
    </row>
    <row r="340" spans="1:12" ht="15">
      <c r="A340" s="69" t="s">
        <v>745</v>
      </c>
      <c r="B340" s="69" t="s">
        <v>744</v>
      </c>
      <c r="C340" s="69">
        <v>5</v>
      </c>
      <c r="D340" s="87">
        <v>0.007051726660312322</v>
      </c>
      <c r="E340" s="87">
        <v>1.5365584425715302</v>
      </c>
      <c r="F340" s="69" t="s">
        <v>1852</v>
      </c>
      <c r="G340" s="69" t="b">
        <v>0</v>
      </c>
      <c r="H340" s="69" t="b">
        <v>0</v>
      </c>
      <c r="I340" s="69" t="b">
        <v>0</v>
      </c>
      <c r="J340" s="69" t="b">
        <v>0</v>
      </c>
      <c r="K340" s="69" t="b">
        <v>0</v>
      </c>
      <c r="L340" s="69" t="b">
        <v>0</v>
      </c>
    </row>
    <row r="341" spans="1:12" ht="15">
      <c r="A341" s="69" t="s">
        <v>744</v>
      </c>
      <c r="B341" s="69" t="s">
        <v>1944</v>
      </c>
      <c r="C341" s="69">
        <v>5</v>
      </c>
      <c r="D341" s="87">
        <v>0.007051726660312322</v>
      </c>
      <c r="E341" s="87">
        <v>1.281285937468224</v>
      </c>
      <c r="F341" s="69" t="s">
        <v>1852</v>
      </c>
      <c r="G341" s="69" t="b">
        <v>0</v>
      </c>
      <c r="H341" s="69" t="b">
        <v>0</v>
      </c>
      <c r="I341" s="69" t="b">
        <v>0</v>
      </c>
      <c r="J341" s="69" t="b">
        <v>0</v>
      </c>
      <c r="K341" s="69" t="b">
        <v>0</v>
      </c>
      <c r="L341" s="69" t="b">
        <v>0</v>
      </c>
    </row>
    <row r="342" spans="1:12" ht="15">
      <c r="A342" s="69" t="s">
        <v>1945</v>
      </c>
      <c r="B342" s="69" t="s">
        <v>743</v>
      </c>
      <c r="C342" s="69">
        <v>5</v>
      </c>
      <c r="D342" s="87">
        <v>0.007051726660312322</v>
      </c>
      <c r="E342" s="87">
        <v>1.281285937468224</v>
      </c>
      <c r="F342" s="69" t="s">
        <v>1852</v>
      </c>
      <c r="G342" s="69" t="b">
        <v>0</v>
      </c>
      <c r="H342" s="69" t="b">
        <v>0</v>
      </c>
      <c r="I342" s="69" t="b">
        <v>0</v>
      </c>
      <c r="J342" s="69" t="b">
        <v>0</v>
      </c>
      <c r="K342" s="69" t="b">
        <v>0</v>
      </c>
      <c r="L342" s="69" t="b">
        <v>0</v>
      </c>
    </row>
    <row r="343" spans="1:12" ht="15">
      <c r="A343" s="69" t="s">
        <v>1945</v>
      </c>
      <c r="B343" s="69" t="s">
        <v>1944</v>
      </c>
      <c r="C343" s="69">
        <v>2</v>
      </c>
      <c r="D343" s="87">
        <v>0.0072178178317717535</v>
      </c>
      <c r="E343" s="87">
        <v>0.6280734236928803</v>
      </c>
      <c r="F343" s="69" t="s">
        <v>1852</v>
      </c>
      <c r="G343" s="69" t="b">
        <v>0</v>
      </c>
      <c r="H343" s="69" t="b">
        <v>0</v>
      </c>
      <c r="I343" s="69" t="b">
        <v>0</v>
      </c>
      <c r="J343" s="69" t="b">
        <v>0</v>
      </c>
      <c r="K343" s="69" t="b">
        <v>0</v>
      </c>
      <c r="L343" s="69" t="b">
        <v>0</v>
      </c>
    </row>
    <row r="344" spans="1:12" ht="15">
      <c r="A344" s="69" t="s">
        <v>1944</v>
      </c>
      <c r="B344" s="69" t="s">
        <v>2326</v>
      </c>
      <c r="C344" s="69">
        <v>2</v>
      </c>
      <c r="D344" s="87">
        <v>0.0072178178317717535</v>
      </c>
      <c r="E344" s="87">
        <v>1.281285937468224</v>
      </c>
      <c r="F344" s="69" t="s">
        <v>1852</v>
      </c>
      <c r="G344" s="69" t="b">
        <v>0</v>
      </c>
      <c r="H344" s="69" t="b">
        <v>0</v>
      </c>
      <c r="I344" s="69" t="b">
        <v>0</v>
      </c>
      <c r="J344" s="69" t="b">
        <v>0</v>
      </c>
      <c r="K344" s="69" t="b">
        <v>0</v>
      </c>
      <c r="L344" s="69" t="b">
        <v>0</v>
      </c>
    </row>
    <row r="345" spans="1:12" ht="15">
      <c r="A345" s="69" t="s">
        <v>2326</v>
      </c>
      <c r="B345" s="69" t="s">
        <v>2327</v>
      </c>
      <c r="C345" s="69">
        <v>2</v>
      </c>
      <c r="D345" s="87">
        <v>0.0072178178317717535</v>
      </c>
      <c r="E345" s="87">
        <v>1.934498451243568</v>
      </c>
      <c r="F345" s="69" t="s">
        <v>1852</v>
      </c>
      <c r="G345" s="69" t="b">
        <v>0</v>
      </c>
      <c r="H345" s="69" t="b">
        <v>0</v>
      </c>
      <c r="I345" s="69" t="b">
        <v>0</v>
      </c>
      <c r="J345" s="69" t="b">
        <v>0</v>
      </c>
      <c r="K345" s="69" t="b">
        <v>0</v>
      </c>
      <c r="L345" s="69" t="b">
        <v>0</v>
      </c>
    </row>
    <row r="346" spans="1:12" ht="15">
      <c r="A346" s="69" t="s">
        <v>2327</v>
      </c>
      <c r="B346" s="69" t="s">
        <v>739</v>
      </c>
      <c r="C346" s="69">
        <v>2</v>
      </c>
      <c r="D346" s="87">
        <v>0.0072178178317717535</v>
      </c>
      <c r="E346" s="87">
        <v>1.934498451243568</v>
      </c>
      <c r="F346" s="69" t="s">
        <v>1852</v>
      </c>
      <c r="G346" s="69" t="b">
        <v>0</v>
      </c>
      <c r="H346" s="69" t="b">
        <v>0</v>
      </c>
      <c r="I346" s="69" t="b">
        <v>0</v>
      </c>
      <c r="J346" s="69" t="b">
        <v>0</v>
      </c>
      <c r="K346" s="69" t="b">
        <v>0</v>
      </c>
      <c r="L346" s="69" t="b">
        <v>0</v>
      </c>
    </row>
    <row r="347" spans="1:12" ht="15">
      <c r="A347" s="69" t="s">
        <v>739</v>
      </c>
      <c r="B347" s="69" t="s">
        <v>738</v>
      </c>
      <c r="C347" s="69">
        <v>2</v>
      </c>
      <c r="D347" s="87">
        <v>0.0072178178317717535</v>
      </c>
      <c r="E347" s="87">
        <v>1.934498451243568</v>
      </c>
      <c r="F347" s="69" t="s">
        <v>1852</v>
      </c>
      <c r="G347" s="69" t="b">
        <v>0</v>
      </c>
      <c r="H347" s="69" t="b">
        <v>0</v>
      </c>
      <c r="I347" s="69" t="b">
        <v>0</v>
      </c>
      <c r="J347" s="69" t="b">
        <v>0</v>
      </c>
      <c r="K347" s="69" t="b">
        <v>0</v>
      </c>
      <c r="L347" s="69" t="b">
        <v>0</v>
      </c>
    </row>
    <row r="348" spans="1:12" ht="15">
      <c r="A348" s="69" t="s">
        <v>738</v>
      </c>
      <c r="B348" s="69" t="s">
        <v>2267</v>
      </c>
      <c r="C348" s="69">
        <v>2</v>
      </c>
      <c r="D348" s="87">
        <v>0.0072178178317717535</v>
      </c>
      <c r="E348" s="87">
        <v>1.934498451243568</v>
      </c>
      <c r="F348" s="69" t="s">
        <v>1852</v>
      </c>
      <c r="G348" s="69" t="b">
        <v>0</v>
      </c>
      <c r="H348" s="69" t="b">
        <v>0</v>
      </c>
      <c r="I348" s="69" t="b">
        <v>0</v>
      </c>
      <c r="J348" s="69" t="b">
        <v>0</v>
      </c>
      <c r="K348" s="69" t="b">
        <v>0</v>
      </c>
      <c r="L348" s="69" t="b">
        <v>0</v>
      </c>
    </row>
    <row r="349" spans="1:12" ht="15">
      <c r="A349" s="69" t="s">
        <v>2267</v>
      </c>
      <c r="B349" s="69" t="s">
        <v>712</v>
      </c>
      <c r="C349" s="69">
        <v>2</v>
      </c>
      <c r="D349" s="87">
        <v>0.0072178178317717535</v>
      </c>
      <c r="E349" s="87">
        <v>1.390430406893292</v>
      </c>
      <c r="F349" s="69" t="s">
        <v>1852</v>
      </c>
      <c r="G349" s="69" t="b">
        <v>0</v>
      </c>
      <c r="H349" s="69" t="b">
        <v>0</v>
      </c>
      <c r="I349" s="69" t="b">
        <v>0</v>
      </c>
      <c r="J349" s="69" t="b">
        <v>0</v>
      </c>
      <c r="K349" s="69" t="b">
        <v>0</v>
      </c>
      <c r="L349" s="69" t="b">
        <v>0</v>
      </c>
    </row>
    <row r="350" spans="1:12" ht="15">
      <c r="A350" s="69" t="s">
        <v>712</v>
      </c>
      <c r="B350" s="69" t="s">
        <v>737</v>
      </c>
      <c r="C350" s="69">
        <v>2</v>
      </c>
      <c r="D350" s="87">
        <v>0.0072178178317717535</v>
      </c>
      <c r="E350" s="87">
        <v>1.390430406893292</v>
      </c>
      <c r="F350" s="69" t="s">
        <v>1852</v>
      </c>
      <c r="G350" s="69" t="b">
        <v>0</v>
      </c>
      <c r="H350" s="69" t="b">
        <v>0</v>
      </c>
      <c r="I350" s="69" t="b">
        <v>0</v>
      </c>
      <c r="J350" s="69" t="b">
        <v>0</v>
      </c>
      <c r="K350" s="69" t="b">
        <v>0</v>
      </c>
      <c r="L350" s="69" t="b">
        <v>0</v>
      </c>
    </row>
    <row r="351" spans="1:12" ht="15">
      <c r="A351" s="69" t="s">
        <v>737</v>
      </c>
      <c r="B351" s="69" t="s">
        <v>2241</v>
      </c>
      <c r="C351" s="69">
        <v>2</v>
      </c>
      <c r="D351" s="87">
        <v>0.0072178178317717535</v>
      </c>
      <c r="E351" s="87">
        <v>1.7584071921878865</v>
      </c>
      <c r="F351" s="69" t="s">
        <v>1852</v>
      </c>
      <c r="G351" s="69" t="b">
        <v>0</v>
      </c>
      <c r="H351" s="69" t="b">
        <v>0</v>
      </c>
      <c r="I351" s="69" t="b">
        <v>0</v>
      </c>
      <c r="J351" s="69" t="b">
        <v>0</v>
      </c>
      <c r="K351" s="69" t="b">
        <v>0</v>
      </c>
      <c r="L351" s="69" t="b">
        <v>0</v>
      </c>
    </row>
    <row r="352" spans="1:12" ht="15">
      <c r="A352" s="69" t="s">
        <v>2241</v>
      </c>
      <c r="B352" s="69" t="s">
        <v>2328</v>
      </c>
      <c r="C352" s="69">
        <v>2</v>
      </c>
      <c r="D352" s="87">
        <v>0.0072178178317717535</v>
      </c>
      <c r="E352" s="87">
        <v>1.934498451243568</v>
      </c>
      <c r="F352" s="69" t="s">
        <v>1852</v>
      </c>
      <c r="G352" s="69" t="b">
        <v>0</v>
      </c>
      <c r="H352" s="69" t="b">
        <v>0</v>
      </c>
      <c r="I352" s="69" t="b">
        <v>0</v>
      </c>
      <c r="J352" s="69" t="b">
        <v>0</v>
      </c>
      <c r="K352" s="69" t="b">
        <v>0</v>
      </c>
      <c r="L352" s="69" t="b">
        <v>0</v>
      </c>
    </row>
    <row r="353" spans="1:12" ht="15">
      <c r="A353" s="69" t="s">
        <v>2328</v>
      </c>
      <c r="B353" s="69" t="s">
        <v>2329</v>
      </c>
      <c r="C353" s="69">
        <v>2</v>
      </c>
      <c r="D353" s="87">
        <v>0.0072178178317717535</v>
      </c>
      <c r="E353" s="87">
        <v>1.934498451243568</v>
      </c>
      <c r="F353" s="69" t="s">
        <v>1852</v>
      </c>
      <c r="G353" s="69" t="b">
        <v>0</v>
      </c>
      <c r="H353" s="69" t="b">
        <v>0</v>
      </c>
      <c r="I353" s="69" t="b">
        <v>0</v>
      </c>
      <c r="J353" s="69" t="b">
        <v>0</v>
      </c>
      <c r="K353" s="69" t="b">
        <v>0</v>
      </c>
      <c r="L353" s="69" t="b">
        <v>0</v>
      </c>
    </row>
    <row r="354" spans="1:12" ht="15">
      <c r="A354" s="69" t="s">
        <v>2329</v>
      </c>
      <c r="B354" s="69" t="s">
        <v>2240</v>
      </c>
      <c r="C354" s="69">
        <v>2</v>
      </c>
      <c r="D354" s="87">
        <v>0.0072178178317717535</v>
      </c>
      <c r="E354" s="87">
        <v>1.7584071921878865</v>
      </c>
      <c r="F354" s="69" t="s">
        <v>1852</v>
      </c>
      <c r="G354" s="69" t="b">
        <v>0</v>
      </c>
      <c r="H354" s="69" t="b">
        <v>0</v>
      </c>
      <c r="I354" s="69" t="b">
        <v>0</v>
      </c>
      <c r="J354" s="69" t="b">
        <v>0</v>
      </c>
      <c r="K354" s="69" t="b">
        <v>0</v>
      </c>
      <c r="L354" s="69" t="b">
        <v>0</v>
      </c>
    </row>
    <row r="355" spans="1:12" ht="15">
      <c r="A355" s="69" t="s">
        <v>2240</v>
      </c>
      <c r="B355" s="69" t="s">
        <v>2330</v>
      </c>
      <c r="C355" s="69">
        <v>2</v>
      </c>
      <c r="D355" s="87">
        <v>0.0072178178317717535</v>
      </c>
      <c r="E355" s="87">
        <v>1.7584071921878865</v>
      </c>
      <c r="F355" s="69" t="s">
        <v>1852</v>
      </c>
      <c r="G355" s="69" t="b">
        <v>0</v>
      </c>
      <c r="H355" s="69" t="b">
        <v>0</v>
      </c>
      <c r="I355" s="69" t="b">
        <v>0</v>
      </c>
      <c r="J355" s="69" t="b">
        <v>0</v>
      </c>
      <c r="K355" s="69" t="b">
        <v>0</v>
      </c>
      <c r="L355" s="69" t="b">
        <v>0</v>
      </c>
    </row>
    <row r="356" spans="1:12" ht="15">
      <c r="A356" s="69" t="s">
        <v>1961</v>
      </c>
      <c r="B356" s="69" t="s">
        <v>1962</v>
      </c>
      <c r="C356" s="69">
        <v>3</v>
      </c>
      <c r="D356" s="87">
        <v>0</v>
      </c>
      <c r="E356" s="87">
        <v>1.0791812460476249</v>
      </c>
      <c r="F356" s="69" t="s">
        <v>1853</v>
      </c>
      <c r="G356" s="69" t="b">
        <v>0</v>
      </c>
      <c r="H356" s="69" t="b">
        <v>0</v>
      </c>
      <c r="I356" s="69" t="b">
        <v>0</v>
      </c>
      <c r="J356" s="69" t="b">
        <v>0</v>
      </c>
      <c r="K356" s="69" t="b">
        <v>0</v>
      </c>
      <c r="L356" s="69" t="b">
        <v>0</v>
      </c>
    </row>
    <row r="357" spans="1:12" ht="15">
      <c r="A357" s="69" t="s">
        <v>1962</v>
      </c>
      <c r="B357" s="69" t="s">
        <v>1963</v>
      </c>
      <c r="C357" s="69">
        <v>3</v>
      </c>
      <c r="D357" s="87">
        <v>0</v>
      </c>
      <c r="E357" s="87">
        <v>1.0791812460476249</v>
      </c>
      <c r="F357" s="69" t="s">
        <v>1853</v>
      </c>
      <c r="G357" s="69" t="b">
        <v>0</v>
      </c>
      <c r="H357" s="69" t="b">
        <v>0</v>
      </c>
      <c r="I357" s="69" t="b">
        <v>0</v>
      </c>
      <c r="J357" s="69" t="b">
        <v>0</v>
      </c>
      <c r="K357" s="69" t="b">
        <v>0</v>
      </c>
      <c r="L357" s="69" t="b">
        <v>0</v>
      </c>
    </row>
    <row r="358" spans="1:12" ht="15">
      <c r="A358" s="69" t="s">
        <v>1963</v>
      </c>
      <c r="B358" s="69" t="s">
        <v>1964</v>
      </c>
      <c r="C358" s="69">
        <v>3</v>
      </c>
      <c r="D358" s="87">
        <v>0</v>
      </c>
      <c r="E358" s="87">
        <v>1.0791812460476249</v>
      </c>
      <c r="F358" s="69" t="s">
        <v>1853</v>
      </c>
      <c r="G358" s="69" t="b">
        <v>0</v>
      </c>
      <c r="H358" s="69" t="b">
        <v>0</v>
      </c>
      <c r="I358" s="69" t="b">
        <v>0</v>
      </c>
      <c r="J358" s="69" t="b">
        <v>0</v>
      </c>
      <c r="K358" s="69" t="b">
        <v>0</v>
      </c>
      <c r="L358" s="69" t="b">
        <v>0</v>
      </c>
    </row>
    <row r="359" spans="1:12" ht="15">
      <c r="A359" s="69" t="s">
        <v>1964</v>
      </c>
      <c r="B359" s="69" t="s">
        <v>1965</v>
      </c>
      <c r="C359" s="69">
        <v>3</v>
      </c>
      <c r="D359" s="87">
        <v>0</v>
      </c>
      <c r="E359" s="87">
        <v>1.0791812460476249</v>
      </c>
      <c r="F359" s="69" t="s">
        <v>1853</v>
      </c>
      <c r="G359" s="69" t="b">
        <v>0</v>
      </c>
      <c r="H359" s="69" t="b">
        <v>0</v>
      </c>
      <c r="I359" s="69" t="b">
        <v>0</v>
      </c>
      <c r="J359" s="69" t="b">
        <v>0</v>
      </c>
      <c r="K359" s="69" t="b">
        <v>0</v>
      </c>
      <c r="L359" s="69" t="b">
        <v>0</v>
      </c>
    </row>
    <row r="360" spans="1:12" ht="15">
      <c r="A360" s="69" t="s">
        <v>1965</v>
      </c>
      <c r="B360" s="69" t="s">
        <v>1966</v>
      </c>
      <c r="C360" s="69">
        <v>3</v>
      </c>
      <c r="D360" s="87">
        <v>0</v>
      </c>
      <c r="E360" s="87">
        <v>1.0791812460476249</v>
      </c>
      <c r="F360" s="69" t="s">
        <v>1853</v>
      </c>
      <c r="G360" s="69" t="b">
        <v>0</v>
      </c>
      <c r="H360" s="69" t="b">
        <v>0</v>
      </c>
      <c r="I360" s="69" t="b">
        <v>0</v>
      </c>
      <c r="J360" s="69" t="b">
        <v>0</v>
      </c>
      <c r="K360" s="69" t="b">
        <v>0</v>
      </c>
      <c r="L360" s="69" t="b">
        <v>0</v>
      </c>
    </row>
    <row r="361" spans="1:12" ht="15">
      <c r="A361" s="69" t="s">
        <v>1966</v>
      </c>
      <c r="B361" s="69" t="s">
        <v>1967</v>
      </c>
      <c r="C361" s="69">
        <v>3</v>
      </c>
      <c r="D361" s="87">
        <v>0</v>
      </c>
      <c r="E361" s="87">
        <v>1.0791812460476249</v>
      </c>
      <c r="F361" s="69" t="s">
        <v>1853</v>
      </c>
      <c r="G361" s="69" t="b">
        <v>0</v>
      </c>
      <c r="H361" s="69" t="b">
        <v>0</v>
      </c>
      <c r="I361" s="69" t="b">
        <v>0</v>
      </c>
      <c r="J361" s="69" t="b">
        <v>0</v>
      </c>
      <c r="K361" s="69" t="b">
        <v>0</v>
      </c>
      <c r="L361" s="69" t="b">
        <v>0</v>
      </c>
    </row>
    <row r="362" spans="1:12" ht="15">
      <c r="A362" s="69" t="s">
        <v>1967</v>
      </c>
      <c r="B362" s="69" t="s">
        <v>356</v>
      </c>
      <c r="C362" s="69">
        <v>3</v>
      </c>
      <c r="D362" s="87">
        <v>0</v>
      </c>
      <c r="E362" s="87">
        <v>1.0791812460476249</v>
      </c>
      <c r="F362" s="69" t="s">
        <v>1853</v>
      </c>
      <c r="G362" s="69" t="b">
        <v>0</v>
      </c>
      <c r="H362" s="69" t="b">
        <v>0</v>
      </c>
      <c r="I362" s="69" t="b">
        <v>0</v>
      </c>
      <c r="J362" s="69" t="b">
        <v>0</v>
      </c>
      <c r="K362" s="69" t="b">
        <v>0</v>
      </c>
      <c r="L362" s="69" t="b">
        <v>0</v>
      </c>
    </row>
    <row r="363" spans="1:12" ht="15">
      <c r="A363" s="69" t="s">
        <v>1944</v>
      </c>
      <c r="B363" s="69" t="s">
        <v>1945</v>
      </c>
      <c r="C363" s="69">
        <v>3</v>
      </c>
      <c r="D363" s="87">
        <v>0.00614452802991639</v>
      </c>
      <c r="E363" s="87">
        <v>1.278753600952829</v>
      </c>
      <c r="F363" s="69" t="s">
        <v>1854</v>
      </c>
      <c r="G363" s="69" t="b">
        <v>0</v>
      </c>
      <c r="H363" s="69" t="b">
        <v>0</v>
      </c>
      <c r="I363" s="69" t="b">
        <v>0</v>
      </c>
      <c r="J363" s="69" t="b">
        <v>0</v>
      </c>
      <c r="K363" s="69" t="b">
        <v>0</v>
      </c>
      <c r="L363" s="69" t="b">
        <v>0</v>
      </c>
    </row>
    <row r="364" spans="1:12" ht="15">
      <c r="A364" s="69" t="s">
        <v>1946</v>
      </c>
      <c r="B364" s="69" t="s">
        <v>346</v>
      </c>
      <c r="C364" s="69">
        <v>2</v>
      </c>
      <c r="D364" s="87">
        <v>0.00986983592340922</v>
      </c>
      <c r="E364" s="87">
        <v>0.8808135922807914</v>
      </c>
      <c r="F364" s="69" t="s">
        <v>1855</v>
      </c>
      <c r="G364" s="69" t="b">
        <v>0</v>
      </c>
      <c r="H364" s="69" t="b">
        <v>0</v>
      </c>
      <c r="I364" s="69" t="b">
        <v>0</v>
      </c>
      <c r="J364" s="69" t="b">
        <v>0</v>
      </c>
      <c r="K364" s="69" t="b">
        <v>0</v>
      </c>
      <c r="L364" s="69" t="b">
        <v>0</v>
      </c>
    </row>
    <row r="365" spans="1:12" ht="15">
      <c r="A365" s="69" t="s">
        <v>346</v>
      </c>
      <c r="B365" s="69" t="s">
        <v>1974</v>
      </c>
      <c r="C365" s="69">
        <v>2</v>
      </c>
      <c r="D365" s="87">
        <v>0.00986983592340922</v>
      </c>
      <c r="E365" s="87">
        <v>1.278753600952829</v>
      </c>
      <c r="F365" s="69" t="s">
        <v>1855</v>
      </c>
      <c r="G365" s="69" t="b">
        <v>0</v>
      </c>
      <c r="H365" s="69" t="b">
        <v>0</v>
      </c>
      <c r="I365" s="69" t="b">
        <v>0</v>
      </c>
      <c r="J365" s="69" t="b">
        <v>0</v>
      </c>
      <c r="K365" s="69" t="b">
        <v>0</v>
      </c>
      <c r="L365" s="69" t="b">
        <v>0</v>
      </c>
    </row>
    <row r="366" spans="1:12" ht="15">
      <c r="A366" s="69" t="s">
        <v>1974</v>
      </c>
      <c r="B366" s="69" t="s">
        <v>1975</v>
      </c>
      <c r="C366" s="69">
        <v>2</v>
      </c>
      <c r="D366" s="87">
        <v>0.00986983592340922</v>
      </c>
      <c r="E366" s="87">
        <v>1.4548448600085102</v>
      </c>
      <c r="F366" s="69" t="s">
        <v>1855</v>
      </c>
      <c r="G366" s="69" t="b">
        <v>0</v>
      </c>
      <c r="H366" s="69" t="b">
        <v>0</v>
      </c>
      <c r="I366" s="69" t="b">
        <v>0</v>
      </c>
      <c r="J366" s="69" t="b">
        <v>0</v>
      </c>
      <c r="K366" s="69" t="b">
        <v>0</v>
      </c>
      <c r="L366" s="69" t="b">
        <v>0</v>
      </c>
    </row>
    <row r="367" spans="1:12" ht="15">
      <c r="A367" s="69" t="s">
        <v>1975</v>
      </c>
      <c r="B367" s="69" t="s">
        <v>742</v>
      </c>
      <c r="C367" s="69">
        <v>2</v>
      </c>
      <c r="D367" s="87">
        <v>0.00986983592340922</v>
      </c>
      <c r="E367" s="87">
        <v>1.278753600952829</v>
      </c>
      <c r="F367" s="69" t="s">
        <v>1855</v>
      </c>
      <c r="G367" s="69" t="b">
        <v>0</v>
      </c>
      <c r="H367" s="69" t="b">
        <v>0</v>
      </c>
      <c r="I367" s="69" t="b">
        <v>0</v>
      </c>
      <c r="J367" s="69" t="b">
        <v>0</v>
      </c>
      <c r="K367" s="69" t="b">
        <v>0</v>
      </c>
      <c r="L367" s="69" t="b">
        <v>0</v>
      </c>
    </row>
    <row r="368" spans="1:12" ht="15">
      <c r="A368" s="69" t="s">
        <v>742</v>
      </c>
      <c r="B368" s="69" t="s">
        <v>1973</v>
      </c>
      <c r="C368" s="69">
        <v>2</v>
      </c>
      <c r="D368" s="87">
        <v>0.00986983592340922</v>
      </c>
      <c r="E368" s="87">
        <v>1.153814864344529</v>
      </c>
      <c r="F368" s="69" t="s">
        <v>1855</v>
      </c>
      <c r="G368" s="69" t="b">
        <v>0</v>
      </c>
      <c r="H368" s="69" t="b">
        <v>0</v>
      </c>
      <c r="I368" s="69" t="b">
        <v>0</v>
      </c>
      <c r="J368" s="69" t="b">
        <v>0</v>
      </c>
      <c r="K368" s="69" t="b">
        <v>0</v>
      </c>
      <c r="L368" s="69" t="b">
        <v>0</v>
      </c>
    </row>
    <row r="369" spans="1:12" ht="15">
      <c r="A369" s="69" t="s">
        <v>1973</v>
      </c>
      <c r="B369" s="69" t="s">
        <v>1976</v>
      </c>
      <c r="C369" s="69">
        <v>2</v>
      </c>
      <c r="D369" s="87">
        <v>0.00986983592340922</v>
      </c>
      <c r="E369" s="87">
        <v>1.153814864344529</v>
      </c>
      <c r="F369" s="69" t="s">
        <v>1855</v>
      </c>
      <c r="G369" s="69" t="b">
        <v>0</v>
      </c>
      <c r="H369" s="69" t="b">
        <v>0</v>
      </c>
      <c r="I369" s="69" t="b">
        <v>0</v>
      </c>
      <c r="J369" s="69" t="b">
        <v>0</v>
      </c>
      <c r="K369" s="69" t="b">
        <v>0</v>
      </c>
      <c r="L369" s="69" t="b">
        <v>0</v>
      </c>
    </row>
    <row r="370" spans="1:12" ht="15">
      <c r="A370" s="69" t="s">
        <v>1976</v>
      </c>
      <c r="B370" s="69" t="s">
        <v>1977</v>
      </c>
      <c r="C370" s="69">
        <v>2</v>
      </c>
      <c r="D370" s="87">
        <v>0.00986983592340922</v>
      </c>
      <c r="E370" s="87">
        <v>1.4548448600085102</v>
      </c>
      <c r="F370" s="69" t="s">
        <v>1855</v>
      </c>
      <c r="G370" s="69" t="b">
        <v>0</v>
      </c>
      <c r="H370" s="69" t="b">
        <v>0</v>
      </c>
      <c r="I370" s="69" t="b">
        <v>0</v>
      </c>
      <c r="J370" s="69" t="b">
        <v>0</v>
      </c>
      <c r="K370" s="69" t="b">
        <v>0</v>
      </c>
      <c r="L370" s="69" t="b">
        <v>0</v>
      </c>
    </row>
    <row r="371" spans="1:12" ht="15">
      <c r="A371" s="69" t="s">
        <v>1977</v>
      </c>
      <c r="B371" s="69" t="s">
        <v>1978</v>
      </c>
      <c r="C371" s="69">
        <v>2</v>
      </c>
      <c r="D371" s="87">
        <v>0.00986983592340922</v>
      </c>
      <c r="E371" s="87">
        <v>1.4548448600085102</v>
      </c>
      <c r="F371" s="69" t="s">
        <v>1855</v>
      </c>
      <c r="G371" s="69" t="b">
        <v>0</v>
      </c>
      <c r="H371" s="69" t="b">
        <v>0</v>
      </c>
      <c r="I371" s="69" t="b">
        <v>0</v>
      </c>
      <c r="J371" s="69" t="b">
        <v>0</v>
      </c>
      <c r="K371" s="69" t="b">
        <v>0</v>
      </c>
      <c r="L371" s="69" t="b">
        <v>0</v>
      </c>
    </row>
    <row r="372" spans="1:12" ht="15">
      <c r="A372" s="69" t="s">
        <v>1978</v>
      </c>
      <c r="B372" s="69" t="s">
        <v>2312</v>
      </c>
      <c r="C372" s="69">
        <v>2</v>
      </c>
      <c r="D372" s="87">
        <v>0.00986983592340922</v>
      </c>
      <c r="E372" s="87">
        <v>1.4548448600085102</v>
      </c>
      <c r="F372" s="69" t="s">
        <v>1855</v>
      </c>
      <c r="G372" s="69" t="b">
        <v>0</v>
      </c>
      <c r="H372" s="69" t="b">
        <v>0</v>
      </c>
      <c r="I372" s="69" t="b">
        <v>0</v>
      </c>
      <c r="J372" s="69" t="b">
        <v>0</v>
      </c>
      <c r="K372" s="69" t="b">
        <v>0</v>
      </c>
      <c r="L372" s="69" t="b">
        <v>0</v>
      </c>
    </row>
    <row r="373" spans="1:12" ht="15">
      <c r="A373" s="69" t="s">
        <v>2312</v>
      </c>
      <c r="B373" s="69" t="s">
        <v>2313</v>
      </c>
      <c r="C373" s="69">
        <v>2</v>
      </c>
      <c r="D373" s="87">
        <v>0.00986983592340922</v>
      </c>
      <c r="E373" s="87">
        <v>1.4548448600085102</v>
      </c>
      <c r="F373" s="69" t="s">
        <v>1855</v>
      </c>
      <c r="G373" s="69" t="b">
        <v>0</v>
      </c>
      <c r="H373" s="69" t="b">
        <v>0</v>
      </c>
      <c r="I373" s="69" t="b">
        <v>0</v>
      </c>
      <c r="J373" s="69" t="b">
        <v>0</v>
      </c>
      <c r="K373" s="69" t="b">
        <v>0</v>
      </c>
      <c r="L373" s="69" t="b">
        <v>0</v>
      </c>
    </row>
    <row r="374" spans="1:12" ht="15">
      <c r="A374" s="69" t="s">
        <v>2313</v>
      </c>
      <c r="B374" s="69" t="s">
        <v>1946</v>
      </c>
      <c r="C374" s="69">
        <v>2</v>
      </c>
      <c r="D374" s="87">
        <v>0.00986983592340922</v>
      </c>
      <c r="E374" s="87">
        <v>1.4548448600085102</v>
      </c>
      <c r="F374" s="69" t="s">
        <v>1855</v>
      </c>
      <c r="G374" s="69" t="b">
        <v>0</v>
      </c>
      <c r="H374" s="69" t="b">
        <v>0</v>
      </c>
      <c r="I374" s="69" t="b">
        <v>0</v>
      </c>
      <c r="J374" s="69" t="b">
        <v>0</v>
      </c>
      <c r="K374" s="69" t="b">
        <v>0</v>
      </c>
      <c r="L374" s="69" t="b">
        <v>0</v>
      </c>
    </row>
    <row r="375" spans="1:12" ht="15">
      <c r="A375" s="69" t="s">
        <v>1946</v>
      </c>
      <c r="B375" s="69" t="s">
        <v>1984</v>
      </c>
      <c r="C375" s="69">
        <v>2</v>
      </c>
      <c r="D375" s="87">
        <v>0.00986983592340922</v>
      </c>
      <c r="E375" s="87">
        <v>1.0569048513364727</v>
      </c>
      <c r="F375" s="69" t="s">
        <v>1855</v>
      </c>
      <c r="G375" s="69" t="b">
        <v>0</v>
      </c>
      <c r="H375" s="69" t="b">
        <v>0</v>
      </c>
      <c r="I375" s="69" t="b">
        <v>0</v>
      </c>
      <c r="J375" s="69" t="b">
        <v>0</v>
      </c>
      <c r="K375" s="69" t="b">
        <v>0</v>
      </c>
      <c r="L375" s="69" t="b">
        <v>0</v>
      </c>
    </row>
    <row r="376" spans="1:12" ht="15">
      <c r="A376" s="69" t="s">
        <v>1984</v>
      </c>
      <c r="B376" s="69" t="s">
        <v>2314</v>
      </c>
      <c r="C376" s="69">
        <v>2</v>
      </c>
      <c r="D376" s="87">
        <v>0.00986983592340922</v>
      </c>
      <c r="E376" s="87">
        <v>1.4548448600085102</v>
      </c>
      <c r="F376" s="69" t="s">
        <v>1855</v>
      </c>
      <c r="G376" s="69" t="b">
        <v>0</v>
      </c>
      <c r="H376" s="69" t="b">
        <v>0</v>
      </c>
      <c r="I376" s="69" t="b">
        <v>0</v>
      </c>
      <c r="J376" s="69" t="b">
        <v>0</v>
      </c>
      <c r="K376" s="69" t="b">
        <v>0</v>
      </c>
      <c r="L376" s="69" t="b">
        <v>0</v>
      </c>
    </row>
    <row r="377" spans="1:12" ht="15">
      <c r="A377" s="69" t="s">
        <v>2314</v>
      </c>
      <c r="B377" s="69" t="s">
        <v>741</v>
      </c>
      <c r="C377" s="69">
        <v>2</v>
      </c>
      <c r="D377" s="87">
        <v>0.00986983592340922</v>
      </c>
      <c r="E377" s="87">
        <v>1.4548448600085102</v>
      </c>
      <c r="F377" s="69" t="s">
        <v>1855</v>
      </c>
      <c r="G377" s="69" t="b">
        <v>0</v>
      </c>
      <c r="H377" s="69" t="b">
        <v>0</v>
      </c>
      <c r="I377" s="69" t="b">
        <v>0</v>
      </c>
      <c r="J377" s="69" t="b">
        <v>0</v>
      </c>
      <c r="K377" s="69" t="b">
        <v>0</v>
      </c>
      <c r="L377" s="69" t="b">
        <v>0</v>
      </c>
    </row>
    <row r="378" spans="1:12" ht="15">
      <c r="A378" s="69" t="s">
        <v>741</v>
      </c>
      <c r="B378" s="69" t="s">
        <v>1944</v>
      </c>
      <c r="C378" s="69">
        <v>2</v>
      </c>
      <c r="D378" s="87">
        <v>0.00986983592340922</v>
      </c>
      <c r="E378" s="87">
        <v>1.153814864344529</v>
      </c>
      <c r="F378" s="69" t="s">
        <v>1855</v>
      </c>
      <c r="G378" s="69" t="b">
        <v>0</v>
      </c>
      <c r="H378" s="69" t="b">
        <v>0</v>
      </c>
      <c r="I378" s="69" t="b">
        <v>0</v>
      </c>
      <c r="J378" s="69" t="b">
        <v>0</v>
      </c>
      <c r="K378" s="69" t="b">
        <v>0</v>
      </c>
      <c r="L378" s="69" t="b">
        <v>0</v>
      </c>
    </row>
    <row r="379" spans="1:12" ht="15">
      <c r="A379" s="69" t="s">
        <v>1946</v>
      </c>
      <c r="B379" s="69" t="s">
        <v>1981</v>
      </c>
      <c r="C379" s="69">
        <v>3</v>
      </c>
      <c r="D379" s="87">
        <v>0.006932773425511137</v>
      </c>
      <c r="E379" s="87">
        <v>1.4819201376014313</v>
      </c>
      <c r="F379" s="69" t="s">
        <v>1857</v>
      </c>
      <c r="G379" s="69" t="b">
        <v>0</v>
      </c>
      <c r="H379" s="69" t="b">
        <v>0</v>
      </c>
      <c r="I379" s="69" t="b">
        <v>0</v>
      </c>
      <c r="J379" s="69" t="b">
        <v>0</v>
      </c>
      <c r="K379" s="69" t="b">
        <v>0</v>
      </c>
      <c r="L379" s="69" t="b">
        <v>0</v>
      </c>
    </row>
    <row r="380" spans="1:12" ht="15">
      <c r="A380" s="69" t="s">
        <v>1981</v>
      </c>
      <c r="B380" s="69" t="s">
        <v>1982</v>
      </c>
      <c r="C380" s="69">
        <v>3</v>
      </c>
      <c r="D380" s="87">
        <v>0.006932773425511137</v>
      </c>
      <c r="E380" s="87">
        <v>1.4819201376014313</v>
      </c>
      <c r="F380" s="69" t="s">
        <v>1857</v>
      </c>
      <c r="G380" s="69" t="b">
        <v>0</v>
      </c>
      <c r="H380" s="69" t="b">
        <v>0</v>
      </c>
      <c r="I380" s="69" t="b">
        <v>0</v>
      </c>
      <c r="J380" s="69" t="b">
        <v>0</v>
      </c>
      <c r="K380" s="69" t="b">
        <v>0</v>
      </c>
      <c r="L380" s="69" t="b">
        <v>0</v>
      </c>
    </row>
    <row r="381" spans="1:12" ht="15">
      <c r="A381" s="69" t="s">
        <v>1982</v>
      </c>
      <c r="B381" s="69" t="s">
        <v>1983</v>
      </c>
      <c r="C381" s="69">
        <v>3</v>
      </c>
      <c r="D381" s="87">
        <v>0.006932773425511137</v>
      </c>
      <c r="E381" s="87">
        <v>1.4819201376014313</v>
      </c>
      <c r="F381" s="69" t="s">
        <v>1857</v>
      </c>
      <c r="G381" s="69" t="b">
        <v>0</v>
      </c>
      <c r="H381" s="69" t="b">
        <v>0</v>
      </c>
      <c r="I381" s="69" t="b">
        <v>0</v>
      </c>
      <c r="J381" s="69" t="b">
        <v>0</v>
      </c>
      <c r="K381" s="69" t="b">
        <v>0</v>
      </c>
      <c r="L381" s="69" t="b">
        <v>0</v>
      </c>
    </row>
    <row r="382" spans="1:12" ht="15">
      <c r="A382" s="69" t="s">
        <v>1983</v>
      </c>
      <c r="B382" s="69" t="s">
        <v>1984</v>
      </c>
      <c r="C382" s="69">
        <v>3</v>
      </c>
      <c r="D382" s="87">
        <v>0.006932773425511137</v>
      </c>
      <c r="E382" s="87">
        <v>1.4819201376014313</v>
      </c>
      <c r="F382" s="69" t="s">
        <v>1857</v>
      </c>
      <c r="G382" s="69" t="b">
        <v>0</v>
      </c>
      <c r="H382" s="69" t="b">
        <v>0</v>
      </c>
      <c r="I382" s="69" t="b">
        <v>0</v>
      </c>
      <c r="J382" s="69" t="b">
        <v>0</v>
      </c>
      <c r="K382" s="69" t="b">
        <v>0</v>
      </c>
      <c r="L382" s="69" t="b">
        <v>0</v>
      </c>
    </row>
    <row r="383" spans="1:12" ht="15">
      <c r="A383" s="69" t="s">
        <v>1984</v>
      </c>
      <c r="B383" s="69" t="s">
        <v>1985</v>
      </c>
      <c r="C383" s="69">
        <v>3</v>
      </c>
      <c r="D383" s="87">
        <v>0.006932773425511137</v>
      </c>
      <c r="E383" s="87">
        <v>1.4819201376014313</v>
      </c>
      <c r="F383" s="69" t="s">
        <v>1857</v>
      </c>
      <c r="G383" s="69" t="b">
        <v>0</v>
      </c>
      <c r="H383" s="69" t="b">
        <v>0</v>
      </c>
      <c r="I383" s="69" t="b">
        <v>0</v>
      </c>
      <c r="J383" s="69" t="b">
        <v>0</v>
      </c>
      <c r="K383" s="69" t="b">
        <v>0</v>
      </c>
      <c r="L383" s="69" t="b">
        <v>0</v>
      </c>
    </row>
    <row r="384" spans="1:12" ht="15">
      <c r="A384" s="69" t="s">
        <v>1985</v>
      </c>
      <c r="B384" s="69" t="s">
        <v>1986</v>
      </c>
      <c r="C384" s="69">
        <v>3</v>
      </c>
      <c r="D384" s="87">
        <v>0.006932773425511137</v>
      </c>
      <c r="E384" s="87">
        <v>1.4819201376014313</v>
      </c>
      <c r="F384" s="69" t="s">
        <v>1857</v>
      </c>
      <c r="G384" s="69" t="b">
        <v>0</v>
      </c>
      <c r="H384" s="69" t="b">
        <v>0</v>
      </c>
      <c r="I384" s="69" t="b">
        <v>0</v>
      </c>
      <c r="J384" s="69" t="b">
        <v>0</v>
      </c>
      <c r="K384" s="69" t="b">
        <v>0</v>
      </c>
      <c r="L384" s="69" t="b">
        <v>0</v>
      </c>
    </row>
    <row r="385" spans="1:12" ht="15">
      <c r="A385" s="69" t="s">
        <v>1986</v>
      </c>
      <c r="B385" s="69" t="s">
        <v>1950</v>
      </c>
      <c r="C385" s="69">
        <v>3</v>
      </c>
      <c r="D385" s="87">
        <v>0.006932773425511137</v>
      </c>
      <c r="E385" s="87">
        <v>1.4819201376014313</v>
      </c>
      <c r="F385" s="69" t="s">
        <v>1857</v>
      </c>
      <c r="G385" s="69" t="b">
        <v>0</v>
      </c>
      <c r="H385" s="69" t="b">
        <v>0</v>
      </c>
      <c r="I385" s="69" t="b">
        <v>0</v>
      </c>
      <c r="J385" s="69" t="b">
        <v>0</v>
      </c>
      <c r="K385" s="69" t="b">
        <v>0</v>
      </c>
      <c r="L385" s="69" t="b">
        <v>0</v>
      </c>
    </row>
    <row r="386" spans="1:12" ht="15">
      <c r="A386" s="69" t="s">
        <v>1950</v>
      </c>
      <c r="B386" s="69" t="s">
        <v>1987</v>
      </c>
      <c r="C386" s="69">
        <v>3</v>
      </c>
      <c r="D386" s="87">
        <v>0.006932773425511137</v>
      </c>
      <c r="E386" s="87">
        <v>1.4819201376014313</v>
      </c>
      <c r="F386" s="69" t="s">
        <v>1857</v>
      </c>
      <c r="G386" s="69" t="b">
        <v>0</v>
      </c>
      <c r="H386" s="69" t="b">
        <v>0</v>
      </c>
      <c r="I386" s="69" t="b">
        <v>0</v>
      </c>
      <c r="J386" s="69" t="b">
        <v>0</v>
      </c>
      <c r="K386" s="69" t="b">
        <v>0</v>
      </c>
      <c r="L386" s="69" t="b">
        <v>0</v>
      </c>
    </row>
    <row r="387" spans="1:12" ht="15">
      <c r="A387" s="69" t="s">
        <v>1987</v>
      </c>
      <c r="B387" s="69" t="s">
        <v>2243</v>
      </c>
      <c r="C387" s="69">
        <v>3</v>
      </c>
      <c r="D387" s="87">
        <v>0.006932773425511137</v>
      </c>
      <c r="E387" s="87">
        <v>1.4819201376014313</v>
      </c>
      <c r="F387" s="69" t="s">
        <v>1857</v>
      </c>
      <c r="G387" s="69" t="b">
        <v>0</v>
      </c>
      <c r="H387" s="69" t="b">
        <v>0</v>
      </c>
      <c r="I387" s="69" t="b">
        <v>0</v>
      </c>
      <c r="J387" s="69" t="b">
        <v>0</v>
      </c>
      <c r="K387" s="69" t="b">
        <v>0</v>
      </c>
      <c r="L387" s="69" t="b">
        <v>0</v>
      </c>
    </row>
    <row r="388" spans="1:12" ht="15">
      <c r="A388" s="69" t="s">
        <v>2243</v>
      </c>
      <c r="B388" s="69" t="s">
        <v>2244</v>
      </c>
      <c r="C388" s="69">
        <v>3</v>
      </c>
      <c r="D388" s="87">
        <v>0.006932773425511137</v>
      </c>
      <c r="E388" s="87">
        <v>1.4819201376014313</v>
      </c>
      <c r="F388" s="69" t="s">
        <v>1857</v>
      </c>
      <c r="G388" s="69" t="b">
        <v>0</v>
      </c>
      <c r="H388" s="69" t="b">
        <v>0</v>
      </c>
      <c r="I388" s="69" t="b">
        <v>0</v>
      </c>
      <c r="J388" s="69" t="b">
        <v>0</v>
      </c>
      <c r="K388" s="69" t="b">
        <v>0</v>
      </c>
      <c r="L388" s="69" t="b">
        <v>0</v>
      </c>
    </row>
    <row r="389" spans="1:12" ht="15">
      <c r="A389" s="69" t="s">
        <v>2244</v>
      </c>
      <c r="B389" s="69" t="s">
        <v>2245</v>
      </c>
      <c r="C389" s="69">
        <v>3</v>
      </c>
      <c r="D389" s="87">
        <v>0.006932773425511137</v>
      </c>
      <c r="E389" s="87">
        <v>1.4819201376014313</v>
      </c>
      <c r="F389" s="69" t="s">
        <v>1857</v>
      </c>
      <c r="G389" s="69" t="b">
        <v>0</v>
      </c>
      <c r="H389" s="69" t="b">
        <v>0</v>
      </c>
      <c r="I389" s="69" t="b">
        <v>0</v>
      </c>
      <c r="J389" s="69" t="b">
        <v>0</v>
      </c>
      <c r="K389" s="69" t="b">
        <v>0</v>
      </c>
      <c r="L389" s="69" t="b">
        <v>0</v>
      </c>
    </row>
    <row r="390" spans="1:12" ht="15">
      <c r="A390" s="69" t="s">
        <v>2245</v>
      </c>
      <c r="B390" s="69" t="s">
        <v>2196</v>
      </c>
      <c r="C390" s="69">
        <v>3</v>
      </c>
      <c r="D390" s="87">
        <v>0.006932773425511137</v>
      </c>
      <c r="E390" s="87">
        <v>1.4819201376014313</v>
      </c>
      <c r="F390" s="69" t="s">
        <v>1857</v>
      </c>
      <c r="G390" s="69" t="b">
        <v>0</v>
      </c>
      <c r="H390" s="69" t="b">
        <v>0</v>
      </c>
      <c r="I390" s="69" t="b">
        <v>0</v>
      </c>
      <c r="J390" s="69" t="b">
        <v>0</v>
      </c>
      <c r="K390" s="69" t="b">
        <v>0</v>
      </c>
      <c r="L390" s="69" t="b">
        <v>0</v>
      </c>
    </row>
    <row r="391" spans="1:12" ht="15">
      <c r="A391" s="69" t="s">
        <v>2196</v>
      </c>
      <c r="B391" s="69" t="s">
        <v>1944</v>
      </c>
      <c r="C391" s="69">
        <v>3</v>
      </c>
      <c r="D391" s="87">
        <v>0.006932773425511137</v>
      </c>
      <c r="E391" s="87">
        <v>1.260071387985075</v>
      </c>
      <c r="F391" s="69" t="s">
        <v>1857</v>
      </c>
      <c r="G391" s="69" t="b">
        <v>0</v>
      </c>
      <c r="H391" s="69" t="b">
        <v>0</v>
      </c>
      <c r="I391" s="69" t="b">
        <v>0</v>
      </c>
      <c r="J391" s="69" t="b">
        <v>0</v>
      </c>
      <c r="K391" s="69" t="b">
        <v>0</v>
      </c>
      <c r="L391" s="69" t="b">
        <v>0</v>
      </c>
    </row>
    <row r="392" spans="1:12" ht="15">
      <c r="A392" s="69" t="s">
        <v>1944</v>
      </c>
      <c r="B392" s="69" t="s">
        <v>2246</v>
      </c>
      <c r="C392" s="69">
        <v>3</v>
      </c>
      <c r="D392" s="87">
        <v>0.006932773425511137</v>
      </c>
      <c r="E392" s="87">
        <v>1.260071387985075</v>
      </c>
      <c r="F392" s="69" t="s">
        <v>1857</v>
      </c>
      <c r="G392" s="69" t="b">
        <v>0</v>
      </c>
      <c r="H392" s="69" t="b">
        <v>0</v>
      </c>
      <c r="I392" s="69" t="b">
        <v>0</v>
      </c>
      <c r="J392" s="69" t="b">
        <v>0</v>
      </c>
      <c r="K392" s="69" t="b">
        <v>0</v>
      </c>
      <c r="L392" s="69" t="b">
        <v>0</v>
      </c>
    </row>
    <row r="393" spans="1:12" ht="15">
      <c r="A393" s="69" t="s">
        <v>2246</v>
      </c>
      <c r="B393" s="69" t="s">
        <v>2247</v>
      </c>
      <c r="C393" s="69">
        <v>3</v>
      </c>
      <c r="D393" s="87">
        <v>0.006932773425511137</v>
      </c>
      <c r="E393" s="87">
        <v>1.4819201376014313</v>
      </c>
      <c r="F393" s="69" t="s">
        <v>1857</v>
      </c>
      <c r="G393" s="69" t="b">
        <v>0</v>
      </c>
      <c r="H393" s="69" t="b">
        <v>0</v>
      </c>
      <c r="I393" s="69" t="b">
        <v>0</v>
      </c>
      <c r="J393" s="69" t="b">
        <v>0</v>
      </c>
      <c r="K393" s="69" t="b">
        <v>0</v>
      </c>
      <c r="L393" s="69" t="b">
        <v>0</v>
      </c>
    </row>
    <row r="394" spans="1:12" ht="15">
      <c r="A394" s="69" t="s">
        <v>2247</v>
      </c>
      <c r="B394" s="69" t="s">
        <v>2248</v>
      </c>
      <c r="C394" s="69">
        <v>3</v>
      </c>
      <c r="D394" s="87">
        <v>0.006932773425511137</v>
      </c>
      <c r="E394" s="87">
        <v>1.4819201376014313</v>
      </c>
      <c r="F394" s="69" t="s">
        <v>1857</v>
      </c>
      <c r="G394" s="69" t="b">
        <v>0</v>
      </c>
      <c r="H394" s="69" t="b">
        <v>0</v>
      </c>
      <c r="I394" s="69" t="b">
        <v>0</v>
      </c>
      <c r="J394" s="69" t="b">
        <v>0</v>
      </c>
      <c r="K394" s="69" t="b">
        <v>0</v>
      </c>
      <c r="L394" s="69" t="b">
        <v>0</v>
      </c>
    </row>
    <row r="395" spans="1:12" ht="15">
      <c r="A395" s="69" t="s">
        <v>2248</v>
      </c>
      <c r="B395" s="69" t="s">
        <v>2249</v>
      </c>
      <c r="C395" s="69">
        <v>3</v>
      </c>
      <c r="D395" s="87">
        <v>0.006932773425511137</v>
      </c>
      <c r="E395" s="87">
        <v>1.4819201376014313</v>
      </c>
      <c r="F395" s="69" t="s">
        <v>1857</v>
      </c>
      <c r="G395" s="69" t="b">
        <v>0</v>
      </c>
      <c r="H395" s="69" t="b">
        <v>0</v>
      </c>
      <c r="I395" s="69" t="b">
        <v>0</v>
      </c>
      <c r="J395" s="69" t="b">
        <v>0</v>
      </c>
      <c r="K395" s="69" t="b">
        <v>0</v>
      </c>
      <c r="L395" s="69" t="b">
        <v>0</v>
      </c>
    </row>
    <row r="396" spans="1:12" ht="15">
      <c r="A396" s="69" t="s">
        <v>2249</v>
      </c>
      <c r="B396" s="69" t="s">
        <v>2250</v>
      </c>
      <c r="C396" s="69">
        <v>3</v>
      </c>
      <c r="D396" s="87">
        <v>0.006932773425511137</v>
      </c>
      <c r="E396" s="87">
        <v>1.4819201376014313</v>
      </c>
      <c r="F396" s="69" t="s">
        <v>1857</v>
      </c>
      <c r="G396" s="69" t="b">
        <v>0</v>
      </c>
      <c r="H396" s="69" t="b">
        <v>0</v>
      </c>
      <c r="I396" s="69" t="b">
        <v>0</v>
      </c>
      <c r="J396" s="69" t="b">
        <v>0</v>
      </c>
      <c r="K396" s="69" t="b">
        <v>0</v>
      </c>
      <c r="L396" s="69" t="b">
        <v>0</v>
      </c>
    </row>
    <row r="397" spans="1:12" ht="15">
      <c r="A397" s="69" t="s">
        <v>2250</v>
      </c>
      <c r="B397" s="69" t="s">
        <v>2251</v>
      </c>
      <c r="C397" s="69">
        <v>3</v>
      </c>
      <c r="D397" s="87">
        <v>0.006932773425511137</v>
      </c>
      <c r="E397" s="87">
        <v>1.4819201376014313</v>
      </c>
      <c r="F397" s="69" t="s">
        <v>1857</v>
      </c>
      <c r="G397" s="69" t="b">
        <v>0</v>
      </c>
      <c r="H397" s="69" t="b">
        <v>0</v>
      </c>
      <c r="I397" s="69" t="b">
        <v>0</v>
      </c>
      <c r="J397" s="69" t="b">
        <v>0</v>
      </c>
      <c r="K397" s="69" t="b">
        <v>0</v>
      </c>
      <c r="L397" s="69" t="b">
        <v>0</v>
      </c>
    </row>
    <row r="398" spans="1:12" ht="15">
      <c r="A398" s="69" t="s">
        <v>2251</v>
      </c>
      <c r="B398" s="69" t="s">
        <v>2252</v>
      </c>
      <c r="C398" s="69">
        <v>3</v>
      </c>
      <c r="D398" s="87">
        <v>0.006932773425511137</v>
      </c>
      <c r="E398" s="87">
        <v>1.4819201376014313</v>
      </c>
      <c r="F398" s="69" t="s">
        <v>1857</v>
      </c>
      <c r="G398" s="69" t="b">
        <v>0</v>
      </c>
      <c r="H398" s="69" t="b">
        <v>0</v>
      </c>
      <c r="I398" s="69" t="b">
        <v>0</v>
      </c>
      <c r="J398" s="69" t="b">
        <v>0</v>
      </c>
      <c r="K398" s="69" t="b">
        <v>0</v>
      </c>
      <c r="L398" s="69" t="b">
        <v>0</v>
      </c>
    </row>
    <row r="399" spans="1:12" ht="15">
      <c r="A399" s="69" t="s">
        <v>2252</v>
      </c>
      <c r="B399" s="69" t="s">
        <v>2253</v>
      </c>
      <c r="C399" s="69">
        <v>3</v>
      </c>
      <c r="D399" s="87">
        <v>0.006932773425511137</v>
      </c>
      <c r="E399" s="87">
        <v>1.4819201376014313</v>
      </c>
      <c r="F399" s="69" t="s">
        <v>1857</v>
      </c>
      <c r="G399" s="69" t="b">
        <v>0</v>
      </c>
      <c r="H399" s="69" t="b">
        <v>0</v>
      </c>
      <c r="I399" s="69" t="b">
        <v>0</v>
      </c>
      <c r="J399" s="69" t="b">
        <v>0</v>
      </c>
      <c r="K399" s="69" t="b">
        <v>0</v>
      </c>
      <c r="L399" s="69" t="b">
        <v>0</v>
      </c>
    </row>
    <row r="400" spans="1:12" ht="15">
      <c r="A400" s="69" t="s">
        <v>2253</v>
      </c>
      <c r="B400" s="69" t="s">
        <v>2197</v>
      </c>
      <c r="C400" s="69">
        <v>3</v>
      </c>
      <c r="D400" s="87">
        <v>0.006932773425511137</v>
      </c>
      <c r="E400" s="87">
        <v>1.4819201376014313</v>
      </c>
      <c r="F400" s="69" t="s">
        <v>1857</v>
      </c>
      <c r="G400" s="69" t="b">
        <v>0</v>
      </c>
      <c r="H400" s="69" t="b">
        <v>0</v>
      </c>
      <c r="I400" s="69" t="b">
        <v>0</v>
      </c>
      <c r="J400" s="69" t="b">
        <v>0</v>
      </c>
      <c r="K400" s="69" t="b">
        <v>0</v>
      </c>
      <c r="L400" s="69" t="b">
        <v>0</v>
      </c>
    </row>
    <row r="401" spans="1:12" ht="15">
      <c r="A401" s="69" t="s">
        <v>2197</v>
      </c>
      <c r="B401" s="69" t="s">
        <v>717</v>
      </c>
      <c r="C401" s="69">
        <v>3</v>
      </c>
      <c r="D401" s="87">
        <v>0.006932773425511137</v>
      </c>
      <c r="E401" s="87">
        <v>1.4819201376014313</v>
      </c>
      <c r="F401" s="69" t="s">
        <v>1857</v>
      </c>
      <c r="G401" s="69" t="b">
        <v>0</v>
      </c>
      <c r="H401" s="69" t="b">
        <v>0</v>
      </c>
      <c r="I401" s="69" t="b">
        <v>0</v>
      </c>
      <c r="J401" s="69" t="b">
        <v>0</v>
      </c>
      <c r="K401" s="69" t="b">
        <v>0</v>
      </c>
      <c r="L40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731</v>
      </c>
      <c r="B2" s="63">
        <v>1280</v>
      </c>
    </row>
    <row r="3" spans="1:2" ht="15">
      <c r="A3" s="107" t="s">
        <v>370</v>
      </c>
      <c r="B3" s="63">
        <v>834</v>
      </c>
    </row>
    <row r="4" spans="1:2" ht="15">
      <c r="A4" s="107" t="s">
        <v>712</v>
      </c>
      <c r="B4" s="63">
        <v>606.75</v>
      </c>
    </row>
    <row r="5" spans="1:2" ht="15">
      <c r="A5" s="107" t="s">
        <v>732</v>
      </c>
      <c r="B5" s="63">
        <v>78</v>
      </c>
    </row>
    <row r="6" spans="1:2" ht="15">
      <c r="A6" s="107" t="s">
        <v>729</v>
      </c>
      <c r="B6" s="63">
        <v>56</v>
      </c>
    </row>
    <row r="7" spans="1:2" ht="15">
      <c r="A7" s="107" t="s">
        <v>701</v>
      </c>
      <c r="B7" s="63">
        <v>36</v>
      </c>
    </row>
    <row r="8" spans="1:2" ht="15">
      <c r="A8" s="107" t="s">
        <v>736</v>
      </c>
      <c r="B8" s="63">
        <v>30</v>
      </c>
    </row>
    <row r="9" spans="1:2" ht="15">
      <c r="A9" s="107" t="s">
        <v>730</v>
      </c>
      <c r="B9" s="63">
        <v>7</v>
      </c>
    </row>
    <row r="10" spans="1:2" ht="15">
      <c r="A10" s="107" t="s">
        <v>713</v>
      </c>
      <c r="B10" s="63">
        <v>6.75</v>
      </c>
    </row>
    <row r="11" spans="1:2" ht="15">
      <c r="A11" s="107" t="s">
        <v>706</v>
      </c>
      <c r="B11" s="63">
        <v>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435</v>
      </c>
      <c r="B1" s="13" t="s">
        <v>264</v>
      </c>
      <c r="C1" s="13" t="s">
        <v>193</v>
      </c>
      <c r="D1" s="13" t="s">
        <v>338</v>
      </c>
    </row>
    <row r="2" spans="1:4" ht="15">
      <c r="A2" s="63" t="s">
        <v>370</v>
      </c>
      <c r="B2" s="63" t="s">
        <v>436</v>
      </c>
      <c r="C2" s="69" t="s">
        <v>388</v>
      </c>
      <c r="D2" s="129">
        <v>43660.63070601852</v>
      </c>
    </row>
    <row r="3" spans="1:4" ht="15">
      <c r="A3" s="63" t="s">
        <v>370</v>
      </c>
      <c r="B3" s="63" t="s">
        <v>349</v>
      </c>
      <c r="C3" s="69" t="s">
        <v>388</v>
      </c>
      <c r="D3" s="129">
        <v>43660.63070601852</v>
      </c>
    </row>
    <row r="4" spans="1:4" ht="15">
      <c r="A4" s="63" t="s">
        <v>370</v>
      </c>
      <c r="B4" s="63" t="s">
        <v>437</v>
      </c>
      <c r="C4" s="69" t="s">
        <v>388</v>
      </c>
      <c r="D4" s="129">
        <v>43660.63070601852</v>
      </c>
    </row>
    <row r="5" spans="1:4" ht="15">
      <c r="A5" s="63" t="s">
        <v>370</v>
      </c>
      <c r="B5" s="63" t="s">
        <v>438</v>
      </c>
      <c r="C5" s="69" t="s">
        <v>388</v>
      </c>
      <c r="D5" s="129">
        <v>43660.63070601852</v>
      </c>
    </row>
    <row r="6" spans="1:4" ht="15">
      <c r="A6" s="63" t="s">
        <v>370</v>
      </c>
      <c r="B6" s="63" t="s">
        <v>439</v>
      </c>
      <c r="C6" s="69" t="s">
        <v>388</v>
      </c>
      <c r="D6" s="129">
        <v>43660.63070601852</v>
      </c>
    </row>
    <row r="7" spans="1:4" ht="15">
      <c r="A7" s="63" t="s">
        <v>370</v>
      </c>
      <c r="B7" s="63" t="s">
        <v>440</v>
      </c>
      <c r="C7" s="69" t="s">
        <v>388</v>
      </c>
      <c r="D7" s="129">
        <v>43660.63070601852</v>
      </c>
    </row>
    <row r="8" spans="1:4" ht="15">
      <c r="A8" s="63" t="s">
        <v>370</v>
      </c>
      <c r="B8" s="63" t="s">
        <v>375</v>
      </c>
      <c r="C8" s="69" t="s">
        <v>388</v>
      </c>
      <c r="D8" s="129">
        <v>43660.63070601852</v>
      </c>
    </row>
    <row r="9" spans="1:4" ht="15">
      <c r="A9" s="63" t="s">
        <v>370</v>
      </c>
      <c r="B9" s="63" t="s">
        <v>441</v>
      </c>
      <c r="C9" s="69" t="s">
        <v>388</v>
      </c>
      <c r="D9" s="129">
        <v>43660.63070601852</v>
      </c>
    </row>
    <row r="10" spans="1:4" ht="15">
      <c r="A10" s="63" t="s">
        <v>370</v>
      </c>
      <c r="B10" s="63" t="s">
        <v>442</v>
      </c>
      <c r="C10" s="69" t="s">
        <v>388</v>
      </c>
      <c r="D10" s="129">
        <v>43660.63070601852</v>
      </c>
    </row>
    <row r="11" spans="1:4" ht="15">
      <c r="A11" s="63" t="s">
        <v>370</v>
      </c>
      <c r="B11" s="63" t="s">
        <v>401</v>
      </c>
      <c r="C11" s="69" t="s">
        <v>388</v>
      </c>
      <c r="D11" s="129">
        <v>43660.63070601852</v>
      </c>
    </row>
    <row r="12" spans="1:4" ht="15">
      <c r="A12" s="63" t="s">
        <v>370</v>
      </c>
      <c r="B12" s="63" t="s">
        <v>443</v>
      </c>
      <c r="C12" s="69" t="s">
        <v>393</v>
      </c>
      <c r="D12" s="129">
        <v>43656.98128472222</v>
      </c>
    </row>
    <row r="13" spans="1:4" ht="15">
      <c r="A13" s="63" t="s">
        <v>370</v>
      </c>
      <c r="B13" s="63" t="s">
        <v>444</v>
      </c>
      <c r="C13" s="69" t="s">
        <v>393</v>
      </c>
      <c r="D13" s="129">
        <v>43656.98128472222</v>
      </c>
    </row>
    <row r="14" spans="1:4" ht="15">
      <c r="A14" s="63" t="s">
        <v>370</v>
      </c>
      <c r="B14" s="63" t="s">
        <v>410</v>
      </c>
      <c r="C14" s="69" t="s">
        <v>393</v>
      </c>
      <c r="D14" s="129">
        <v>43656.98128472222</v>
      </c>
    </row>
    <row r="15" spans="1:4" ht="15">
      <c r="A15" s="63" t="s">
        <v>370</v>
      </c>
      <c r="B15" s="63">
        <v>60</v>
      </c>
      <c r="C15" s="69" t="s">
        <v>393</v>
      </c>
      <c r="D15" s="129">
        <v>43656.98128472222</v>
      </c>
    </row>
    <row r="16" spans="1:4" ht="15">
      <c r="A16" s="63" t="s">
        <v>370</v>
      </c>
      <c r="B16" s="63" t="s">
        <v>345</v>
      </c>
      <c r="C16" s="69" t="s">
        <v>393</v>
      </c>
      <c r="D16" s="129">
        <v>43656.98128472222</v>
      </c>
    </row>
    <row r="17" spans="1:4" ht="15">
      <c r="A17" s="63" t="s">
        <v>370</v>
      </c>
      <c r="B17" s="63" t="s">
        <v>445</v>
      </c>
      <c r="C17" s="69" t="s">
        <v>393</v>
      </c>
      <c r="D17" s="129">
        <v>43656.98128472222</v>
      </c>
    </row>
    <row r="18" spans="1:4" ht="15">
      <c r="A18" s="63" t="s">
        <v>370</v>
      </c>
      <c r="B18" s="63" t="s">
        <v>446</v>
      </c>
      <c r="C18" s="69" t="s">
        <v>393</v>
      </c>
      <c r="D18" s="129">
        <v>43656.98128472222</v>
      </c>
    </row>
    <row r="19" spans="1:4" ht="15">
      <c r="A19" s="63" t="s">
        <v>370</v>
      </c>
      <c r="B19" s="63" t="s">
        <v>447</v>
      </c>
      <c r="C19" s="69" t="s">
        <v>392</v>
      </c>
      <c r="D19" s="129">
        <v>43657.011030092595</v>
      </c>
    </row>
    <row r="20" spans="1:4" ht="15">
      <c r="A20" s="63" t="s">
        <v>370</v>
      </c>
      <c r="B20" s="63" t="s">
        <v>351</v>
      </c>
      <c r="C20" s="69" t="s">
        <v>392</v>
      </c>
      <c r="D20" s="129">
        <v>43657.011030092595</v>
      </c>
    </row>
    <row r="21" spans="1:4" ht="15">
      <c r="A21" s="63" t="s">
        <v>370</v>
      </c>
      <c r="B21" s="63" t="s">
        <v>344</v>
      </c>
      <c r="C21" s="69" t="s">
        <v>392</v>
      </c>
      <c r="D21" s="129">
        <v>43657.011030092595</v>
      </c>
    </row>
    <row r="22" spans="1:4" ht="15">
      <c r="A22" s="63" t="s">
        <v>370</v>
      </c>
      <c r="B22" s="63" t="s">
        <v>444</v>
      </c>
      <c r="C22" s="69" t="s">
        <v>392</v>
      </c>
      <c r="D22" s="129">
        <v>43657.011030092595</v>
      </c>
    </row>
    <row r="23" spans="1:4" ht="15">
      <c r="A23" s="63" t="s">
        <v>370</v>
      </c>
      <c r="B23" s="63" t="s">
        <v>448</v>
      </c>
      <c r="C23" s="69" t="s">
        <v>392</v>
      </c>
      <c r="D23" s="129">
        <v>43657.011030092595</v>
      </c>
    </row>
    <row r="24" spans="1:4" ht="15">
      <c r="A24" s="63" t="s">
        <v>370</v>
      </c>
      <c r="B24" s="63" t="s">
        <v>342</v>
      </c>
      <c r="C24" s="69" t="s">
        <v>392</v>
      </c>
      <c r="D24" s="129">
        <v>43657.011030092595</v>
      </c>
    </row>
    <row r="25" spans="1:4" ht="15">
      <c r="A25" s="63" t="s">
        <v>370</v>
      </c>
      <c r="B25" s="63" t="s">
        <v>414</v>
      </c>
      <c r="C25" s="69" t="s">
        <v>392</v>
      </c>
      <c r="D25" s="129">
        <v>43657.011030092595</v>
      </c>
    </row>
    <row r="26" spans="1:4" ht="15">
      <c r="A26" s="63" t="s">
        <v>370</v>
      </c>
      <c r="B26" s="63" t="s">
        <v>411</v>
      </c>
      <c r="C26" s="69" t="s">
        <v>392</v>
      </c>
      <c r="D26" s="129">
        <v>43657.011030092595</v>
      </c>
    </row>
    <row r="27" spans="1:4" ht="15">
      <c r="A27" s="63" t="s">
        <v>370</v>
      </c>
      <c r="B27" s="63" t="s">
        <v>352</v>
      </c>
      <c r="C27" s="69" t="s">
        <v>392</v>
      </c>
      <c r="D27" s="129">
        <v>43657.011030092595</v>
      </c>
    </row>
    <row r="28" spans="1:4" ht="15">
      <c r="A28" s="63" t="s">
        <v>370</v>
      </c>
      <c r="B28" s="63" t="s">
        <v>446</v>
      </c>
      <c r="C28" s="69" t="s">
        <v>392</v>
      </c>
      <c r="D28" s="129">
        <v>43657.011030092595</v>
      </c>
    </row>
    <row r="29" spans="1:4" ht="15">
      <c r="A29" s="63" t="s">
        <v>370</v>
      </c>
      <c r="B29" s="63" t="s">
        <v>441</v>
      </c>
      <c r="C29" s="69" t="s">
        <v>392</v>
      </c>
      <c r="D29" s="129">
        <v>43657.011030092595</v>
      </c>
    </row>
    <row r="30" spans="1:4" ht="15">
      <c r="A30" s="63" t="s">
        <v>370</v>
      </c>
      <c r="B30" s="63" t="s">
        <v>449</v>
      </c>
      <c r="C30" s="69" t="s">
        <v>387</v>
      </c>
      <c r="D30" s="129">
        <v>43657.00068287037</v>
      </c>
    </row>
    <row r="31" spans="1:4" ht="15">
      <c r="A31" s="63" t="s">
        <v>370</v>
      </c>
      <c r="B31" s="63" t="s">
        <v>402</v>
      </c>
      <c r="C31" s="69" t="s">
        <v>387</v>
      </c>
      <c r="D31" s="129">
        <v>43657.00068287037</v>
      </c>
    </row>
    <row r="32" spans="1:4" ht="15">
      <c r="A32" s="63" t="s">
        <v>370</v>
      </c>
      <c r="B32" s="63" t="s">
        <v>342</v>
      </c>
      <c r="C32" s="69" t="s">
        <v>387</v>
      </c>
      <c r="D32" s="129">
        <v>43657.00068287037</v>
      </c>
    </row>
    <row r="33" spans="1:4" ht="15">
      <c r="A33" s="63" t="s">
        <v>370</v>
      </c>
      <c r="B33" s="63" t="s">
        <v>450</v>
      </c>
      <c r="C33" s="69" t="s">
        <v>387</v>
      </c>
      <c r="D33" s="129">
        <v>43657.00068287037</v>
      </c>
    </row>
    <row r="34" spans="1:4" ht="15">
      <c r="A34" s="63" t="s">
        <v>370</v>
      </c>
      <c r="B34" s="63" t="s">
        <v>374</v>
      </c>
      <c r="C34" s="69" t="s">
        <v>387</v>
      </c>
      <c r="D34" s="129">
        <v>43657.00068287037</v>
      </c>
    </row>
    <row r="35" spans="1:4" ht="15">
      <c r="A35" s="63" t="s">
        <v>370</v>
      </c>
      <c r="B35" s="63" t="s">
        <v>446</v>
      </c>
      <c r="C35" s="69" t="s">
        <v>387</v>
      </c>
      <c r="D35" s="129">
        <v>43657.00068287037</v>
      </c>
    </row>
    <row r="36" spans="1:4" ht="15">
      <c r="A36" s="63" t="s">
        <v>370</v>
      </c>
      <c r="B36" s="63" t="s">
        <v>441</v>
      </c>
      <c r="C36" s="69" t="s">
        <v>387</v>
      </c>
      <c r="D36" s="129">
        <v>43657.00068287037</v>
      </c>
    </row>
    <row r="37" spans="1:4" ht="15">
      <c r="A37" s="63" t="s">
        <v>370</v>
      </c>
      <c r="B37" s="63" t="s">
        <v>451</v>
      </c>
      <c r="C37" s="69" t="s">
        <v>391</v>
      </c>
      <c r="D37" s="129">
        <v>43656.995034722226</v>
      </c>
    </row>
    <row r="38" spans="1:4" ht="15">
      <c r="A38" s="63" t="s">
        <v>370</v>
      </c>
      <c r="B38" s="63" t="s">
        <v>452</v>
      </c>
      <c r="C38" s="69" t="s">
        <v>391</v>
      </c>
      <c r="D38" s="129">
        <v>43656.995034722226</v>
      </c>
    </row>
    <row r="39" spans="1:4" ht="15">
      <c r="A39" s="63" t="s">
        <v>370</v>
      </c>
      <c r="B39" s="63" t="s">
        <v>401</v>
      </c>
      <c r="C39" s="69" t="s">
        <v>391</v>
      </c>
      <c r="D39" s="129">
        <v>43656.995034722226</v>
      </c>
    </row>
    <row r="40" spans="1:4" ht="15">
      <c r="A40" s="63" t="s">
        <v>370</v>
      </c>
      <c r="B40" s="63" t="s">
        <v>403</v>
      </c>
      <c r="C40" s="69" t="s">
        <v>391</v>
      </c>
      <c r="D40" s="129">
        <v>43656.995034722226</v>
      </c>
    </row>
    <row r="41" spans="1:4" ht="15">
      <c r="A41" s="63" t="s">
        <v>370</v>
      </c>
      <c r="B41" s="63" t="s">
        <v>453</v>
      </c>
      <c r="C41" s="69" t="s">
        <v>391</v>
      </c>
      <c r="D41" s="129">
        <v>43656.995034722226</v>
      </c>
    </row>
    <row r="42" spans="1:4" ht="15">
      <c r="A42" s="63" t="s">
        <v>370</v>
      </c>
      <c r="B42" s="63" t="s">
        <v>446</v>
      </c>
      <c r="C42" s="69" t="s">
        <v>391</v>
      </c>
      <c r="D42" s="129">
        <v>43656.995034722226</v>
      </c>
    </row>
    <row r="43" spans="1:4" ht="15">
      <c r="A43" s="63" t="s">
        <v>370</v>
      </c>
      <c r="B43" s="63" t="s">
        <v>441</v>
      </c>
      <c r="C43" s="69" t="s">
        <v>391</v>
      </c>
      <c r="D43" s="129">
        <v>43656.995034722226</v>
      </c>
    </row>
    <row r="44" spans="1:4" ht="15">
      <c r="A44" s="63" t="s">
        <v>370</v>
      </c>
      <c r="B44" s="63" t="s">
        <v>454</v>
      </c>
      <c r="C44" s="69" t="s">
        <v>390</v>
      </c>
      <c r="D44" s="129">
        <v>43656.98375</v>
      </c>
    </row>
    <row r="45" spans="1:4" ht="15">
      <c r="A45" s="63" t="s">
        <v>370</v>
      </c>
      <c r="B45" s="63" t="s">
        <v>448</v>
      </c>
      <c r="C45" s="69" t="s">
        <v>390</v>
      </c>
      <c r="D45" s="129">
        <v>43656.98375</v>
      </c>
    </row>
    <row r="46" spans="1:4" ht="15">
      <c r="A46" s="63" t="s">
        <v>370</v>
      </c>
      <c r="B46" s="63" t="s">
        <v>455</v>
      </c>
      <c r="C46" s="69" t="s">
        <v>390</v>
      </c>
      <c r="D46" s="129">
        <v>43656.98375</v>
      </c>
    </row>
    <row r="47" spans="1:4" ht="15">
      <c r="A47" s="63" t="s">
        <v>370</v>
      </c>
      <c r="B47" s="63" t="s">
        <v>410</v>
      </c>
      <c r="C47" s="69" t="s">
        <v>390</v>
      </c>
      <c r="D47" s="129">
        <v>43656.98375</v>
      </c>
    </row>
    <row r="48" spans="1:4" ht="15">
      <c r="A48" s="63" t="s">
        <v>370</v>
      </c>
      <c r="B48" s="63" t="s">
        <v>446</v>
      </c>
      <c r="C48" s="69" t="s">
        <v>390</v>
      </c>
      <c r="D48" s="129">
        <v>43656.98375</v>
      </c>
    </row>
    <row r="49" spans="1:4" ht="15">
      <c r="A49" s="63" t="s">
        <v>370</v>
      </c>
      <c r="B49" s="63" t="s">
        <v>441</v>
      </c>
      <c r="C49" s="69" t="s">
        <v>390</v>
      </c>
      <c r="D49" s="129">
        <v>43656.98375</v>
      </c>
    </row>
    <row r="50" spans="1:4" ht="15">
      <c r="A50" s="63" t="s">
        <v>370</v>
      </c>
      <c r="B50" s="63" t="s">
        <v>446</v>
      </c>
      <c r="C50" s="69" t="s">
        <v>389</v>
      </c>
      <c r="D50" s="129">
        <v>43656.97730324074</v>
      </c>
    </row>
    <row r="51" spans="1:4" ht="15">
      <c r="A51" s="63" t="s">
        <v>370</v>
      </c>
      <c r="B51" s="63" t="s">
        <v>444</v>
      </c>
      <c r="C51" s="69" t="s">
        <v>389</v>
      </c>
      <c r="D51" s="129">
        <v>43656.97730324074</v>
      </c>
    </row>
    <row r="52" spans="1:4" ht="15">
      <c r="A52" s="63" t="s">
        <v>370</v>
      </c>
      <c r="B52" s="63" t="s">
        <v>448</v>
      </c>
      <c r="C52" s="69" t="s">
        <v>389</v>
      </c>
      <c r="D52" s="129">
        <v>43656.97730324074</v>
      </c>
    </row>
    <row r="53" spans="1:4" ht="15">
      <c r="A53" s="63" t="s">
        <v>370</v>
      </c>
      <c r="B53" s="63" t="s">
        <v>342</v>
      </c>
      <c r="C53" s="69" t="s">
        <v>389</v>
      </c>
      <c r="D53" s="129">
        <v>43656.97730324074</v>
      </c>
    </row>
    <row r="54" spans="1:4" ht="15">
      <c r="A54" s="63" t="s">
        <v>370</v>
      </c>
      <c r="B54" s="63" t="s">
        <v>441</v>
      </c>
      <c r="C54" s="69" t="s">
        <v>389</v>
      </c>
      <c r="D54" s="129">
        <v>43656.97730324074</v>
      </c>
    </row>
    <row r="55" spans="1:4" ht="15">
      <c r="A55" s="63" t="s">
        <v>367</v>
      </c>
      <c r="B55" s="63" t="s">
        <v>441</v>
      </c>
      <c r="C55" s="69" t="s">
        <v>380</v>
      </c>
      <c r="D55" s="129">
        <v>43654.69541666667</v>
      </c>
    </row>
    <row r="56" spans="1:4" ht="15">
      <c r="A56" s="63" t="s">
        <v>367</v>
      </c>
      <c r="B56" s="63" t="s">
        <v>456</v>
      </c>
      <c r="C56" s="69" t="s">
        <v>380</v>
      </c>
      <c r="D56" s="129">
        <v>43654.69541666667</v>
      </c>
    </row>
    <row r="57" spans="1:4" ht="15">
      <c r="A57" s="63" t="s">
        <v>367</v>
      </c>
      <c r="B57" s="63" t="s">
        <v>457</v>
      </c>
      <c r="C57" s="69" t="s">
        <v>380</v>
      </c>
      <c r="D57" s="129">
        <v>43654.69541666667</v>
      </c>
    </row>
    <row r="58" spans="1:4" ht="15">
      <c r="A58" s="63" t="s">
        <v>367</v>
      </c>
      <c r="B58" s="63" t="s">
        <v>458</v>
      </c>
      <c r="C58" s="69" t="s">
        <v>380</v>
      </c>
      <c r="D58" s="129">
        <v>43654.69541666667</v>
      </c>
    </row>
    <row r="59" spans="1:4" ht="15">
      <c r="A59" s="63" t="s">
        <v>367</v>
      </c>
      <c r="B59" s="63" t="s">
        <v>373</v>
      </c>
      <c r="C59" s="69" t="s">
        <v>380</v>
      </c>
      <c r="D59" s="129">
        <v>43654.69541666667</v>
      </c>
    </row>
    <row r="60" spans="1:4" ht="15">
      <c r="A60" s="63" t="s">
        <v>367</v>
      </c>
      <c r="B60" s="63" t="s">
        <v>459</v>
      </c>
      <c r="C60" s="69" t="s">
        <v>380</v>
      </c>
      <c r="D60" s="129">
        <v>43654.69541666667</v>
      </c>
    </row>
    <row r="61" spans="1:4" ht="15">
      <c r="A61" s="63" t="s">
        <v>367</v>
      </c>
      <c r="B61" s="63" t="s">
        <v>460</v>
      </c>
      <c r="C61" s="69" t="s">
        <v>380</v>
      </c>
      <c r="D61" s="129">
        <v>43654.69541666667</v>
      </c>
    </row>
    <row r="62" spans="1:4" ht="15">
      <c r="A62" s="63" t="s">
        <v>367</v>
      </c>
      <c r="B62" s="63" t="s">
        <v>461</v>
      </c>
      <c r="C62" s="69" t="s">
        <v>380</v>
      </c>
      <c r="D62" s="129">
        <v>43654.69541666667</v>
      </c>
    </row>
    <row r="63" spans="1:4" ht="15">
      <c r="A63" s="63" t="s">
        <v>367</v>
      </c>
      <c r="B63" s="63" t="s">
        <v>462</v>
      </c>
      <c r="C63" s="69" t="s">
        <v>380</v>
      </c>
      <c r="D63" s="129">
        <v>43654.69541666667</v>
      </c>
    </row>
    <row r="64" spans="1:4" ht="15">
      <c r="A64" s="63" t="s">
        <v>367</v>
      </c>
      <c r="B64" s="63" t="s">
        <v>463</v>
      </c>
      <c r="C64" s="69" t="s">
        <v>380</v>
      </c>
      <c r="D64" s="129">
        <v>43654.69541666667</v>
      </c>
    </row>
    <row r="65" spans="1:4" ht="15">
      <c r="A65" s="63" t="s">
        <v>367</v>
      </c>
      <c r="B65" s="63" t="s">
        <v>464</v>
      </c>
      <c r="C65" s="69" t="s">
        <v>380</v>
      </c>
      <c r="D65" s="129">
        <v>43654.69541666667</v>
      </c>
    </row>
    <row r="66" spans="1:4" ht="15">
      <c r="A66" s="63" t="s">
        <v>367</v>
      </c>
      <c r="B66" s="63" t="s">
        <v>465</v>
      </c>
      <c r="C66" s="69" t="s">
        <v>380</v>
      </c>
      <c r="D66" s="129">
        <v>43654.69541666667</v>
      </c>
    </row>
    <row r="67" spans="1:4" ht="15">
      <c r="A67" s="63" t="s">
        <v>367</v>
      </c>
      <c r="B67" s="63" t="s">
        <v>421</v>
      </c>
      <c r="C67" s="69" t="s">
        <v>380</v>
      </c>
      <c r="D67" s="129">
        <v>43654.69541666667</v>
      </c>
    </row>
    <row r="68" spans="1:4" ht="15">
      <c r="A68" s="63" t="s">
        <v>367</v>
      </c>
      <c r="B68" s="63" t="s">
        <v>422</v>
      </c>
      <c r="C68" s="69" t="s">
        <v>380</v>
      </c>
      <c r="D68" s="129">
        <v>43654.69541666667</v>
      </c>
    </row>
    <row r="69" spans="1:4" ht="15">
      <c r="A69" s="63" t="s">
        <v>367</v>
      </c>
      <c r="B69" s="63" t="s">
        <v>466</v>
      </c>
      <c r="C69" s="69" t="s">
        <v>380</v>
      </c>
      <c r="D69" s="129">
        <v>43654.69541666667</v>
      </c>
    </row>
    <row r="70" spans="1:4" ht="15">
      <c r="A70" s="63" t="s">
        <v>367</v>
      </c>
      <c r="B70" s="63" t="s">
        <v>467</v>
      </c>
      <c r="C70" s="69" t="s">
        <v>380</v>
      </c>
      <c r="D70" s="129">
        <v>43654.69541666667</v>
      </c>
    </row>
    <row r="71" spans="1:4" ht="15">
      <c r="A71" s="63" t="s">
        <v>367</v>
      </c>
      <c r="B71" s="63" t="s">
        <v>354</v>
      </c>
      <c r="C71" s="69" t="s">
        <v>380</v>
      </c>
      <c r="D71" s="129">
        <v>43654.69541666667</v>
      </c>
    </row>
    <row r="72" spans="1:4" ht="15">
      <c r="A72" s="63" t="s">
        <v>367</v>
      </c>
      <c r="B72" s="63" t="s">
        <v>423</v>
      </c>
      <c r="C72" s="69" t="s">
        <v>380</v>
      </c>
      <c r="D72" s="129">
        <v>43654.69541666667</v>
      </c>
    </row>
    <row r="73" spans="1:4" ht="15">
      <c r="A73" s="63" t="s">
        <v>367</v>
      </c>
      <c r="B73" s="63" t="s">
        <v>468</v>
      </c>
      <c r="C73" s="69" t="s">
        <v>380</v>
      </c>
      <c r="D73" s="129">
        <v>43654.69541666667</v>
      </c>
    </row>
    <row r="74" spans="1:4" ht="15">
      <c r="A74" s="63" t="s">
        <v>367</v>
      </c>
      <c r="B74" s="63" t="s">
        <v>469</v>
      </c>
      <c r="C74" s="69" t="s">
        <v>380</v>
      </c>
      <c r="D74" s="129">
        <v>43654.69541666667</v>
      </c>
    </row>
    <row r="75" spans="1:4" ht="15">
      <c r="A75" s="63" t="s">
        <v>367</v>
      </c>
      <c r="B75" s="63" t="s">
        <v>470</v>
      </c>
      <c r="C75" s="69" t="s">
        <v>380</v>
      </c>
      <c r="D75" s="129">
        <v>43654.69541666667</v>
      </c>
    </row>
    <row r="76" spans="1:4" ht="15">
      <c r="A76" s="63" t="s">
        <v>367</v>
      </c>
      <c r="B76" s="63" t="s">
        <v>471</v>
      </c>
      <c r="C76" s="69" t="s">
        <v>380</v>
      </c>
      <c r="D76" s="129">
        <v>43654.69541666667</v>
      </c>
    </row>
    <row r="77" spans="1:4" ht="15">
      <c r="A77" s="63" t="s">
        <v>367</v>
      </c>
      <c r="B77" s="63" t="s">
        <v>424</v>
      </c>
      <c r="C77" s="69" t="s">
        <v>380</v>
      </c>
      <c r="D77" s="129">
        <v>43654.69541666667</v>
      </c>
    </row>
    <row r="78" spans="1:4" ht="15">
      <c r="A78" s="63" t="s">
        <v>367</v>
      </c>
      <c r="B78" s="63" t="s">
        <v>472</v>
      </c>
      <c r="C78" s="69" t="s">
        <v>380</v>
      </c>
      <c r="D78" s="129">
        <v>43654.69541666667</v>
      </c>
    </row>
    <row r="79" spans="1:4" ht="15">
      <c r="A79" s="63" t="s">
        <v>367</v>
      </c>
      <c r="B79" s="63" t="s">
        <v>473</v>
      </c>
      <c r="C79" s="69" t="s">
        <v>380</v>
      </c>
      <c r="D79" s="129">
        <v>43654.69541666667</v>
      </c>
    </row>
    <row r="80" spans="1:4" ht="15">
      <c r="A80" s="63" t="s">
        <v>367</v>
      </c>
      <c r="B80" s="63" t="s">
        <v>446</v>
      </c>
      <c r="C80" s="69" t="s">
        <v>380</v>
      </c>
      <c r="D80" s="129">
        <v>43654.69541666667</v>
      </c>
    </row>
    <row r="81" spans="1:4" ht="15">
      <c r="A81" s="63" t="s">
        <v>367</v>
      </c>
      <c r="B81" s="63" t="s">
        <v>438</v>
      </c>
      <c r="C81" s="69" t="s">
        <v>380</v>
      </c>
      <c r="D81" s="129">
        <v>43654.69541666667</v>
      </c>
    </row>
    <row r="82" spans="1:4" ht="15">
      <c r="A82" s="63" t="s">
        <v>367</v>
      </c>
      <c r="B82" s="63" t="s">
        <v>425</v>
      </c>
      <c r="C82" s="69" t="s">
        <v>380</v>
      </c>
      <c r="D82" s="129">
        <v>43654.69541666667</v>
      </c>
    </row>
    <row r="83" spans="1:4" ht="15">
      <c r="A83" s="63" t="s">
        <v>367</v>
      </c>
      <c r="B83" s="63" t="s">
        <v>426</v>
      </c>
      <c r="C83" s="69" t="s">
        <v>380</v>
      </c>
      <c r="D83" s="129">
        <v>43654.69541666667</v>
      </c>
    </row>
    <row r="84" spans="1:4" ht="15">
      <c r="A84" s="63" t="s">
        <v>367</v>
      </c>
      <c r="B84" s="63" t="s">
        <v>474</v>
      </c>
      <c r="C84" s="69" t="s">
        <v>380</v>
      </c>
      <c r="D84" s="129">
        <v>43654.69541666667</v>
      </c>
    </row>
    <row r="85" spans="1:4" ht="15">
      <c r="A85" s="63" t="s">
        <v>367</v>
      </c>
      <c r="B85" s="63" t="s">
        <v>359</v>
      </c>
      <c r="C85" s="69" t="s">
        <v>380</v>
      </c>
      <c r="D85" s="129">
        <v>43654.69541666667</v>
      </c>
    </row>
    <row r="86" spans="1:4" ht="15">
      <c r="A86" s="63" t="s">
        <v>367</v>
      </c>
      <c r="B86" s="63" t="s">
        <v>475</v>
      </c>
      <c r="C86" s="69" t="s">
        <v>380</v>
      </c>
      <c r="D86" s="129">
        <v>43654.69541666667</v>
      </c>
    </row>
    <row r="87" spans="1:4" ht="15">
      <c r="A87" s="63" t="s">
        <v>367</v>
      </c>
      <c r="B87" s="63" t="s">
        <v>350</v>
      </c>
      <c r="C87" s="69" t="s">
        <v>380</v>
      </c>
      <c r="D87" s="129">
        <v>43654.69541666667</v>
      </c>
    </row>
    <row r="88" spans="1:4" ht="15">
      <c r="A88" s="63" t="s">
        <v>367</v>
      </c>
      <c r="B88" s="63" t="s">
        <v>427</v>
      </c>
      <c r="C88" s="69" t="s">
        <v>380</v>
      </c>
      <c r="D88" s="129">
        <v>43654.69541666667</v>
      </c>
    </row>
    <row r="89" spans="1:4" ht="15">
      <c r="A89" s="63" t="s">
        <v>367</v>
      </c>
      <c r="B89" s="63" t="s">
        <v>440</v>
      </c>
      <c r="C89" s="69" t="s">
        <v>380</v>
      </c>
      <c r="D89" s="129">
        <v>43654.69541666667</v>
      </c>
    </row>
    <row r="90" spans="1:4" ht="15">
      <c r="A90" s="63" t="s">
        <v>367</v>
      </c>
      <c r="B90" s="63" t="s">
        <v>408</v>
      </c>
      <c r="C90" s="69" t="s">
        <v>380</v>
      </c>
      <c r="D90" s="129">
        <v>43654.69541666667</v>
      </c>
    </row>
    <row r="91" spans="1:4" ht="15">
      <c r="A91" s="63" t="s">
        <v>367</v>
      </c>
      <c r="B91" s="63" t="s">
        <v>409</v>
      </c>
      <c r="C91" s="69" t="s">
        <v>380</v>
      </c>
      <c r="D91" s="129">
        <v>43654.69541666667</v>
      </c>
    </row>
    <row r="92" spans="1:4" ht="15">
      <c r="A92" s="63" t="s">
        <v>367</v>
      </c>
      <c r="B92" s="63" t="s">
        <v>428</v>
      </c>
      <c r="C92" s="69" t="s">
        <v>380</v>
      </c>
      <c r="D92" s="129">
        <v>43654.69541666667</v>
      </c>
    </row>
    <row r="93" spans="1:4" ht="15">
      <c r="A93" s="63" t="s">
        <v>367</v>
      </c>
      <c r="B93" s="63" t="s">
        <v>476</v>
      </c>
      <c r="C93" s="69" t="s">
        <v>380</v>
      </c>
      <c r="D93" s="129">
        <v>43654.69541666667</v>
      </c>
    </row>
    <row r="94" spans="1:4" ht="15">
      <c r="A94" s="63" t="s">
        <v>367</v>
      </c>
      <c r="B94" s="63" t="s">
        <v>441</v>
      </c>
      <c r="C94" s="69" t="s">
        <v>379</v>
      </c>
      <c r="D94" s="129">
        <v>43654.694375</v>
      </c>
    </row>
    <row r="95" spans="1:4" ht="15">
      <c r="A95" s="63" t="s">
        <v>367</v>
      </c>
      <c r="B95" s="63" t="s">
        <v>456</v>
      </c>
      <c r="C95" s="69" t="s">
        <v>379</v>
      </c>
      <c r="D95" s="129">
        <v>43654.694375</v>
      </c>
    </row>
    <row r="96" spans="1:4" ht="15">
      <c r="A96" s="63" t="s">
        <v>367</v>
      </c>
      <c r="B96" s="63" t="s">
        <v>457</v>
      </c>
      <c r="C96" s="69" t="s">
        <v>379</v>
      </c>
      <c r="D96" s="129">
        <v>43654.694375</v>
      </c>
    </row>
    <row r="97" spans="1:4" ht="15">
      <c r="A97" s="63" t="s">
        <v>367</v>
      </c>
      <c r="B97" s="63" t="s">
        <v>458</v>
      </c>
      <c r="C97" s="69" t="s">
        <v>379</v>
      </c>
      <c r="D97" s="129">
        <v>43654.694375</v>
      </c>
    </row>
    <row r="98" spans="1:4" ht="15">
      <c r="A98" s="63" t="s">
        <v>367</v>
      </c>
      <c r="B98" s="63" t="s">
        <v>373</v>
      </c>
      <c r="C98" s="69" t="s">
        <v>379</v>
      </c>
      <c r="D98" s="129">
        <v>43654.694375</v>
      </c>
    </row>
    <row r="99" spans="1:4" ht="15">
      <c r="A99" s="63" t="s">
        <v>367</v>
      </c>
      <c r="B99" s="63" t="s">
        <v>459</v>
      </c>
      <c r="C99" s="69" t="s">
        <v>379</v>
      </c>
      <c r="D99" s="129">
        <v>43654.694375</v>
      </c>
    </row>
    <row r="100" spans="1:4" ht="15">
      <c r="A100" s="63" t="s">
        <v>367</v>
      </c>
      <c r="B100" s="63" t="s">
        <v>460</v>
      </c>
      <c r="C100" s="69" t="s">
        <v>379</v>
      </c>
      <c r="D100" s="129">
        <v>43654.694375</v>
      </c>
    </row>
    <row r="101" spans="1:4" ht="15">
      <c r="A101" s="63" t="s">
        <v>367</v>
      </c>
      <c r="B101" s="63" t="s">
        <v>461</v>
      </c>
      <c r="C101" s="69" t="s">
        <v>379</v>
      </c>
      <c r="D101" s="129">
        <v>43654.694375</v>
      </c>
    </row>
    <row r="102" spans="1:4" ht="15">
      <c r="A102" s="63" t="s">
        <v>367</v>
      </c>
      <c r="B102" s="63" t="s">
        <v>462</v>
      </c>
      <c r="C102" s="69" t="s">
        <v>379</v>
      </c>
      <c r="D102" s="129">
        <v>43654.694375</v>
      </c>
    </row>
    <row r="103" spans="1:4" ht="15">
      <c r="A103" s="63" t="s">
        <v>367</v>
      </c>
      <c r="B103" s="63" t="s">
        <v>477</v>
      </c>
      <c r="C103" s="69" t="s">
        <v>379</v>
      </c>
      <c r="D103" s="129">
        <v>43654.694375</v>
      </c>
    </row>
    <row r="104" spans="1:4" ht="15">
      <c r="A104" s="63" t="s">
        <v>367</v>
      </c>
      <c r="B104" s="63" t="s">
        <v>464</v>
      </c>
      <c r="C104" s="69" t="s">
        <v>379</v>
      </c>
      <c r="D104" s="129">
        <v>43654.694375</v>
      </c>
    </row>
    <row r="105" spans="1:4" ht="15">
      <c r="A105" s="63" t="s">
        <v>367</v>
      </c>
      <c r="B105" s="63" t="s">
        <v>465</v>
      </c>
      <c r="C105" s="69" t="s">
        <v>379</v>
      </c>
      <c r="D105" s="129">
        <v>43654.694375</v>
      </c>
    </row>
    <row r="106" spans="1:4" ht="15">
      <c r="A106" s="63" t="s">
        <v>367</v>
      </c>
      <c r="B106" s="63" t="s">
        <v>421</v>
      </c>
      <c r="C106" s="69" t="s">
        <v>379</v>
      </c>
      <c r="D106" s="129">
        <v>43654.694375</v>
      </c>
    </row>
    <row r="107" spans="1:4" ht="15">
      <c r="A107" s="63" t="s">
        <v>367</v>
      </c>
      <c r="B107" s="63" t="s">
        <v>422</v>
      </c>
      <c r="C107" s="69" t="s">
        <v>379</v>
      </c>
      <c r="D107" s="129">
        <v>43654.694375</v>
      </c>
    </row>
    <row r="108" spans="1:4" ht="15">
      <c r="A108" s="63" t="s">
        <v>367</v>
      </c>
      <c r="B108" s="63" t="s">
        <v>466</v>
      </c>
      <c r="C108" s="69" t="s">
        <v>379</v>
      </c>
      <c r="D108" s="129">
        <v>43654.694375</v>
      </c>
    </row>
    <row r="109" spans="1:4" ht="15">
      <c r="A109" s="63" t="s">
        <v>367</v>
      </c>
      <c r="B109" s="63" t="s">
        <v>467</v>
      </c>
      <c r="C109" s="69" t="s">
        <v>379</v>
      </c>
      <c r="D109" s="129">
        <v>43654.694375</v>
      </c>
    </row>
    <row r="110" spans="1:4" ht="15">
      <c r="A110" s="63" t="s">
        <v>367</v>
      </c>
      <c r="B110" s="63" t="s">
        <v>354</v>
      </c>
      <c r="C110" s="69" t="s">
        <v>379</v>
      </c>
      <c r="D110" s="129">
        <v>43654.694375</v>
      </c>
    </row>
    <row r="111" spans="1:4" ht="15">
      <c r="A111" s="63" t="s">
        <v>367</v>
      </c>
      <c r="B111" s="63" t="s">
        <v>423</v>
      </c>
      <c r="C111" s="69" t="s">
        <v>379</v>
      </c>
      <c r="D111" s="129">
        <v>43654.694375</v>
      </c>
    </row>
    <row r="112" spans="1:4" ht="15">
      <c r="A112" s="63" t="s">
        <v>367</v>
      </c>
      <c r="B112" s="63" t="s">
        <v>468</v>
      </c>
      <c r="C112" s="69" t="s">
        <v>379</v>
      </c>
      <c r="D112" s="129">
        <v>43654.694375</v>
      </c>
    </row>
    <row r="113" spans="1:4" ht="15">
      <c r="A113" s="63" t="s">
        <v>367</v>
      </c>
      <c r="B113" s="63" t="s">
        <v>469</v>
      </c>
      <c r="C113" s="69" t="s">
        <v>379</v>
      </c>
      <c r="D113" s="129">
        <v>43654.694375</v>
      </c>
    </row>
    <row r="114" spans="1:4" ht="15">
      <c r="A114" s="63" t="s">
        <v>367</v>
      </c>
      <c r="B114" s="63" t="s">
        <v>470</v>
      </c>
      <c r="C114" s="69" t="s">
        <v>379</v>
      </c>
      <c r="D114" s="129">
        <v>43654.694375</v>
      </c>
    </row>
    <row r="115" spans="1:4" ht="15">
      <c r="A115" s="63" t="s">
        <v>367</v>
      </c>
      <c r="B115" s="63" t="s">
        <v>471</v>
      </c>
      <c r="C115" s="69" t="s">
        <v>379</v>
      </c>
      <c r="D115" s="129">
        <v>43654.694375</v>
      </c>
    </row>
    <row r="116" spans="1:4" ht="15">
      <c r="A116" s="63" t="s">
        <v>367</v>
      </c>
      <c r="B116" s="63" t="s">
        <v>424</v>
      </c>
      <c r="C116" s="69" t="s">
        <v>379</v>
      </c>
      <c r="D116" s="129">
        <v>43654.694375</v>
      </c>
    </row>
    <row r="117" spans="1:4" ht="15">
      <c r="A117" s="63" t="s">
        <v>367</v>
      </c>
      <c r="B117" s="63" t="s">
        <v>472</v>
      </c>
      <c r="C117" s="69" t="s">
        <v>379</v>
      </c>
      <c r="D117" s="129">
        <v>43654.694375</v>
      </c>
    </row>
    <row r="118" spans="1:4" ht="15">
      <c r="A118" s="63" t="s">
        <v>367</v>
      </c>
      <c r="B118" s="63" t="s">
        <v>473</v>
      </c>
      <c r="C118" s="69" t="s">
        <v>379</v>
      </c>
      <c r="D118" s="129">
        <v>43654.694375</v>
      </c>
    </row>
    <row r="119" spans="1:4" ht="15">
      <c r="A119" s="63" t="s">
        <v>367</v>
      </c>
      <c r="B119" s="63" t="s">
        <v>446</v>
      </c>
      <c r="C119" s="69" t="s">
        <v>379</v>
      </c>
      <c r="D119" s="129">
        <v>43654.694375</v>
      </c>
    </row>
    <row r="120" spans="1:4" ht="15">
      <c r="A120" s="63" t="s">
        <v>367</v>
      </c>
      <c r="B120" s="63" t="s">
        <v>438</v>
      </c>
      <c r="C120" s="69" t="s">
        <v>379</v>
      </c>
      <c r="D120" s="129">
        <v>43654.694375</v>
      </c>
    </row>
    <row r="121" spans="1:4" ht="15">
      <c r="A121" s="63" t="s">
        <v>367</v>
      </c>
      <c r="B121" s="63" t="s">
        <v>425</v>
      </c>
      <c r="C121" s="69" t="s">
        <v>379</v>
      </c>
      <c r="D121" s="129">
        <v>43654.694375</v>
      </c>
    </row>
    <row r="122" spans="1:4" ht="15">
      <c r="A122" s="63" t="s">
        <v>367</v>
      </c>
      <c r="B122" s="63" t="s">
        <v>426</v>
      </c>
      <c r="C122" s="69" t="s">
        <v>379</v>
      </c>
      <c r="D122" s="129">
        <v>43654.694375</v>
      </c>
    </row>
    <row r="123" spans="1:4" ht="15">
      <c r="A123" s="63" t="s">
        <v>367</v>
      </c>
      <c r="B123" s="63" t="s">
        <v>474</v>
      </c>
      <c r="C123" s="69" t="s">
        <v>379</v>
      </c>
      <c r="D123" s="129">
        <v>43654.694375</v>
      </c>
    </row>
    <row r="124" spans="1:4" ht="15">
      <c r="A124" s="63" t="s">
        <v>367</v>
      </c>
      <c r="B124" s="63" t="s">
        <v>359</v>
      </c>
      <c r="C124" s="69" t="s">
        <v>379</v>
      </c>
      <c r="D124" s="129">
        <v>43654.694375</v>
      </c>
    </row>
    <row r="125" spans="1:4" ht="15">
      <c r="A125" s="63" t="s">
        <v>367</v>
      </c>
      <c r="B125" s="63" t="s">
        <v>475</v>
      </c>
      <c r="C125" s="69" t="s">
        <v>379</v>
      </c>
      <c r="D125" s="129">
        <v>43654.694375</v>
      </c>
    </row>
    <row r="126" spans="1:4" ht="15">
      <c r="A126" s="63" t="s">
        <v>367</v>
      </c>
      <c r="B126" s="63" t="s">
        <v>350</v>
      </c>
      <c r="C126" s="69" t="s">
        <v>379</v>
      </c>
      <c r="D126" s="129">
        <v>43654.694375</v>
      </c>
    </row>
    <row r="127" spans="1:4" ht="15">
      <c r="A127" s="63" t="s">
        <v>367</v>
      </c>
      <c r="B127" s="63" t="s">
        <v>427</v>
      </c>
      <c r="C127" s="69" t="s">
        <v>379</v>
      </c>
      <c r="D127" s="129">
        <v>43654.694375</v>
      </c>
    </row>
    <row r="128" spans="1:4" ht="15">
      <c r="A128" s="63" t="s">
        <v>367</v>
      </c>
      <c r="B128" s="63" t="s">
        <v>440</v>
      </c>
      <c r="C128" s="69" t="s">
        <v>379</v>
      </c>
      <c r="D128" s="129">
        <v>43654.694375</v>
      </c>
    </row>
    <row r="129" spans="1:4" ht="15">
      <c r="A129" s="63" t="s">
        <v>367</v>
      </c>
      <c r="B129" s="63" t="s">
        <v>408</v>
      </c>
      <c r="C129" s="69" t="s">
        <v>379</v>
      </c>
      <c r="D129" s="129">
        <v>43654.694375</v>
      </c>
    </row>
    <row r="130" spans="1:4" ht="15">
      <c r="A130" s="63" t="s">
        <v>367</v>
      </c>
      <c r="B130" s="63" t="s">
        <v>409</v>
      </c>
      <c r="C130" s="69" t="s">
        <v>379</v>
      </c>
      <c r="D130" s="129">
        <v>43654.694375</v>
      </c>
    </row>
    <row r="131" spans="1:4" ht="15">
      <c r="A131" s="63" t="s">
        <v>367</v>
      </c>
      <c r="B131" s="63" t="s">
        <v>428</v>
      </c>
      <c r="C131" s="69" t="s">
        <v>379</v>
      </c>
      <c r="D131" s="129">
        <v>43654.694375</v>
      </c>
    </row>
    <row r="132" spans="1:4" ht="15">
      <c r="A132" s="63" t="s">
        <v>367</v>
      </c>
      <c r="B132" s="63" t="s">
        <v>476</v>
      </c>
      <c r="C132" s="69" t="s">
        <v>379</v>
      </c>
      <c r="D132" s="129">
        <v>43654.694375</v>
      </c>
    </row>
    <row r="133" spans="1:4" ht="15">
      <c r="A133" s="63" t="s">
        <v>366</v>
      </c>
      <c r="B133" s="63" t="s">
        <v>478</v>
      </c>
      <c r="C133" s="69" t="s">
        <v>378</v>
      </c>
      <c r="D133" s="129">
        <v>43655.71891203704</v>
      </c>
    </row>
    <row r="134" spans="1:4" ht="15">
      <c r="A134" s="63" t="s">
        <v>366</v>
      </c>
      <c r="B134" s="63" t="s">
        <v>348</v>
      </c>
      <c r="C134" s="69" t="s">
        <v>378</v>
      </c>
      <c r="D134" s="129">
        <v>43655.71891203704</v>
      </c>
    </row>
    <row r="135" spans="1:4" ht="15">
      <c r="A135" s="63" t="s">
        <v>366</v>
      </c>
      <c r="B135" s="63" t="s">
        <v>372</v>
      </c>
      <c r="C135" s="69" t="s">
        <v>378</v>
      </c>
      <c r="D135" s="129">
        <v>43655.71891203704</v>
      </c>
    </row>
    <row r="136" spans="1:4" ht="15">
      <c r="A136" s="63" t="s">
        <v>366</v>
      </c>
      <c r="B136" s="63" t="s">
        <v>460</v>
      </c>
      <c r="C136" s="69" t="s">
        <v>378</v>
      </c>
      <c r="D136" s="129">
        <v>43655.71891203704</v>
      </c>
    </row>
    <row r="137" spans="1:4" ht="15">
      <c r="A137" s="63" t="s">
        <v>366</v>
      </c>
      <c r="B137" s="63" t="s">
        <v>371</v>
      </c>
      <c r="C137" s="69" t="s">
        <v>378</v>
      </c>
      <c r="D137" s="129">
        <v>43655.71891203704</v>
      </c>
    </row>
    <row r="138" spans="1:4" ht="15">
      <c r="A138" s="63" t="s">
        <v>366</v>
      </c>
      <c r="B138" s="63" t="s">
        <v>470</v>
      </c>
      <c r="C138" s="69" t="s">
        <v>378</v>
      </c>
      <c r="D138" s="129">
        <v>43655.71891203704</v>
      </c>
    </row>
    <row r="139" spans="1:4" ht="15">
      <c r="A139" s="63" t="s">
        <v>366</v>
      </c>
      <c r="B139" s="63" t="s">
        <v>479</v>
      </c>
      <c r="C139" s="69" t="s">
        <v>378</v>
      </c>
      <c r="D139" s="129">
        <v>43655.71891203704</v>
      </c>
    </row>
    <row r="140" spans="1:4" ht="15">
      <c r="A140" s="63" t="s">
        <v>366</v>
      </c>
      <c r="B140" s="63" t="s">
        <v>466</v>
      </c>
      <c r="C140" s="69" t="s">
        <v>378</v>
      </c>
      <c r="D140" s="129">
        <v>43655.71891203704</v>
      </c>
    </row>
    <row r="141" spans="1:4" ht="15">
      <c r="A141" s="63" t="s">
        <v>366</v>
      </c>
      <c r="B141" s="63" t="s">
        <v>444</v>
      </c>
      <c r="C141" s="69" t="s">
        <v>378</v>
      </c>
      <c r="D141" s="129">
        <v>43655.71891203704</v>
      </c>
    </row>
    <row r="142" spans="1:4" ht="15">
      <c r="A142" s="63" t="s">
        <v>366</v>
      </c>
      <c r="B142" s="63" t="s">
        <v>480</v>
      </c>
      <c r="C142" s="69" t="s">
        <v>378</v>
      </c>
      <c r="D142" s="129">
        <v>43655.71891203704</v>
      </c>
    </row>
    <row r="143" spans="1:4" ht="15">
      <c r="A143" s="63" t="s">
        <v>366</v>
      </c>
      <c r="B143" s="63" t="s">
        <v>448</v>
      </c>
      <c r="C143" s="69" t="s">
        <v>378</v>
      </c>
      <c r="D143" s="129">
        <v>43655.71891203704</v>
      </c>
    </row>
    <row r="144" spans="1:4" ht="15">
      <c r="A144" s="63" t="s">
        <v>366</v>
      </c>
      <c r="B144" s="63" t="s">
        <v>481</v>
      </c>
      <c r="C144" s="69" t="s">
        <v>378</v>
      </c>
      <c r="D144" s="129">
        <v>43655.71891203704</v>
      </c>
    </row>
    <row r="145" spans="1:4" ht="15">
      <c r="A145" s="63" t="s">
        <v>366</v>
      </c>
      <c r="B145" s="63" t="s">
        <v>482</v>
      </c>
      <c r="C145" s="69" t="s">
        <v>378</v>
      </c>
      <c r="D145" s="129">
        <v>43655.71891203704</v>
      </c>
    </row>
    <row r="146" spans="1:4" ht="15">
      <c r="A146" s="63" t="s">
        <v>366</v>
      </c>
      <c r="B146" s="63" t="s">
        <v>483</v>
      </c>
      <c r="C146" s="69" t="s">
        <v>378</v>
      </c>
      <c r="D146" s="129">
        <v>43655.71891203704</v>
      </c>
    </row>
    <row r="147" spans="1:4" ht="15">
      <c r="A147" s="63" t="s">
        <v>366</v>
      </c>
      <c r="B147" s="63" t="s">
        <v>484</v>
      </c>
      <c r="C147" s="69" t="s">
        <v>378</v>
      </c>
      <c r="D147" s="129">
        <v>43655.71891203704</v>
      </c>
    </row>
    <row r="148" spans="1:4" ht="15">
      <c r="A148" s="63" t="s">
        <v>366</v>
      </c>
      <c r="B148" s="63" t="s">
        <v>485</v>
      </c>
      <c r="C148" s="69" t="s">
        <v>378</v>
      </c>
      <c r="D148" s="129">
        <v>43655.71891203704</v>
      </c>
    </row>
    <row r="149" spans="1:4" ht="15">
      <c r="A149" s="63" t="s">
        <v>366</v>
      </c>
      <c r="B149" s="63" t="s">
        <v>441</v>
      </c>
      <c r="C149" s="69" t="s">
        <v>378</v>
      </c>
      <c r="D149" s="129">
        <v>43655.71891203704</v>
      </c>
    </row>
    <row r="150" spans="1:4" ht="15">
      <c r="A150" s="63" t="s">
        <v>366</v>
      </c>
      <c r="B150" s="63" t="s">
        <v>486</v>
      </c>
      <c r="C150" s="69" t="s">
        <v>378</v>
      </c>
      <c r="D150" s="129">
        <v>43655.71891203704</v>
      </c>
    </row>
    <row r="151" spans="1:4" ht="15">
      <c r="A151" s="63" t="s">
        <v>366</v>
      </c>
      <c r="B151" s="63" t="s">
        <v>487</v>
      </c>
      <c r="C151" s="69" t="s">
        <v>378</v>
      </c>
      <c r="D151" s="129">
        <v>43655.71891203704</v>
      </c>
    </row>
    <row r="152" spans="1:4" ht="15">
      <c r="A152" s="63" t="s">
        <v>366</v>
      </c>
      <c r="B152" s="63" t="s">
        <v>488</v>
      </c>
      <c r="C152" s="69" t="s">
        <v>378</v>
      </c>
      <c r="D152" s="129">
        <v>43655.71891203704</v>
      </c>
    </row>
    <row r="153" spans="1:4" ht="15">
      <c r="A153" s="63" t="s">
        <v>367</v>
      </c>
      <c r="B153" s="63" t="s">
        <v>489</v>
      </c>
      <c r="C153" s="69" t="s">
        <v>386</v>
      </c>
      <c r="D153" s="129">
        <v>43656.997569444444</v>
      </c>
    </row>
    <row r="154" spans="1:4" ht="15">
      <c r="A154" s="63" t="s">
        <v>367</v>
      </c>
      <c r="B154" s="63">
        <v>1871</v>
      </c>
      <c r="C154" s="69" t="s">
        <v>386</v>
      </c>
      <c r="D154" s="129">
        <v>43656.997569444444</v>
      </c>
    </row>
    <row r="155" spans="1:4" ht="15">
      <c r="A155" s="63" t="s">
        <v>367</v>
      </c>
      <c r="B155" s="63" t="s">
        <v>429</v>
      </c>
      <c r="C155" s="69" t="s">
        <v>386</v>
      </c>
      <c r="D155" s="129">
        <v>43656.997569444444</v>
      </c>
    </row>
    <row r="156" spans="1:4" ht="15">
      <c r="A156" s="63" t="s">
        <v>367</v>
      </c>
      <c r="B156" s="63" t="s">
        <v>490</v>
      </c>
      <c r="C156" s="69" t="s">
        <v>386</v>
      </c>
      <c r="D156" s="129">
        <v>43656.997569444444</v>
      </c>
    </row>
    <row r="157" spans="1:4" ht="15">
      <c r="A157" s="63" t="s">
        <v>367</v>
      </c>
      <c r="B157" s="63" t="s">
        <v>467</v>
      </c>
      <c r="C157" s="69" t="s">
        <v>386</v>
      </c>
      <c r="D157" s="129">
        <v>43656.997569444444</v>
      </c>
    </row>
    <row r="158" spans="1:4" ht="15">
      <c r="A158" s="63" t="s">
        <v>367</v>
      </c>
      <c r="B158" s="63" t="s">
        <v>342</v>
      </c>
      <c r="C158" s="69" t="s">
        <v>386</v>
      </c>
      <c r="D158" s="129">
        <v>43656.997569444444</v>
      </c>
    </row>
    <row r="159" spans="1:4" ht="15">
      <c r="A159" s="63" t="s">
        <v>367</v>
      </c>
      <c r="B159" s="63" t="s">
        <v>470</v>
      </c>
      <c r="C159" s="69" t="s">
        <v>386</v>
      </c>
      <c r="D159" s="129">
        <v>43656.997569444444</v>
      </c>
    </row>
    <row r="160" spans="1:4" ht="15">
      <c r="A160" s="63" t="s">
        <v>367</v>
      </c>
      <c r="B160" s="63" t="s">
        <v>444</v>
      </c>
      <c r="C160" s="69" t="s">
        <v>386</v>
      </c>
      <c r="D160" s="129">
        <v>43656.997569444444</v>
      </c>
    </row>
    <row r="161" spans="1:4" ht="15">
      <c r="A161" s="63" t="s">
        <v>367</v>
      </c>
      <c r="B161" s="63" t="s">
        <v>448</v>
      </c>
      <c r="C161" s="69" t="s">
        <v>386</v>
      </c>
      <c r="D161" s="129">
        <v>43656.997569444444</v>
      </c>
    </row>
    <row r="162" spans="1:4" ht="15">
      <c r="A162" s="63" t="s">
        <v>367</v>
      </c>
      <c r="B162" s="63" t="s">
        <v>430</v>
      </c>
      <c r="C162" s="69" t="s">
        <v>386</v>
      </c>
      <c r="D162" s="129">
        <v>43656.997569444444</v>
      </c>
    </row>
    <row r="163" spans="1:4" ht="15">
      <c r="A163" s="63" t="s">
        <v>367</v>
      </c>
      <c r="B163" s="63" t="s">
        <v>431</v>
      </c>
      <c r="C163" s="69" t="s">
        <v>386</v>
      </c>
      <c r="D163" s="129">
        <v>43656.997569444444</v>
      </c>
    </row>
    <row r="164" spans="1:4" ht="15">
      <c r="A164" s="63" t="s">
        <v>367</v>
      </c>
      <c r="B164" s="63" t="s">
        <v>472</v>
      </c>
      <c r="C164" s="69" t="s">
        <v>386</v>
      </c>
      <c r="D164" s="129">
        <v>43656.997569444444</v>
      </c>
    </row>
    <row r="165" spans="1:4" ht="15">
      <c r="A165" s="63" t="s">
        <v>367</v>
      </c>
      <c r="B165" s="63" t="s">
        <v>366</v>
      </c>
      <c r="C165" s="69" t="s">
        <v>386</v>
      </c>
      <c r="D165" s="129">
        <v>43656.997569444444</v>
      </c>
    </row>
    <row r="166" spans="1:4" ht="15">
      <c r="A166" s="63" t="s">
        <v>367</v>
      </c>
      <c r="B166" s="63" t="s">
        <v>440</v>
      </c>
      <c r="C166" s="69" t="s">
        <v>386</v>
      </c>
      <c r="D166" s="129">
        <v>43656.997569444444</v>
      </c>
    </row>
    <row r="167" spans="1:4" ht="15">
      <c r="A167" s="63" t="s">
        <v>367</v>
      </c>
      <c r="B167" s="63" t="s">
        <v>413</v>
      </c>
      <c r="C167" s="69" t="s">
        <v>386</v>
      </c>
      <c r="D167" s="129">
        <v>43656.997569444444</v>
      </c>
    </row>
    <row r="168" spans="1:4" ht="15">
      <c r="A168" s="63" t="s">
        <v>367</v>
      </c>
      <c r="B168" s="63" t="s">
        <v>491</v>
      </c>
      <c r="C168" s="69" t="s">
        <v>386</v>
      </c>
      <c r="D168" s="129">
        <v>43656.997569444444</v>
      </c>
    </row>
    <row r="169" spans="1:4" ht="15">
      <c r="A169" s="63" t="s">
        <v>367</v>
      </c>
      <c r="B169" s="63" t="s">
        <v>375</v>
      </c>
      <c r="C169" s="69" t="s">
        <v>386</v>
      </c>
      <c r="D169" s="129">
        <v>43656.997569444444</v>
      </c>
    </row>
    <row r="170" spans="1:4" ht="15">
      <c r="A170" s="63" t="s">
        <v>367</v>
      </c>
      <c r="B170" s="63" t="s">
        <v>400</v>
      </c>
      <c r="C170" s="69" t="s">
        <v>386</v>
      </c>
      <c r="D170" s="129">
        <v>43656.997569444444</v>
      </c>
    </row>
    <row r="171" spans="1:4" ht="15">
      <c r="A171" s="63" t="s">
        <v>367</v>
      </c>
      <c r="B171" s="63" t="s">
        <v>399</v>
      </c>
      <c r="C171" s="69" t="s">
        <v>386</v>
      </c>
      <c r="D171" s="129">
        <v>43656.997569444444</v>
      </c>
    </row>
    <row r="172" spans="1:4" ht="15">
      <c r="A172" s="63" t="s">
        <v>369</v>
      </c>
      <c r="B172" s="63" t="s">
        <v>489</v>
      </c>
      <c r="C172" s="69" t="s">
        <v>385</v>
      </c>
      <c r="D172" s="129">
        <v>43656.988344907404</v>
      </c>
    </row>
    <row r="173" spans="1:4" ht="15">
      <c r="A173" s="63" t="s">
        <v>369</v>
      </c>
      <c r="B173" s="63">
        <v>1871</v>
      </c>
      <c r="C173" s="69" t="s">
        <v>385</v>
      </c>
      <c r="D173" s="129">
        <v>43656.988344907404</v>
      </c>
    </row>
    <row r="174" spans="1:4" ht="15">
      <c r="A174" s="63" t="s">
        <v>369</v>
      </c>
      <c r="B174" s="63" t="s">
        <v>429</v>
      </c>
      <c r="C174" s="69" t="s">
        <v>385</v>
      </c>
      <c r="D174" s="129">
        <v>43656.988344907404</v>
      </c>
    </row>
    <row r="175" spans="1:4" ht="15">
      <c r="A175" s="63" t="s">
        <v>369</v>
      </c>
      <c r="B175" s="63" t="s">
        <v>490</v>
      </c>
      <c r="C175" s="69" t="s">
        <v>385</v>
      </c>
      <c r="D175" s="129">
        <v>43656.988344907404</v>
      </c>
    </row>
    <row r="176" spans="1:4" ht="15">
      <c r="A176" s="63" t="s">
        <v>369</v>
      </c>
      <c r="B176" s="63" t="s">
        <v>467</v>
      </c>
      <c r="C176" s="69" t="s">
        <v>385</v>
      </c>
      <c r="D176" s="129">
        <v>43656.988344907404</v>
      </c>
    </row>
    <row r="177" spans="1:4" ht="15">
      <c r="A177" s="63" t="s">
        <v>369</v>
      </c>
      <c r="B177" s="63" t="s">
        <v>342</v>
      </c>
      <c r="C177" s="69" t="s">
        <v>385</v>
      </c>
      <c r="D177" s="129">
        <v>43656.988344907404</v>
      </c>
    </row>
    <row r="178" spans="1:4" ht="15">
      <c r="A178" s="63" t="s">
        <v>369</v>
      </c>
      <c r="B178" s="63" t="s">
        <v>470</v>
      </c>
      <c r="C178" s="69" t="s">
        <v>385</v>
      </c>
      <c r="D178" s="129">
        <v>43656.988344907404</v>
      </c>
    </row>
    <row r="179" spans="1:4" ht="15">
      <c r="A179" s="63" t="s">
        <v>369</v>
      </c>
      <c r="B179" s="63" t="s">
        <v>444</v>
      </c>
      <c r="C179" s="69" t="s">
        <v>385</v>
      </c>
      <c r="D179" s="129">
        <v>43656.988344907404</v>
      </c>
    </row>
    <row r="180" spans="1:4" ht="15">
      <c r="A180" s="63" t="s">
        <v>369</v>
      </c>
      <c r="B180" s="63" t="s">
        <v>448</v>
      </c>
      <c r="C180" s="69" t="s">
        <v>385</v>
      </c>
      <c r="D180" s="129">
        <v>43656.988344907404</v>
      </c>
    </row>
    <row r="181" spans="1:4" ht="15">
      <c r="A181" s="63" t="s">
        <v>369</v>
      </c>
      <c r="B181" s="63" t="s">
        <v>430</v>
      </c>
      <c r="C181" s="69" t="s">
        <v>385</v>
      </c>
      <c r="D181" s="129">
        <v>43656.988344907404</v>
      </c>
    </row>
    <row r="182" spans="1:4" ht="15">
      <c r="A182" s="63" t="s">
        <v>369</v>
      </c>
      <c r="B182" s="63" t="s">
        <v>431</v>
      </c>
      <c r="C182" s="69" t="s">
        <v>385</v>
      </c>
      <c r="D182" s="129">
        <v>43656.988344907404</v>
      </c>
    </row>
    <row r="183" spans="1:4" ht="15">
      <c r="A183" s="63" t="s">
        <v>369</v>
      </c>
      <c r="B183" s="63" t="s">
        <v>472</v>
      </c>
      <c r="C183" s="69" t="s">
        <v>385</v>
      </c>
      <c r="D183" s="129">
        <v>43656.988344907404</v>
      </c>
    </row>
    <row r="184" spans="1:4" ht="15">
      <c r="A184" s="63" t="s">
        <v>369</v>
      </c>
      <c r="B184" s="63" t="s">
        <v>366</v>
      </c>
      <c r="C184" s="69" t="s">
        <v>385</v>
      </c>
      <c r="D184" s="129">
        <v>43656.988344907404</v>
      </c>
    </row>
    <row r="185" spans="1:4" ht="15">
      <c r="A185" s="63" t="s">
        <v>369</v>
      </c>
      <c r="B185" s="63" t="s">
        <v>440</v>
      </c>
      <c r="C185" s="69" t="s">
        <v>385</v>
      </c>
      <c r="D185" s="129">
        <v>43656.988344907404</v>
      </c>
    </row>
    <row r="186" spans="1:4" ht="15">
      <c r="A186" s="63" t="s">
        <v>369</v>
      </c>
      <c r="B186" s="63" t="s">
        <v>413</v>
      </c>
      <c r="C186" s="69" t="s">
        <v>385</v>
      </c>
      <c r="D186" s="129">
        <v>43656.988344907404</v>
      </c>
    </row>
    <row r="187" spans="1:4" ht="15">
      <c r="A187" s="63" t="s">
        <v>369</v>
      </c>
      <c r="B187" s="63" t="s">
        <v>491</v>
      </c>
      <c r="C187" s="69" t="s">
        <v>385</v>
      </c>
      <c r="D187" s="129">
        <v>43656.988344907404</v>
      </c>
    </row>
    <row r="188" spans="1:4" ht="15">
      <c r="A188" s="63" t="s">
        <v>369</v>
      </c>
      <c r="B188" s="63" t="s">
        <v>375</v>
      </c>
      <c r="C188" s="69" t="s">
        <v>385</v>
      </c>
      <c r="D188" s="129">
        <v>43656.988344907404</v>
      </c>
    </row>
    <row r="189" spans="1:4" ht="15">
      <c r="A189" s="63" t="s">
        <v>369</v>
      </c>
      <c r="B189" s="63" t="s">
        <v>400</v>
      </c>
      <c r="C189" s="69" t="s">
        <v>385</v>
      </c>
      <c r="D189" s="129">
        <v>43656.988344907404</v>
      </c>
    </row>
    <row r="190" spans="1:4" ht="15">
      <c r="A190" s="63" t="s">
        <v>369</v>
      </c>
      <c r="B190" s="63" t="s">
        <v>399</v>
      </c>
      <c r="C190" s="69" t="s">
        <v>385</v>
      </c>
      <c r="D190" s="129">
        <v>43656.988344907404</v>
      </c>
    </row>
    <row r="191" spans="1:4" ht="15">
      <c r="A191" s="63" t="s">
        <v>369</v>
      </c>
      <c r="B191" s="63" t="s">
        <v>474</v>
      </c>
      <c r="C191" s="69" t="s">
        <v>383</v>
      </c>
      <c r="D191" s="129">
        <v>43654.829733796294</v>
      </c>
    </row>
    <row r="192" spans="1:4" ht="15">
      <c r="A192" s="63" t="s">
        <v>369</v>
      </c>
      <c r="B192" s="63" t="s">
        <v>358</v>
      </c>
      <c r="C192" s="69" t="s">
        <v>383</v>
      </c>
      <c r="D192" s="129">
        <v>43654.829733796294</v>
      </c>
    </row>
    <row r="193" spans="1:4" ht="15">
      <c r="A193" s="63" t="s">
        <v>369</v>
      </c>
      <c r="B193" s="63" t="s">
        <v>444</v>
      </c>
      <c r="C193" s="69" t="s">
        <v>383</v>
      </c>
      <c r="D193" s="129">
        <v>43654.829733796294</v>
      </c>
    </row>
    <row r="194" spans="1:4" ht="15">
      <c r="A194" s="63" t="s">
        <v>369</v>
      </c>
      <c r="B194" s="63" t="s">
        <v>480</v>
      </c>
      <c r="C194" s="69" t="s">
        <v>383</v>
      </c>
      <c r="D194" s="129">
        <v>43654.829733796294</v>
      </c>
    </row>
    <row r="195" spans="1:4" ht="15">
      <c r="A195" s="63" t="s">
        <v>369</v>
      </c>
      <c r="B195" s="63" t="s">
        <v>448</v>
      </c>
      <c r="C195" s="69" t="s">
        <v>383</v>
      </c>
      <c r="D195" s="129">
        <v>43654.829733796294</v>
      </c>
    </row>
    <row r="196" spans="1:4" ht="15">
      <c r="A196" s="63" t="s">
        <v>369</v>
      </c>
      <c r="B196" s="63" t="s">
        <v>492</v>
      </c>
      <c r="C196" s="69" t="s">
        <v>383</v>
      </c>
      <c r="D196" s="129">
        <v>43654.829733796294</v>
      </c>
    </row>
    <row r="197" spans="1:4" ht="15">
      <c r="A197" s="63" t="s">
        <v>369</v>
      </c>
      <c r="B197" s="63" t="s">
        <v>493</v>
      </c>
      <c r="C197" s="69" t="s">
        <v>383</v>
      </c>
      <c r="D197" s="129">
        <v>43654.829733796294</v>
      </c>
    </row>
    <row r="198" spans="1:4" ht="15">
      <c r="A198" s="63" t="s">
        <v>369</v>
      </c>
      <c r="B198" s="63" t="s">
        <v>494</v>
      </c>
      <c r="C198" s="69" t="s">
        <v>383</v>
      </c>
      <c r="D198" s="129">
        <v>43654.829733796294</v>
      </c>
    </row>
    <row r="199" spans="1:4" ht="15">
      <c r="A199" s="63" t="s">
        <v>369</v>
      </c>
      <c r="B199" s="63" t="s">
        <v>446</v>
      </c>
      <c r="C199" s="69" t="s">
        <v>383</v>
      </c>
      <c r="D199" s="129">
        <v>43654.829733796294</v>
      </c>
    </row>
    <row r="200" spans="1:4" ht="15">
      <c r="A200" s="63" t="s">
        <v>369</v>
      </c>
      <c r="B200" s="63" t="s">
        <v>367</v>
      </c>
      <c r="C200" s="69" t="s">
        <v>383</v>
      </c>
      <c r="D200" s="129">
        <v>43654.829733796294</v>
      </c>
    </row>
    <row r="201" spans="1:4" ht="15">
      <c r="A201" s="63" t="s">
        <v>369</v>
      </c>
      <c r="B201" s="63" t="s">
        <v>407</v>
      </c>
      <c r="C201" s="69" t="s">
        <v>383</v>
      </c>
      <c r="D201" s="129">
        <v>43654.829733796294</v>
      </c>
    </row>
    <row r="202" spans="1:4" ht="15">
      <c r="A202" s="63" t="s">
        <v>369</v>
      </c>
      <c r="B202" s="63" t="s">
        <v>495</v>
      </c>
      <c r="C202" s="69" t="s">
        <v>383</v>
      </c>
      <c r="D202" s="129">
        <v>43654.829733796294</v>
      </c>
    </row>
    <row r="203" spans="1:4" ht="15">
      <c r="A203" s="63" t="s">
        <v>369</v>
      </c>
      <c r="B203" s="63" t="s">
        <v>496</v>
      </c>
      <c r="C203" s="69" t="s">
        <v>383</v>
      </c>
      <c r="D203" s="129">
        <v>43654.829733796294</v>
      </c>
    </row>
    <row r="204" spans="1:4" ht="15">
      <c r="A204" s="63" t="s">
        <v>369</v>
      </c>
      <c r="B204" s="63" t="s">
        <v>487</v>
      </c>
      <c r="C204" s="69" t="s">
        <v>383</v>
      </c>
      <c r="D204" s="129">
        <v>43654.829733796294</v>
      </c>
    </row>
    <row r="205" spans="1:4" ht="15">
      <c r="A205" s="63" t="s">
        <v>369</v>
      </c>
      <c r="B205" s="63" t="s">
        <v>415</v>
      </c>
      <c r="C205" s="69" t="s">
        <v>383</v>
      </c>
      <c r="D205" s="129">
        <v>43654.829733796294</v>
      </c>
    </row>
    <row r="206" spans="1:4" ht="15">
      <c r="A206" s="63" t="s">
        <v>369</v>
      </c>
      <c r="B206" s="63" t="s">
        <v>357</v>
      </c>
      <c r="C206" s="69" t="s">
        <v>383</v>
      </c>
      <c r="D206" s="129">
        <v>43654.829733796294</v>
      </c>
    </row>
    <row r="207" spans="1:4" ht="15">
      <c r="A207" s="63" t="s">
        <v>369</v>
      </c>
      <c r="B207" s="63" t="s">
        <v>441</v>
      </c>
      <c r="C207" s="69" t="s">
        <v>383</v>
      </c>
      <c r="D207" s="129">
        <v>43654.829733796294</v>
      </c>
    </row>
    <row r="208" spans="1:4" ht="15">
      <c r="A208" s="63" t="s">
        <v>369</v>
      </c>
      <c r="B208" s="63" t="s">
        <v>485</v>
      </c>
      <c r="C208" s="69" t="s">
        <v>383</v>
      </c>
      <c r="D208" s="129">
        <v>43654.829733796294</v>
      </c>
    </row>
    <row r="209" spans="1:4" ht="15">
      <c r="A209" s="63" t="s">
        <v>369</v>
      </c>
      <c r="B209" s="63">
        <v>5</v>
      </c>
      <c r="C209" s="69" t="s">
        <v>383</v>
      </c>
      <c r="D209" s="129">
        <v>43654.829733796294</v>
      </c>
    </row>
    <row r="210" spans="1:4" ht="15">
      <c r="A210" s="63" t="s">
        <v>369</v>
      </c>
      <c r="B210" s="63" t="s">
        <v>416</v>
      </c>
      <c r="C210" s="69" t="s">
        <v>383</v>
      </c>
      <c r="D210" s="129">
        <v>43654.829733796294</v>
      </c>
    </row>
    <row r="211" spans="1:4" ht="15">
      <c r="A211" s="63" t="s">
        <v>369</v>
      </c>
      <c r="B211" s="63" t="s">
        <v>348</v>
      </c>
      <c r="C211" s="69" t="s">
        <v>383</v>
      </c>
      <c r="D211" s="129">
        <v>43654.829733796294</v>
      </c>
    </row>
    <row r="212" spans="1:4" ht="15">
      <c r="A212" s="63" t="s">
        <v>369</v>
      </c>
      <c r="B212" s="63" t="s">
        <v>497</v>
      </c>
      <c r="C212" s="69" t="s">
        <v>383</v>
      </c>
      <c r="D212" s="129">
        <v>43654.829733796294</v>
      </c>
    </row>
    <row r="213" spans="1:4" ht="15">
      <c r="A213" s="63" t="s">
        <v>369</v>
      </c>
      <c r="B213" s="63" t="s">
        <v>472</v>
      </c>
      <c r="C213" s="69" t="s">
        <v>383</v>
      </c>
      <c r="D213" s="129">
        <v>43654.829733796294</v>
      </c>
    </row>
    <row r="214" spans="1:4" ht="15">
      <c r="A214" s="63" t="s">
        <v>369</v>
      </c>
      <c r="B214" s="63" t="s">
        <v>362</v>
      </c>
      <c r="C214" s="69" t="s">
        <v>383</v>
      </c>
      <c r="D214" s="129">
        <v>43654.829733796294</v>
      </c>
    </row>
    <row r="215" spans="1:4" ht="15">
      <c r="A215" s="63" t="s">
        <v>369</v>
      </c>
      <c r="B215" s="63" t="s">
        <v>417</v>
      </c>
      <c r="C215" s="69" t="s">
        <v>383</v>
      </c>
      <c r="D215" s="129">
        <v>43654.829733796294</v>
      </c>
    </row>
    <row r="216" spans="1:4" ht="15">
      <c r="A216" s="63" t="s">
        <v>369</v>
      </c>
      <c r="B216" s="63" t="s">
        <v>418</v>
      </c>
      <c r="C216" s="69" t="s">
        <v>383</v>
      </c>
      <c r="D216" s="129">
        <v>43654.829733796294</v>
      </c>
    </row>
    <row r="217" spans="1:4" ht="15">
      <c r="A217" s="63" t="s">
        <v>369</v>
      </c>
      <c r="B217" s="63" t="s">
        <v>467</v>
      </c>
      <c r="C217" s="69" t="s">
        <v>383</v>
      </c>
      <c r="D217" s="129">
        <v>43654.829733796294</v>
      </c>
    </row>
    <row r="218" spans="1:4" ht="15">
      <c r="A218" s="63" t="s">
        <v>369</v>
      </c>
      <c r="B218" s="63" t="s">
        <v>361</v>
      </c>
      <c r="C218" s="69" t="s">
        <v>383</v>
      </c>
      <c r="D218" s="129">
        <v>43654.829733796294</v>
      </c>
    </row>
    <row r="219" spans="1:4" ht="15">
      <c r="A219" s="63" t="s">
        <v>369</v>
      </c>
      <c r="B219" s="63" t="s">
        <v>414</v>
      </c>
      <c r="C219" s="69" t="s">
        <v>383</v>
      </c>
      <c r="D219" s="129">
        <v>43654.829733796294</v>
      </c>
    </row>
    <row r="220" spans="1:4" ht="15">
      <c r="A220" s="63" t="s">
        <v>369</v>
      </c>
      <c r="B220" s="63" t="s">
        <v>470</v>
      </c>
      <c r="C220" s="69" t="s">
        <v>383</v>
      </c>
      <c r="D220" s="129">
        <v>43654.829733796294</v>
      </c>
    </row>
    <row r="221" spans="1:4" ht="15">
      <c r="A221" s="63" t="s">
        <v>369</v>
      </c>
      <c r="B221" s="63" t="s">
        <v>498</v>
      </c>
      <c r="C221" s="69" t="s">
        <v>383</v>
      </c>
      <c r="D221" s="129">
        <v>43654.829733796294</v>
      </c>
    </row>
    <row r="222" spans="1:4" ht="15">
      <c r="A222" s="63" t="s">
        <v>369</v>
      </c>
      <c r="B222" s="63" t="s">
        <v>465</v>
      </c>
      <c r="C222" s="69" t="s">
        <v>383</v>
      </c>
      <c r="D222" s="129">
        <v>43654.829733796294</v>
      </c>
    </row>
    <row r="223" spans="1:4" ht="15">
      <c r="A223" s="63" t="s">
        <v>369</v>
      </c>
      <c r="B223" s="63" t="s">
        <v>419</v>
      </c>
      <c r="C223" s="69" t="s">
        <v>383</v>
      </c>
      <c r="D223" s="129">
        <v>43654.829733796294</v>
      </c>
    </row>
    <row r="224" spans="1:4" ht="15">
      <c r="A224" s="63" t="s">
        <v>369</v>
      </c>
      <c r="B224" s="63" t="s">
        <v>420</v>
      </c>
      <c r="C224" s="69" t="s">
        <v>383</v>
      </c>
      <c r="D224" s="129">
        <v>43654.829733796294</v>
      </c>
    </row>
    <row r="225" spans="1:4" ht="15">
      <c r="A225" s="63" t="s">
        <v>369</v>
      </c>
      <c r="B225" s="63" t="s">
        <v>353</v>
      </c>
      <c r="C225" s="69" t="s">
        <v>383</v>
      </c>
      <c r="D225" s="129">
        <v>43654.829733796294</v>
      </c>
    </row>
    <row r="226" spans="1:4" ht="15">
      <c r="A226" s="63" t="s">
        <v>369</v>
      </c>
      <c r="B226" s="63" t="s">
        <v>499</v>
      </c>
      <c r="C226" s="69" t="s">
        <v>383</v>
      </c>
      <c r="D226" s="129">
        <v>43654.829733796294</v>
      </c>
    </row>
    <row r="227" spans="1:4" ht="15">
      <c r="A227" s="63" t="s">
        <v>369</v>
      </c>
      <c r="B227" s="63" t="s">
        <v>500</v>
      </c>
      <c r="C227" s="69" t="s">
        <v>383</v>
      </c>
      <c r="D227" s="129">
        <v>43654.829733796294</v>
      </c>
    </row>
    <row r="228" spans="1:4" ht="15">
      <c r="A228" s="63" t="s">
        <v>369</v>
      </c>
      <c r="B228" s="63" t="s">
        <v>501</v>
      </c>
      <c r="C228" s="69" t="s">
        <v>383</v>
      </c>
      <c r="D228" s="129">
        <v>43654.829733796294</v>
      </c>
    </row>
    <row r="229" spans="1:4" ht="15">
      <c r="A229" s="63" t="s">
        <v>367</v>
      </c>
      <c r="B229" s="63" t="s">
        <v>502</v>
      </c>
      <c r="C229" s="69" t="s">
        <v>384</v>
      </c>
      <c r="D229" s="129">
        <v>43654.77043981481</v>
      </c>
    </row>
    <row r="230" spans="1:4" ht="15">
      <c r="A230" s="63" t="s">
        <v>367</v>
      </c>
      <c r="B230" s="63" t="s">
        <v>355</v>
      </c>
      <c r="C230" s="69" t="s">
        <v>384</v>
      </c>
      <c r="D230" s="129">
        <v>43654.77043981481</v>
      </c>
    </row>
    <row r="231" spans="1:4" ht="15">
      <c r="A231" s="63" t="s">
        <v>367</v>
      </c>
      <c r="B231" s="63" t="s">
        <v>472</v>
      </c>
      <c r="C231" s="69" t="s">
        <v>384</v>
      </c>
      <c r="D231" s="129">
        <v>43654.77043981481</v>
      </c>
    </row>
    <row r="232" spans="1:4" ht="15">
      <c r="A232" s="63" t="s">
        <v>367</v>
      </c>
      <c r="B232" s="63" t="s">
        <v>441</v>
      </c>
      <c r="C232" s="69" t="s">
        <v>384</v>
      </c>
      <c r="D232" s="129">
        <v>43654.77043981481</v>
      </c>
    </row>
    <row r="233" spans="1:4" ht="15">
      <c r="A233" s="63" t="s">
        <v>367</v>
      </c>
      <c r="B233" s="63" t="s">
        <v>466</v>
      </c>
      <c r="C233" s="69" t="s">
        <v>384</v>
      </c>
      <c r="D233" s="129">
        <v>43654.77043981481</v>
      </c>
    </row>
    <row r="234" spans="1:4" ht="15">
      <c r="A234" s="63" t="s">
        <v>367</v>
      </c>
      <c r="B234" s="63" t="s">
        <v>432</v>
      </c>
      <c r="C234" s="69" t="s">
        <v>384</v>
      </c>
      <c r="D234" s="129">
        <v>43654.77043981481</v>
      </c>
    </row>
    <row r="235" spans="1:4" ht="15">
      <c r="A235" s="63" t="s">
        <v>367</v>
      </c>
      <c r="B235" s="63" t="s">
        <v>495</v>
      </c>
      <c r="C235" s="69" t="s">
        <v>384</v>
      </c>
      <c r="D235" s="129">
        <v>43654.77043981481</v>
      </c>
    </row>
    <row r="236" spans="1:4" ht="15">
      <c r="A236" s="63" t="s">
        <v>367</v>
      </c>
      <c r="B236" s="63" t="s">
        <v>503</v>
      </c>
      <c r="C236" s="69" t="s">
        <v>384</v>
      </c>
      <c r="D236" s="129">
        <v>43654.77043981481</v>
      </c>
    </row>
    <row r="237" spans="1:4" ht="15">
      <c r="A237" s="63" t="s">
        <v>367</v>
      </c>
      <c r="B237" s="63" t="s">
        <v>367</v>
      </c>
      <c r="C237" s="69" t="s">
        <v>384</v>
      </c>
      <c r="D237" s="129">
        <v>43654.77043981481</v>
      </c>
    </row>
    <row r="238" spans="1:4" ht="15">
      <c r="A238" s="63" t="s">
        <v>367</v>
      </c>
      <c r="B238" s="63" t="s">
        <v>504</v>
      </c>
      <c r="C238" s="69" t="s">
        <v>384</v>
      </c>
      <c r="D238" s="129">
        <v>43654.77043981481</v>
      </c>
    </row>
    <row r="239" spans="1:4" ht="15">
      <c r="A239" s="63" t="s">
        <v>367</v>
      </c>
      <c r="B239" s="63" t="s">
        <v>492</v>
      </c>
      <c r="C239" s="69" t="s">
        <v>384</v>
      </c>
      <c r="D239" s="129">
        <v>43654.77043981481</v>
      </c>
    </row>
    <row r="240" spans="1:4" ht="15">
      <c r="A240" s="63" t="s">
        <v>367</v>
      </c>
      <c r="B240" s="63" t="s">
        <v>493</v>
      </c>
      <c r="C240" s="69" t="s">
        <v>384</v>
      </c>
      <c r="D240" s="129">
        <v>43654.77043981481</v>
      </c>
    </row>
    <row r="241" spans="1:4" ht="15">
      <c r="A241" s="63" t="s">
        <v>367</v>
      </c>
      <c r="B241" s="63" t="s">
        <v>494</v>
      </c>
      <c r="C241" s="69" t="s">
        <v>384</v>
      </c>
      <c r="D241" s="129">
        <v>43654.77043981481</v>
      </c>
    </row>
    <row r="242" spans="1:4" ht="15">
      <c r="A242" s="63" t="s">
        <v>367</v>
      </c>
      <c r="B242" s="63" t="s">
        <v>446</v>
      </c>
      <c r="C242" s="69" t="s">
        <v>384</v>
      </c>
      <c r="D242" s="129">
        <v>43654.77043981481</v>
      </c>
    </row>
    <row r="243" spans="1:4" ht="15">
      <c r="A243" s="63" t="s">
        <v>367</v>
      </c>
      <c r="B243" s="63" t="s">
        <v>505</v>
      </c>
      <c r="C243" s="69" t="s">
        <v>384</v>
      </c>
      <c r="D243" s="129">
        <v>43654.77043981481</v>
      </c>
    </row>
    <row r="244" spans="1:4" ht="15">
      <c r="A244" s="63" t="s">
        <v>367</v>
      </c>
      <c r="B244" s="63" t="s">
        <v>346</v>
      </c>
      <c r="C244" s="69" t="s">
        <v>384</v>
      </c>
      <c r="D244" s="129">
        <v>43654.77043981481</v>
      </c>
    </row>
    <row r="245" spans="1:4" ht="15">
      <c r="A245" s="63" t="s">
        <v>367</v>
      </c>
      <c r="B245" s="63" t="s">
        <v>506</v>
      </c>
      <c r="C245" s="69" t="s">
        <v>384</v>
      </c>
      <c r="D245" s="129">
        <v>43654.77043981481</v>
      </c>
    </row>
    <row r="246" spans="1:4" ht="15">
      <c r="A246" s="63" t="s">
        <v>367</v>
      </c>
      <c r="B246" s="63" t="s">
        <v>468</v>
      </c>
      <c r="C246" s="69" t="s">
        <v>384</v>
      </c>
      <c r="D246" s="129">
        <v>43654.77043981481</v>
      </c>
    </row>
    <row r="247" spans="1:4" ht="15">
      <c r="A247" s="63" t="s">
        <v>367</v>
      </c>
      <c r="B247" s="63" t="s">
        <v>507</v>
      </c>
      <c r="C247" s="69" t="s">
        <v>384</v>
      </c>
      <c r="D247" s="129">
        <v>43654.77043981481</v>
      </c>
    </row>
    <row r="248" spans="1:4" ht="15">
      <c r="A248" s="63" t="s">
        <v>367</v>
      </c>
      <c r="B248" s="63" t="s">
        <v>433</v>
      </c>
      <c r="C248" s="69" t="s">
        <v>384</v>
      </c>
      <c r="D248" s="129">
        <v>43654.77043981481</v>
      </c>
    </row>
    <row r="249" spans="1:4" ht="15">
      <c r="A249" s="63" t="s">
        <v>367</v>
      </c>
      <c r="B249" s="63" t="s">
        <v>469</v>
      </c>
      <c r="C249" s="69" t="s">
        <v>384</v>
      </c>
      <c r="D249" s="129">
        <v>43654.77043981481</v>
      </c>
    </row>
    <row r="250" spans="1:4" ht="15">
      <c r="A250" s="63" t="s">
        <v>367</v>
      </c>
      <c r="B250" s="63" t="s">
        <v>471</v>
      </c>
      <c r="C250" s="69" t="s">
        <v>384</v>
      </c>
      <c r="D250" s="129">
        <v>43654.77043981481</v>
      </c>
    </row>
    <row r="251" spans="1:4" ht="15">
      <c r="A251" s="63" t="s">
        <v>367</v>
      </c>
      <c r="B251" s="63" t="s">
        <v>480</v>
      </c>
      <c r="C251" s="69" t="s">
        <v>384</v>
      </c>
      <c r="D251" s="129">
        <v>43654.77043981481</v>
      </c>
    </row>
    <row r="252" spans="1:4" ht="15">
      <c r="A252" s="63" t="s">
        <v>367</v>
      </c>
      <c r="B252" s="63" t="s">
        <v>508</v>
      </c>
      <c r="C252" s="69" t="s">
        <v>384</v>
      </c>
      <c r="D252" s="129">
        <v>43654.77043981481</v>
      </c>
    </row>
    <row r="253" spans="1:4" ht="15">
      <c r="A253" s="63" t="s">
        <v>367</v>
      </c>
      <c r="B253" s="63" t="s">
        <v>509</v>
      </c>
      <c r="C253" s="69" t="s">
        <v>384</v>
      </c>
      <c r="D253" s="129">
        <v>43654.77043981481</v>
      </c>
    </row>
    <row r="254" spans="1:4" ht="15">
      <c r="A254" s="63" t="s">
        <v>367</v>
      </c>
      <c r="B254" s="63" t="s">
        <v>510</v>
      </c>
      <c r="C254" s="69" t="s">
        <v>384</v>
      </c>
      <c r="D254" s="129">
        <v>43654.77043981481</v>
      </c>
    </row>
    <row r="255" spans="1:4" ht="15">
      <c r="A255" s="63" t="s">
        <v>367</v>
      </c>
      <c r="B255" s="63" t="s">
        <v>476</v>
      </c>
      <c r="C255" s="69" t="s">
        <v>384</v>
      </c>
      <c r="D255" s="129">
        <v>43654.77043981481</v>
      </c>
    </row>
    <row r="256" spans="1:4" ht="15">
      <c r="A256" s="63" t="s">
        <v>367</v>
      </c>
      <c r="B256" s="63" t="s">
        <v>456</v>
      </c>
      <c r="C256" s="69" t="s">
        <v>384</v>
      </c>
      <c r="D256" s="129">
        <v>43654.77043981481</v>
      </c>
    </row>
    <row r="257" spans="1:4" ht="15">
      <c r="A257" s="63" t="s">
        <v>367</v>
      </c>
      <c r="B257" s="63" t="s">
        <v>511</v>
      </c>
      <c r="C257" s="69" t="s">
        <v>384</v>
      </c>
      <c r="D257" s="129">
        <v>43654.77043981481</v>
      </c>
    </row>
    <row r="258" spans="1:4" ht="15">
      <c r="A258" s="63" t="s">
        <v>367</v>
      </c>
      <c r="B258" s="63" t="s">
        <v>512</v>
      </c>
      <c r="C258" s="69" t="s">
        <v>384</v>
      </c>
      <c r="D258" s="129">
        <v>43654.77043981481</v>
      </c>
    </row>
    <row r="259" spans="1:4" ht="15">
      <c r="A259" s="63" t="s">
        <v>367</v>
      </c>
      <c r="B259" s="63" t="s">
        <v>473</v>
      </c>
      <c r="C259" s="69" t="s">
        <v>384</v>
      </c>
      <c r="D259" s="129">
        <v>43654.77043981481</v>
      </c>
    </row>
    <row r="260" spans="1:4" ht="15">
      <c r="A260" s="63" t="s">
        <v>367</v>
      </c>
      <c r="B260" s="63" t="s">
        <v>513</v>
      </c>
      <c r="C260" s="69" t="s">
        <v>384</v>
      </c>
      <c r="D260" s="129">
        <v>43654.77043981481</v>
      </c>
    </row>
    <row r="261" spans="1:4" ht="15">
      <c r="A261" s="63" t="s">
        <v>367</v>
      </c>
      <c r="B261" s="63" t="s">
        <v>363</v>
      </c>
      <c r="C261" s="69" t="s">
        <v>384</v>
      </c>
      <c r="D261" s="129">
        <v>43654.77043981481</v>
      </c>
    </row>
    <row r="262" spans="1:4" ht="15">
      <c r="A262" s="63" t="s">
        <v>367</v>
      </c>
      <c r="B262" s="63" t="s">
        <v>434</v>
      </c>
      <c r="C262" s="69" t="s">
        <v>384</v>
      </c>
      <c r="D262" s="129">
        <v>43654.77043981481</v>
      </c>
    </row>
    <row r="263" spans="1:4" ht="15">
      <c r="A263" s="63" t="s">
        <v>368</v>
      </c>
      <c r="B263" s="63" t="s">
        <v>502</v>
      </c>
      <c r="C263" s="69" t="s">
        <v>382</v>
      </c>
      <c r="D263" s="129">
        <v>43655.006423611114</v>
      </c>
    </row>
    <row r="264" spans="1:4" ht="15">
      <c r="A264" s="63" t="s">
        <v>368</v>
      </c>
      <c r="B264" s="63" t="s">
        <v>355</v>
      </c>
      <c r="C264" s="69" t="s">
        <v>382</v>
      </c>
      <c r="D264" s="129">
        <v>43655.006423611114</v>
      </c>
    </row>
    <row r="265" spans="1:4" ht="15">
      <c r="A265" s="63" t="s">
        <v>368</v>
      </c>
      <c r="B265" s="63" t="s">
        <v>472</v>
      </c>
      <c r="C265" s="69" t="s">
        <v>382</v>
      </c>
      <c r="D265" s="129">
        <v>43655.006423611114</v>
      </c>
    </row>
    <row r="266" spans="1:4" ht="15">
      <c r="A266" s="63" t="s">
        <v>368</v>
      </c>
      <c r="B266" s="63" t="s">
        <v>441</v>
      </c>
      <c r="C266" s="69" t="s">
        <v>382</v>
      </c>
      <c r="D266" s="129">
        <v>43655.006423611114</v>
      </c>
    </row>
    <row r="267" spans="1:4" ht="15">
      <c r="A267" s="63" t="s">
        <v>368</v>
      </c>
      <c r="B267" s="63" t="s">
        <v>466</v>
      </c>
      <c r="C267" s="69" t="s">
        <v>382</v>
      </c>
      <c r="D267" s="129">
        <v>43655.006423611114</v>
      </c>
    </row>
    <row r="268" spans="1:4" ht="15">
      <c r="A268" s="63" t="s">
        <v>368</v>
      </c>
      <c r="B268" s="63" t="s">
        <v>432</v>
      </c>
      <c r="C268" s="69" t="s">
        <v>382</v>
      </c>
      <c r="D268" s="129">
        <v>43655.006423611114</v>
      </c>
    </row>
    <row r="269" spans="1:4" ht="15">
      <c r="A269" s="63" t="s">
        <v>368</v>
      </c>
      <c r="B269" s="63" t="s">
        <v>495</v>
      </c>
      <c r="C269" s="69" t="s">
        <v>382</v>
      </c>
      <c r="D269" s="129">
        <v>43655.006423611114</v>
      </c>
    </row>
    <row r="270" spans="1:4" ht="15">
      <c r="A270" s="63" t="s">
        <v>368</v>
      </c>
      <c r="B270" s="63" t="s">
        <v>503</v>
      </c>
      <c r="C270" s="69" t="s">
        <v>382</v>
      </c>
      <c r="D270" s="129">
        <v>43655.006423611114</v>
      </c>
    </row>
    <row r="271" spans="1:4" ht="15">
      <c r="A271" s="63" t="s">
        <v>368</v>
      </c>
      <c r="B271" s="63" t="s">
        <v>367</v>
      </c>
      <c r="C271" s="69" t="s">
        <v>382</v>
      </c>
      <c r="D271" s="129">
        <v>43655.006423611114</v>
      </c>
    </row>
    <row r="272" spans="1:4" ht="15">
      <c r="A272" s="63" t="s">
        <v>368</v>
      </c>
      <c r="B272" s="63" t="s">
        <v>504</v>
      </c>
      <c r="C272" s="69" t="s">
        <v>382</v>
      </c>
      <c r="D272" s="129">
        <v>43655.006423611114</v>
      </c>
    </row>
    <row r="273" spans="1:4" ht="15">
      <c r="A273" s="63" t="s">
        <v>368</v>
      </c>
      <c r="B273" s="63" t="s">
        <v>492</v>
      </c>
      <c r="C273" s="69" t="s">
        <v>382</v>
      </c>
      <c r="D273" s="129">
        <v>43655.006423611114</v>
      </c>
    </row>
    <row r="274" spans="1:4" ht="15">
      <c r="A274" s="63" t="s">
        <v>368</v>
      </c>
      <c r="B274" s="63" t="s">
        <v>493</v>
      </c>
      <c r="C274" s="69" t="s">
        <v>382</v>
      </c>
      <c r="D274" s="129">
        <v>43655.006423611114</v>
      </c>
    </row>
    <row r="275" spans="1:4" ht="15">
      <c r="A275" s="63" t="s">
        <v>368</v>
      </c>
      <c r="B275" s="63" t="s">
        <v>494</v>
      </c>
      <c r="C275" s="69" t="s">
        <v>382</v>
      </c>
      <c r="D275" s="129">
        <v>43655.006423611114</v>
      </c>
    </row>
    <row r="276" spans="1:4" ht="15">
      <c r="A276" s="63" t="s">
        <v>368</v>
      </c>
      <c r="B276" s="63" t="s">
        <v>446</v>
      </c>
      <c r="C276" s="69" t="s">
        <v>382</v>
      </c>
      <c r="D276" s="129">
        <v>43655.006423611114</v>
      </c>
    </row>
    <row r="277" spans="1:4" ht="15">
      <c r="A277" s="63" t="s">
        <v>368</v>
      </c>
      <c r="B277" s="63" t="s">
        <v>505</v>
      </c>
      <c r="C277" s="69" t="s">
        <v>382</v>
      </c>
      <c r="D277" s="129">
        <v>43655.006423611114</v>
      </c>
    </row>
    <row r="278" spans="1:4" ht="15">
      <c r="A278" s="63" t="s">
        <v>368</v>
      </c>
      <c r="B278" s="63" t="s">
        <v>346</v>
      </c>
      <c r="C278" s="69" t="s">
        <v>382</v>
      </c>
      <c r="D278" s="129">
        <v>43655.006423611114</v>
      </c>
    </row>
    <row r="279" spans="1:4" ht="15">
      <c r="A279" s="63" t="s">
        <v>368</v>
      </c>
      <c r="B279" s="63" t="s">
        <v>506</v>
      </c>
      <c r="C279" s="69" t="s">
        <v>382</v>
      </c>
      <c r="D279" s="129">
        <v>43655.006423611114</v>
      </c>
    </row>
    <row r="280" spans="1:4" ht="15">
      <c r="A280" s="63" t="s">
        <v>368</v>
      </c>
      <c r="B280" s="63" t="s">
        <v>468</v>
      </c>
      <c r="C280" s="69" t="s">
        <v>382</v>
      </c>
      <c r="D280" s="129">
        <v>43655.006423611114</v>
      </c>
    </row>
    <row r="281" spans="1:4" ht="15">
      <c r="A281" s="63" t="s">
        <v>368</v>
      </c>
      <c r="B281" s="63" t="s">
        <v>507</v>
      </c>
      <c r="C281" s="69" t="s">
        <v>382</v>
      </c>
      <c r="D281" s="129">
        <v>43655.006423611114</v>
      </c>
    </row>
    <row r="282" spans="1:4" ht="15">
      <c r="A282" s="63" t="s">
        <v>368</v>
      </c>
      <c r="B282" s="63" t="s">
        <v>433</v>
      </c>
      <c r="C282" s="69" t="s">
        <v>382</v>
      </c>
      <c r="D282" s="129">
        <v>43655.006423611114</v>
      </c>
    </row>
    <row r="283" spans="1:4" ht="15">
      <c r="A283" s="63" t="s">
        <v>368</v>
      </c>
      <c r="B283" s="63" t="s">
        <v>469</v>
      </c>
      <c r="C283" s="69" t="s">
        <v>382</v>
      </c>
      <c r="D283" s="129">
        <v>43655.006423611114</v>
      </c>
    </row>
    <row r="284" spans="1:4" ht="15">
      <c r="A284" s="63" t="s">
        <v>368</v>
      </c>
      <c r="B284" s="63" t="s">
        <v>471</v>
      </c>
      <c r="C284" s="69" t="s">
        <v>382</v>
      </c>
      <c r="D284" s="129">
        <v>43655.006423611114</v>
      </c>
    </row>
    <row r="285" spans="1:4" ht="15">
      <c r="A285" s="63" t="s">
        <v>368</v>
      </c>
      <c r="B285" s="63" t="s">
        <v>480</v>
      </c>
      <c r="C285" s="69" t="s">
        <v>382</v>
      </c>
      <c r="D285" s="129">
        <v>43655.006423611114</v>
      </c>
    </row>
    <row r="286" spans="1:4" ht="15">
      <c r="A286" s="63" t="s">
        <v>368</v>
      </c>
      <c r="B286" s="63" t="s">
        <v>508</v>
      </c>
      <c r="C286" s="69" t="s">
        <v>382</v>
      </c>
      <c r="D286" s="129">
        <v>43655.006423611114</v>
      </c>
    </row>
    <row r="287" spans="1:4" ht="15">
      <c r="A287" s="63" t="s">
        <v>368</v>
      </c>
      <c r="B287" s="63" t="s">
        <v>509</v>
      </c>
      <c r="C287" s="69" t="s">
        <v>382</v>
      </c>
      <c r="D287" s="129">
        <v>43655.006423611114</v>
      </c>
    </row>
    <row r="288" spans="1:4" ht="15">
      <c r="A288" s="63" t="s">
        <v>368</v>
      </c>
      <c r="B288" s="63" t="s">
        <v>510</v>
      </c>
      <c r="C288" s="69" t="s">
        <v>382</v>
      </c>
      <c r="D288" s="129">
        <v>43655.006423611114</v>
      </c>
    </row>
    <row r="289" spans="1:4" ht="15">
      <c r="A289" s="63" t="s">
        <v>368</v>
      </c>
      <c r="B289" s="63" t="s">
        <v>476</v>
      </c>
      <c r="C289" s="69" t="s">
        <v>382</v>
      </c>
      <c r="D289" s="129">
        <v>43655.006423611114</v>
      </c>
    </row>
    <row r="290" spans="1:4" ht="15">
      <c r="A290" s="63" t="s">
        <v>368</v>
      </c>
      <c r="B290" s="63" t="s">
        <v>456</v>
      </c>
      <c r="C290" s="69" t="s">
        <v>382</v>
      </c>
      <c r="D290" s="129">
        <v>43655.006423611114</v>
      </c>
    </row>
    <row r="291" spans="1:4" ht="15">
      <c r="A291" s="63" t="s">
        <v>368</v>
      </c>
      <c r="B291" s="63" t="s">
        <v>511</v>
      </c>
      <c r="C291" s="69" t="s">
        <v>382</v>
      </c>
      <c r="D291" s="129">
        <v>43655.006423611114</v>
      </c>
    </row>
    <row r="292" spans="1:4" ht="15">
      <c r="A292" s="63" t="s">
        <v>368</v>
      </c>
      <c r="B292" s="63" t="s">
        <v>512</v>
      </c>
      <c r="C292" s="69" t="s">
        <v>382</v>
      </c>
      <c r="D292" s="129">
        <v>43655.006423611114</v>
      </c>
    </row>
    <row r="293" spans="1:4" ht="15">
      <c r="A293" s="63" t="s">
        <v>368</v>
      </c>
      <c r="B293" s="63" t="s">
        <v>473</v>
      </c>
      <c r="C293" s="69" t="s">
        <v>382</v>
      </c>
      <c r="D293" s="129">
        <v>43655.006423611114</v>
      </c>
    </row>
    <row r="294" spans="1:4" ht="15">
      <c r="A294" s="63" t="s">
        <v>368</v>
      </c>
      <c r="B294" s="63" t="s">
        <v>513</v>
      </c>
      <c r="C294" s="69" t="s">
        <v>382</v>
      </c>
      <c r="D294" s="129">
        <v>43655.006423611114</v>
      </c>
    </row>
    <row r="295" spans="1:4" ht="15">
      <c r="A295" s="63" t="s">
        <v>368</v>
      </c>
      <c r="B295" s="63" t="s">
        <v>363</v>
      </c>
      <c r="C295" s="69" t="s">
        <v>382</v>
      </c>
      <c r="D295" s="129">
        <v>43655.006423611114</v>
      </c>
    </row>
    <row r="296" spans="1:4" ht="15">
      <c r="A296" s="63" t="s">
        <v>368</v>
      </c>
      <c r="B296" s="63" t="s">
        <v>434</v>
      </c>
      <c r="C296" s="69" t="s">
        <v>382</v>
      </c>
      <c r="D296" s="129">
        <v>43655.006423611114</v>
      </c>
    </row>
    <row r="297" spans="1:4" ht="15">
      <c r="A297" s="63" t="s">
        <v>365</v>
      </c>
      <c r="B297" s="63" t="s">
        <v>514</v>
      </c>
      <c r="C297" s="69" t="s">
        <v>377</v>
      </c>
      <c r="D297" s="129">
        <v>43655.60502314815</v>
      </c>
    </row>
    <row r="298" spans="1:4" ht="15">
      <c r="A298" s="63" t="s">
        <v>365</v>
      </c>
      <c r="B298" s="63" t="s">
        <v>515</v>
      </c>
      <c r="C298" s="69" t="s">
        <v>377</v>
      </c>
      <c r="D298" s="129">
        <v>43655.60502314815</v>
      </c>
    </row>
    <row r="299" spans="1:4" ht="15">
      <c r="A299" s="63" t="s">
        <v>365</v>
      </c>
      <c r="B299" s="63" t="s">
        <v>516</v>
      </c>
      <c r="C299" s="69" t="s">
        <v>377</v>
      </c>
      <c r="D299" s="129">
        <v>43655.60502314815</v>
      </c>
    </row>
    <row r="300" spans="1:4" ht="15">
      <c r="A300" s="63" t="s">
        <v>365</v>
      </c>
      <c r="B300" s="63" t="s">
        <v>507</v>
      </c>
      <c r="C300" s="69" t="s">
        <v>377</v>
      </c>
      <c r="D300" s="129">
        <v>43655.60502314815</v>
      </c>
    </row>
    <row r="301" spans="1:4" ht="15">
      <c r="A301" s="63" t="s">
        <v>365</v>
      </c>
      <c r="B301" s="63" t="s">
        <v>517</v>
      </c>
      <c r="C301" s="69" t="s">
        <v>377</v>
      </c>
      <c r="D301" s="129">
        <v>43655.60502314815</v>
      </c>
    </row>
    <row r="302" spans="1:4" ht="15">
      <c r="A302" s="63" t="s">
        <v>365</v>
      </c>
      <c r="B302" s="63" t="s">
        <v>412</v>
      </c>
      <c r="C302" s="69" t="s">
        <v>377</v>
      </c>
      <c r="D302" s="129">
        <v>43655.60502314815</v>
      </c>
    </row>
    <row r="303" spans="1:4" ht="15">
      <c r="A303" s="63" t="s">
        <v>365</v>
      </c>
      <c r="B303" s="63" t="s">
        <v>518</v>
      </c>
      <c r="C303" s="69" t="s">
        <v>377</v>
      </c>
      <c r="D303" s="129">
        <v>43655.60502314815</v>
      </c>
    </row>
    <row r="304" spans="1:4" ht="15">
      <c r="A304" s="63" t="s">
        <v>365</v>
      </c>
      <c r="B304" s="63" t="s">
        <v>472</v>
      </c>
      <c r="C304" s="69" t="s">
        <v>377</v>
      </c>
      <c r="D304" s="129">
        <v>43655.60502314815</v>
      </c>
    </row>
    <row r="305" spans="1:4" ht="15">
      <c r="A305" s="63" t="s">
        <v>365</v>
      </c>
      <c r="B305" s="63" t="s">
        <v>347</v>
      </c>
      <c r="C305" s="69" t="s">
        <v>377</v>
      </c>
      <c r="D305" s="129">
        <v>43655.60502314815</v>
      </c>
    </row>
    <row r="306" spans="1:4" ht="15">
      <c r="A306" s="63" t="s">
        <v>365</v>
      </c>
      <c r="B306" s="63" t="s">
        <v>519</v>
      </c>
      <c r="C306" s="69" t="s">
        <v>377</v>
      </c>
      <c r="D306" s="129">
        <v>43655.60502314815</v>
      </c>
    </row>
    <row r="307" spans="1:4" ht="15">
      <c r="A307" s="63" t="s">
        <v>365</v>
      </c>
      <c r="B307" s="63" t="s">
        <v>470</v>
      </c>
      <c r="C307" s="69" t="s">
        <v>377</v>
      </c>
      <c r="D307" s="129">
        <v>43655.60502314815</v>
      </c>
    </row>
    <row r="308" spans="1:4" ht="15">
      <c r="A308" s="63" t="s">
        <v>365</v>
      </c>
      <c r="B308" s="63" t="s">
        <v>520</v>
      </c>
      <c r="C308" s="69" t="s">
        <v>377</v>
      </c>
      <c r="D308" s="129">
        <v>43655.60502314815</v>
      </c>
    </row>
    <row r="309" spans="1:4" ht="15">
      <c r="A309" s="63" t="s">
        <v>365</v>
      </c>
      <c r="B309" s="63" t="s">
        <v>521</v>
      </c>
      <c r="C309" s="69" t="s">
        <v>377</v>
      </c>
      <c r="D309" s="129">
        <v>43655.60502314815</v>
      </c>
    </row>
    <row r="310" spans="1:4" ht="15">
      <c r="A310" s="63" t="s">
        <v>365</v>
      </c>
      <c r="B310" s="63" t="s">
        <v>522</v>
      </c>
      <c r="C310" s="69" t="s">
        <v>377</v>
      </c>
      <c r="D310" s="129">
        <v>43655.60502314815</v>
      </c>
    </row>
    <row r="311" spans="1:4" ht="15">
      <c r="A311" s="63" t="s">
        <v>365</v>
      </c>
      <c r="B311" s="63" t="s">
        <v>523</v>
      </c>
      <c r="C311" s="69" t="s">
        <v>377</v>
      </c>
      <c r="D311" s="129">
        <v>43655.60502314815</v>
      </c>
    </row>
    <row r="312" spans="1:4" ht="15">
      <c r="A312" s="63" t="s">
        <v>365</v>
      </c>
      <c r="B312" s="63" t="s">
        <v>512</v>
      </c>
      <c r="C312" s="69" t="s">
        <v>377</v>
      </c>
      <c r="D312" s="129">
        <v>43655.60502314815</v>
      </c>
    </row>
    <row r="313" spans="1:4" ht="15">
      <c r="A313" s="63" t="s">
        <v>365</v>
      </c>
      <c r="B313" s="63" t="s">
        <v>524</v>
      </c>
      <c r="C313" s="69" t="s">
        <v>377</v>
      </c>
      <c r="D313" s="129">
        <v>43655.60502314815</v>
      </c>
    </row>
    <row r="314" spans="1:4" ht="15">
      <c r="A314" s="63" t="s">
        <v>365</v>
      </c>
      <c r="B314" s="63" t="s">
        <v>525</v>
      </c>
      <c r="C314" s="69" t="s">
        <v>377</v>
      </c>
      <c r="D314" s="129">
        <v>43655.60502314815</v>
      </c>
    </row>
    <row r="315" spans="1:4" ht="15">
      <c r="A315" s="63" t="s">
        <v>365</v>
      </c>
      <c r="B315" s="63" t="s">
        <v>526</v>
      </c>
      <c r="C315" s="69" t="s">
        <v>377</v>
      </c>
      <c r="D315" s="129">
        <v>43655.60502314815</v>
      </c>
    </row>
    <row r="316" spans="1:4" ht="15">
      <c r="A316" s="63" t="s">
        <v>365</v>
      </c>
      <c r="B316" s="63" t="s">
        <v>527</v>
      </c>
      <c r="C316" s="69" t="s">
        <v>377</v>
      </c>
      <c r="D316" s="129">
        <v>43655.60502314815</v>
      </c>
    </row>
    <row r="317" spans="1:4" ht="15">
      <c r="A317" s="63" t="s">
        <v>365</v>
      </c>
      <c r="B317" s="63" t="s">
        <v>494</v>
      </c>
      <c r="C317" s="69" t="s">
        <v>377</v>
      </c>
      <c r="D317" s="129">
        <v>43655.60502314815</v>
      </c>
    </row>
    <row r="318" spans="1:4" ht="15">
      <c r="A318" s="63" t="s">
        <v>365</v>
      </c>
      <c r="B318" s="63" t="s">
        <v>360</v>
      </c>
      <c r="C318" s="69" t="s">
        <v>377</v>
      </c>
      <c r="D318" s="129">
        <v>43655.60502314815</v>
      </c>
    </row>
    <row r="319" spans="1:4" ht="15">
      <c r="A319" s="63" t="s">
        <v>365</v>
      </c>
      <c r="B319" s="63" t="s">
        <v>528</v>
      </c>
      <c r="C319" s="69" t="s">
        <v>377</v>
      </c>
      <c r="D319" s="129">
        <v>43655.60502314815</v>
      </c>
    </row>
    <row r="320" spans="1:4" ht="15">
      <c r="A320" s="63" t="s">
        <v>365</v>
      </c>
      <c r="B320" s="63" t="s">
        <v>529</v>
      </c>
      <c r="C320" s="69" t="s">
        <v>377</v>
      </c>
      <c r="D320" s="129">
        <v>43655.60502314815</v>
      </c>
    </row>
    <row r="321" spans="1:4" ht="15">
      <c r="A321" s="63" t="s">
        <v>365</v>
      </c>
      <c r="B321" s="63" t="s">
        <v>530</v>
      </c>
      <c r="C321" s="69" t="s">
        <v>377</v>
      </c>
      <c r="D321" s="129">
        <v>43655.60502314815</v>
      </c>
    </row>
    <row r="322" spans="1:4" ht="15">
      <c r="A322" s="63" t="s">
        <v>365</v>
      </c>
      <c r="B322" s="63" t="s">
        <v>531</v>
      </c>
      <c r="C322" s="69" t="s">
        <v>377</v>
      </c>
      <c r="D322" s="129">
        <v>43655.60502314815</v>
      </c>
    </row>
    <row r="323" spans="1:4" ht="15">
      <c r="A323" s="63" t="s">
        <v>365</v>
      </c>
      <c r="B323" s="63" t="s">
        <v>532</v>
      </c>
      <c r="C323" s="69" t="s">
        <v>377</v>
      </c>
      <c r="D323" s="129">
        <v>43655.60502314815</v>
      </c>
    </row>
    <row r="324" spans="1:4" ht="15">
      <c r="A324" s="63" t="s">
        <v>365</v>
      </c>
      <c r="B324" s="63" t="s">
        <v>438</v>
      </c>
      <c r="C324" s="69" t="s">
        <v>377</v>
      </c>
      <c r="D324" s="129">
        <v>43655.60502314815</v>
      </c>
    </row>
    <row r="325" spans="1:4" ht="15">
      <c r="A325" s="63" t="s">
        <v>365</v>
      </c>
      <c r="B325" s="63" t="s">
        <v>533</v>
      </c>
      <c r="C325" s="69" t="s">
        <v>377</v>
      </c>
      <c r="D325" s="129">
        <v>43655.60502314815</v>
      </c>
    </row>
    <row r="326" spans="1:4" ht="15">
      <c r="A326" s="63" t="s">
        <v>365</v>
      </c>
      <c r="B326" s="63" t="s">
        <v>534</v>
      </c>
      <c r="C326" s="69" t="s">
        <v>377</v>
      </c>
      <c r="D326" s="129">
        <v>43655.60502314815</v>
      </c>
    </row>
    <row r="327" spans="1:4" ht="15">
      <c r="A327" s="63" t="s">
        <v>365</v>
      </c>
      <c r="B327" s="63" t="s">
        <v>535</v>
      </c>
      <c r="C327" s="69" t="s">
        <v>377</v>
      </c>
      <c r="D327" s="129">
        <v>43655.60502314815</v>
      </c>
    </row>
    <row r="328" spans="1:4" ht="15">
      <c r="A328" s="63" t="s">
        <v>365</v>
      </c>
      <c r="B328" s="63" t="s">
        <v>404</v>
      </c>
      <c r="C328" s="69" t="s">
        <v>377</v>
      </c>
      <c r="D328" s="129">
        <v>43655.60502314815</v>
      </c>
    </row>
    <row r="329" spans="1:4" ht="15">
      <c r="A329" s="63" t="s">
        <v>365</v>
      </c>
      <c r="B329" s="63" t="s">
        <v>405</v>
      </c>
      <c r="C329" s="69" t="s">
        <v>377</v>
      </c>
      <c r="D329" s="129">
        <v>43655.60502314815</v>
      </c>
    </row>
    <row r="330" spans="1:4" ht="15">
      <c r="A330" s="63" t="s">
        <v>365</v>
      </c>
      <c r="B330" s="63" t="s">
        <v>406</v>
      </c>
      <c r="C330" s="69" t="s">
        <v>377</v>
      </c>
      <c r="D330" s="129">
        <v>43655.60502314815</v>
      </c>
    </row>
    <row r="331" spans="1:4" ht="15">
      <c r="A331" s="63" t="s">
        <v>365</v>
      </c>
      <c r="B331" s="63" t="s">
        <v>375</v>
      </c>
      <c r="C331" s="69" t="s">
        <v>377</v>
      </c>
      <c r="D331" s="129">
        <v>43655.60502314815</v>
      </c>
    </row>
    <row r="332" spans="1:4" ht="15">
      <c r="A332" s="63" t="s">
        <v>368</v>
      </c>
      <c r="B332" s="63" t="s">
        <v>474</v>
      </c>
      <c r="C332" s="69" t="s">
        <v>381</v>
      </c>
      <c r="D332" s="129">
        <v>43654.72467592593</v>
      </c>
    </row>
    <row r="333" spans="1:4" ht="15">
      <c r="A333" s="63" t="s">
        <v>368</v>
      </c>
      <c r="B333" s="63" t="s">
        <v>358</v>
      </c>
      <c r="C333" s="69" t="s">
        <v>381</v>
      </c>
      <c r="D333" s="129">
        <v>43654.72467592593</v>
      </c>
    </row>
    <row r="334" spans="1:4" ht="15">
      <c r="A334" s="63" t="s">
        <v>368</v>
      </c>
      <c r="B334" s="63" t="s">
        <v>444</v>
      </c>
      <c r="C334" s="69" t="s">
        <v>381</v>
      </c>
      <c r="D334" s="129">
        <v>43654.72467592593</v>
      </c>
    </row>
    <row r="335" spans="1:4" ht="15">
      <c r="A335" s="63" t="s">
        <v>368</v>
      </c>
      <c r="B335" s="63" t="s">
        <v>480</v>
      </c>
      <c r="C335" s="69" t="s">
        <v>381</v>
      </c>
      <c r="D335" s="129">
        <v>43654.72467592593</v>
      </c>
    </row>
    <row r="336" spans="1:4" ht="15">
      <c r="A336" s="63" t="s">
        <v>368</v>
      </c>
      <c r="B336" s="63" t="s">
        <v>448</v>
      </c>
      <c r="C336" s="69" t="s">
        <v>381</v>
      </c>
      <c r="D336" s="129">
        <v>43654.72467592593</v>
      </c>
    </row>
    <row r="337" spans="1:4" ht="15">
      <c r="A337" s="63" t="s">
        <v>368</v>
      </c>
      <c r="B337" s="63" t="s">
        <v>492</v>
      </c>
      <c r="C337" s="69" t="s">
        <v>381</v>
      </c>
      <c r="D337" s="129">
        <v>43654.72467592593</v>
      </c>
    </row>
    <row r="338" spans="1:4" ht="15">
      <c r="A338" s="63" t="s">
        <v>368</v>
      </c>
      <c r="B338" s="63" t="s">
        <v>493</v>
      </c>
      <c r="C338" s="69" t="s">
        <v>381</v>
      </c>
      <c r="D338" s="129">
        <v>43654.72467592593</v>
      </c>
    </row>
    <row r="339" spans="1:4" ht="15">
      <c r="A339" s="63" t="s">
        <v>368</v>
      </c>
      <c r="B339" s="63" t="s">
        <v>494</v>
      </c>
      <c r="C339" s="69" t="s">
        <v>381</v>
      </c>
      <c r="D339" s="129">
        <v>43654.72467592593</v>
      </c>
    </row>
    <row r="340" spans="1:4" ht="15">
      <c r="A340" s="63" t="s">
        <v>368</v>
      </c>
      <c r="B340" s="63" t="s">
        <v>446</v>
      </c>
      <c r="C340" s="69" t="s">
        <v>381</v>
      </c>
      <c r="D340" s="129">
        <v>43654.72467592593</v>
      </c>
    </row>
    <row r="341" spans="1:4" ht="15">
      <c r="A341" s="63" t="s">
        <v>368</v>
      </c>
      <c r="B341" s="63" t="s">
        <v>367</v>
      </c>
      <c r="C341" s="69" t="s">
        <v>381</v>
      </c>
      <c r="D341" s="129">
        <v>43654.72467592593</v>
      </c>
    </row>
    <row r="342" spans="1:4" ht="15">
      <c r="A342" s="63" t="s">
        <v>368</v>
      </c>
      <c r="B342" s="63" t="s">
        <v>407</v>
      </c>
      <c r="C342" s="69" t="s">
        <v>381</v>
      </c>
      <c r="D342" s="129">
        <v>43654.72467592593</v>
      </c>
    </row>
    <row r="343" spans="1:4" ht="15">
      <c r="A343" s="63" t="s">
        <v>368</v>
      </c>
      <c r="B343" s="63" t="s">
        <v>495</v>
      </c>
      <c r="C343" s="69" t="s">
        <v>381</v>
      </c>
      <c r="D343" s="129">
        <v>43654.72467592593</v>
      </c>
    </row>
    <row r="344" spans="1:4" ht="15">
      <c r="A344" s="63" t="s">
        <v>368</v>
      </c>
      <c r="B344" s="63" t="s">
        <v>496</v>
      </c>
      <c r="C344" s="69" t="s">
        <v>381</v>
      </c>
      <c r="D344" s="129">
        <v>43654.72467592593</v>
      </c>
    </row>
    <row r="345" spans="1:4" ht="15">
      <c r="A345" s="63" t="s">
        <v>368</v>
      </c>
      <c r="B345" s="63" t="s">
        <v>487</v>
      </c>
      <c r="C345" s="69" t="s">
        <v>381</v>
      </c>
      <c r="D345" s="129">
        <v>43654.72467592593</v>
      </c>
    </row>
    <row r="346" spans="1:4" ht="15">
      <c r="A346" s="63" t="s">
        <v>368</v>
      </c>
      <c r="B346" s="63" t="s">
        <v>415</v>
      </c>
      <c r="C346" s="69" t="s">
        <v>381</v>
      </c>
      <c r="D346" s="129">
        <v>43654.72467592593</v>
      </c>
    </row>
    <row r="347" spans="1:4" ht="15">
      <c r="A347" s="63" t="s">
        <v>368</v>
      </c>
      <c r="B347" s="63" t="s">
        <v>357</v>
      </c>
      <c r="C347" s="69" t="s">
        <v>381</v>
      </c>
      <c r="D347" s="129">
        <v>43654.72467592593</v>
      </c>
    </row>
    <row r="348" spans="1:4" ht="15">
      <c r="A348" s="63" t="s">
        <v>368</v>
      </c>
      <c r="B348" s="63" t="s">
        <v>441</v>
      </c>
      <c r="C348" s="69" t="s">
        <v>381</v>
      </c>
      <c r="D348" s="129">
        <v>43654.72467592593</v>
      </c>
    </row>
    <row r="349" spans="1:4" ht="15">
      <c r="A349" s="63" t="s">
        <v>368</v>
      </c>
      <c r="B349" s="63" t="s">
        <v>485</v>
      </c>
      <c r="C349" s="69" t="s">
        <v>381</v>
      </c>
      <c r="D349" s="129">
        <v>43654.72467592593</v>
      </c>
    </row>
    <row r="350" spans="1:4" ht="15">
      <c r="A350" s="63" t="s">
        <v>368</v>
      </c>
      <c r="B350" s="63">
        <v>5</v>
      </c>
      <c r="C350" s="69" t="s">
        <v>381</v>
      </c>
      <c r="D350" s="129">
        <v>43654.72467592593</v>
      </c>
    </row>
    <row r="351" spans="1:4" ht="15">
      <c r="A351" s="63" t="s">
        <v>368</v>
      </c>
      <c r="B351" s="63" t="s">
        <v>416</v>
      </c>
      <c r="C351" s="69" t="s">
        <v>381</v>
      </c>
      <c r="D351" s="129">
        <v>43654.72467592593</v>
      </c>
    </row>
    <row r="352" spans="1:4" ht="15">
      <c r="A352" s="63" t="s">
        <v>368</v>
      </c>
      <c r="B352" s="63" t="s">
        <v>348</v>
      </c>
      <c r="C352" s="69" t="s">
        <v>381</v>
      </c>
      <c r="D352" s="129">
        <v>43654.72467592593</v>
      </c>
    </row>
    <row r="353" spans="1:4" ht="15">
      <c r="A353" s="63" t="s">
        <v>368</v>
      </c>
      <c r="B353" s="63" t="s">
        <v>497</v>
      </c>
      <c r="C353" s="69" t="s">
        <v>381</v>
      </c>
      <c r="D353" s="129">
        <v>43654.72467592593</v>
      </c>
    </row>
    <row r="354" spans="1:4" ht="15">
      <c r="A354" s="63" t="s">
        <v>368</v>
      </c>
      <c r="B354" s="63" t="s">
        <v>472</v>
      </c>
      <c r="C354" s="69" t="s">
        <v>381</v>
      </c>
      <c r="D354" s="129">
        <v>43654.72467592593</v>
      </c>
    </row>
    <row r="355" spans="1:4" ht="15">
      <c r="A355" s="63" t="s">
        <v>368</v>
      </c>
      <c r="B355" s="63" t="s">
        <v>362</v>
      </c>
      <c r="C355" s="69" t="s">
        <v>381</v>
      </c>
      <c r="D355" s="129">
        <v>43654.72467592593</v>
      </c>
    </row>
    <row r="356" spans="1:4" ht="15">
      <c r="A356" s="63" t="s">
        <v>368</v>
      </c>
      <c r="B356" s="63" t="s">
        <v>417</v>
      </c>
      <c r="C356" s="69" t="s">
        <v>381</v>
      </c>
      <c r="D356" s="129">
        <v>43654.72467592593</v>
      </c>
    </row>
    <row r="357" spans="1:4" ht="15">
      <c r="A357" s="63" t="s">
        <v>368</v>
      </c>
      <c r="B357" s="63" t="s">
        <v>418</v>
      </c>
      <c r="C357" s="69" t="s">
        <v>381</v>
      </c>
      <c r="D357" s="129">
        <v>43654.72467592593</v>
      </c>
    </row>
    <row r="358" spans="1:4" ht="15">
      <c r="A358" s="63" t="s">
        <v>368</v>
      </c>
      <c r="B358" s="63" t="s">
        <v>467</v>
      </c>
      <c r="C358" s="69" t="s">
        <v>381</v>
      </c>
      <c r="D358" s="129">
        <v>43654.72467592593</v>
      </c>
    </row>
    <row r="359" spans="1:4" ht="15">
      <c r="A359" s="63" t="s">
        <v>368</v>
      </c>
      <c r="B359" s="63" t="s">
        <v>361</v>
      </c>
      <c r="C359" s="69" t="s">
        <v>381</v>
      </c>
      <c r="D359" s="129">
        <v>43654.72467592593</v>
      </c>
    </row>
    <row r="360" spans="1:4" ht="15">
      <c r="A360" s="63" t="s">
        <v>368</v>
      </c>
      <c r="B360" s="63" t="s">
        <v>414</v>
      </c>
      <c r="C360" s="69" t="s">
        <v>381</v>
      </c>
      <c r="D360" s="129">
        <v>43654.72467592593</v>
      </c>
    </row>
    <row r="361" spans="1:4" ht="15">
      <c r="A361" s="63" t="s">
        <v>368</v>
      </c>
      <c r="B361" s="63" t="s">
        <v>470</v>
      </c>
      <c r="C361" s="69" t="s">
        <v>381</v>
      </c>
      <c r="D361" s="129">
        <v>43654.72467592593</v>
      </c>
    </row>
    <row r="362" spans="1:4" ht="15">
      <c r="A362" s="63" t="s">
        <v>368</v>
      </c>
      <c r="B362" s="63" t="s">
        <v>498</v>
      </c>
      <c r="C362" s="69" t="s">
        <v>381</v>
      </c>
      <c r="D362" s="129">
        <v>43654.72467592593</v>
      </c>
    </row>
    <row r="363" spans="1:4" ht="15">
      <c r="A363" s="63" t="s">
        <v>368</v>
      </c>
      <c r="B363" s="63" t="s">
        <v>465</v>
      </c>
      <c r="C363" s="69" t="s">
        <v>381</v>
      </c>
      <c r="D363" s="129">
        <v>43654.72467592593</v>
      </c>
    </row>
    <row r="364" spans="1:4" ht="15">
      <c r="A364" s="63" t="s">
        <v>368</v>
      </c>
      <c r="B364" s="63" t="s">
        <v>419</v>
      </c>
      <c r="C364" s="69" t="s">
        <v>381</v>
      </c>
      <c r="D364" s="129">
        <v>43654.72467592593</v>
      </c>
    </row>
    <row r="365" spans="1:4" ht="15">
      <c r="A365" s="63" t="s">
        <v>368</v>
      </c>
      <c r="B365" s="63" t="s">
        <v>420</v>
      </c>
      <c r="C365" s="69" t="s">
        <v>381</v>
      </c>
      <c r="D365" s="129">
        <v>43654.72467592593</v>
      </c>
    </row>
    <row r="366" spans="1:4" ht="15">
      <c r="A366" s="63" t="s">
        <v>368</v>
      </c>
      <c r="B366" s="63" t="s">
        <v>353</v>
      </c>
      <c r="C366" s="69" t="s">
        <v>381</v>
      </c>
      <c r="D366" s="129">
        <v>43654.72467592593</v>
      </c>
    </row>
    <row r="367" spans="1:4" ht="15">
      <c r="A367" s="63" t="s">
        <v>368</v>
      </c>
      <c r="B367" s="63" t="s">
        <v>499</v>
      </c>
      <c r="C367" s="69" t="s">
        <v>381</v>
      </c>
      <c r="D367" s="129">
        <v>43654.72467592593</v>
      </c>
    </row>
    <row r="368" spans="1:4" ht="15">
      <c r="A368" s="63" t="s">
        <v>368</v>
      </c>
      <c r="B368" s="63" t="s">
        <v>500</v>
      </c>
      <c r="C368" s="69" t="s">
        <v>381</v>
      </c>
      <c r="D368" s="129">
        <v>43654.72467592593</v>
      </c>
    </row>
    <row r="369" spans="1:4" ht="15">
      <c r="A369" s="63" t="s">
        <v>368</v>
      </c>
      <c r="B369" s="63" t="s">
        <v>501</v>
      </c>
      <c r="C369" s="69" t="s">
        <v>381</v>
      </c>
      <c r="D369" s="129">
        <v>43654.72467592593</v>
      </c>
    </row>
    <row r="370" spans="1:4" ht="15">
      <c r="A370" s="63" t="s">
        <v>364</v>
      </c>
      <c r="B370" s="63" t="s">
        <v>474</v>
      </c>
      <c r="C370" s="69" t="s">
        <v>376</v>
      </c>
      <c r="D370" s="129">
        <v>43654.8299537037</v>
      </c>
    </row>
    <row r="371" spans="1:4" ht="15">
      <c r="A371" s="63" t="s">
        <v>364</v>
      </c>
      <c r="B371" s="63" t="s">
        <v>358</v>
      </c>
      <c r="C371" s="69" t="s">
        <v>376</v>
      </c>
      <c r="D371" s="129">
        <v>43654.8299537037</v>
      </c>
    </row>
    <row r="372" spans="1:4" ht="15">
      <c r="A372" s="63" t="s">
        <v>364</v>
      </c>
      <c r="B372" s="63" t="s">
        <v>444</v>
      </c>
      <c r="C372" s="69" t="s">
        <v>376</v>
      </c>
      <c r="D372" s="129">
        <v>43654.8299537037</v>
      </c>
    </row>
    <row r="373" spans="1:4" ht="15">
      <c r="A373" s="63" t="s">
        <v>364</v>
      </c>
      <c r="B373" s="63" t="s">
        <v>480</v>
      </c>
      <c r="C373" s="69" t="s">
        <v>376</v>
      </c>
      <c r="D373" s="129">
        <v>43654.8299537037</v>
      </c>
    </row>
    <row r="374" spans="1:4" ht="15">
      <c r="A374" s="63" t="s">
        <v>364</v>
      </c>
      <c r="B374" s="63" t="s">
        <v>448</v>
      </c>
      <c r="C374" s="69" t="s">
        <v>376</v>
      </c>
      <c r="D374" s="129">
        <v>43654.8299537037</v>
      </c>
    </row>
    <row r="375" spans="1:4" ht="15">
      <c r="A375" s="63" t="s">
        <v>364</v>
      </c>
      <c r="B375" s="63" t="s">
        <v>492</v>
      </c>
      <c r="C375" s="69" t="s">
        <v>376</v>
      </c>
      <c r="D375" s="129">
        <v>43654.8299537037</v>
      </c>
    </row>
    <row r="376" spans="1:4" ht="15">
      <c r="A376" s="63" t="s">
        <v>364</v>
      </c>
      <c r="B376" s="63" t="s">
        <v>493</v>
      </c>
      <c r="C376" s="69" t="s">
        <v>376</v>
      </c>
      <c r="D376" s="129">
        <v>43654.8299537037</v>
      </c>
    </row>
    <row r="377" spans="1:4" ht="15">
      <c r="A377" s="63" t="s">
        <v>364</v>
      </c>
      <c r="B377" s="63" t="s">
        <v>494</v>
      </c>
      <c r="C377" s="69" t="s">
        <v>376</v>
      </c>
      <c r="D377" s="129">
        <v>43654.8299537037</v>
      </c>
    </row>
    <row r="378" spans="1:4" ht="15">
      <c r="A378" s="63" t="s">
        <v>364</v>
      </c>
      <c r="B378" s="63" t="s">
        <v>446</v>
      </c>
      <c r="C378" s="69" t="s">
        <v>376</v>
      </c>
      <c r="D378" s="129">
        <v>43654.8299537037</v>
      </c>
    </row>
    <row r="379" spans="1:4" ht="15">
      <c r="A379" s="63" t="s">
        <v>364</v>
      </c>
      <c r="B379" s="63" t="s">
        <v>367</v>
      </c>
      <c r="C379" s="69" t="s">
        <v>376</v>
      </c>
      <c r="D379" s="129">
        <v>43654.8299537037</v>
      </c>
    </row>
    <row r="380" spans="1:4" ht="15">
      <c r="A380" s="63" t="s">
        <v>364</v>
      </c>
      <c r="B380" s="63" t="s">
        <v>407</v>
      </c>
      <c r="C380" s="69" t="s">
        <v>376</v>
      </c>
      <c r="D380" s="129">
        <v>43654.8299537037</v>
      </c>
    </row>
    <row r="381" spans="1:4" ht="15">
      <c r="A381" s="63" t="s">
        <v>364</v>
      </c>
      <c r="B381" s="63" t="s">
        <v>495</v>
      </c>
      <c r="C381" s="69" t="s">
        <v>376</v>
      </c>
      <c r="D381" s="129">
        <v>43654.8299537037</v>
      </c>
    </row>
    <row r="382" spans="1:4" ht="15">
      <c r="A382" s="63" t="s">
        <v>364</v>
      </c>
      <c r="B382" s="63" t="s">
        <v>496</v>
      </c>
      <c r="C382" s="69" t="s">
        <v>376</v>
      </c>
      <c r="D382" s="129">
        <v>43654.8299537037</v>
      </c>
    </row>
    <row r="383" spans="1:4" ht="15">
      <c r="A383" s="63" t="s">
        <v>364</v>
      </c>
      <c r="B383" s="63" t="s">
        <v>487</v>
      </c>
      <c r="C383" s="69" t="s">
        <v>376</v>
      </c>
      <c r="D383" s="129">
        <v>43654.8299537037</v>
      </c>
    </row>
    <row r="384" spans="1:4" ht="15">
      <c r="A384" s="63" t="s">
        <v>364</v>
      </c>
      <c r="B384" s="63" t="s">
        <v>415</v>
      </c>
      <c r="C384" s="69" t="s">
        <v>376</v>
      </c>
      <c r="D384" s="129">
        <v>43654.8299537037</v>
      </c>
    </row>
    <row r="385" spans="1:4" ht="15">
      <c r="A385" s="63" t="s">
        <v>364</v>
      </c>
      <c r="B385" s="63" t="s">
        <v>357</v>
      </c>
      <c r="C385" s="69" t="s">
        <v>376</v>
      </c>
      <c r="D385" s="129">
        <v>43654.8299537037</v>
      </c>
    </row>
    <row r="386" spans="1:4" ht="15">
      <c r="A386" s="63" t="s">
        <v>364</v>
      </c>
      <c r="B386" s="63" t="s">
        <v>441</v>
      </c>
      <c r="C386" s="69" t="s">
        <v>376</v>
      </c>
      <c r="D386" s="129">
        <v>43654.8299537037</v>
      </c>
    </row>
    <row r="387" spans="1:4" ht="15">
      <c r="A387" s="63" t="s">
        <v>364</v>
      </c>
      <c r="B387" s="63" t="s">
        <v>485</v>
      </c>
      <c r="C387" s="69" t="s">
        <v>376</v>
      </c>
      <c r="D387" s="129">
        <v>43654.8299537037</v>
      </c>
    </row>
    <row r="388" spans="1:4" ht="15">
      <c r="A388" s="63" t="s">
        <v>364</v>
      </c>
      <c r="B388" s="63">
        <v>5</v>
      </c>
      <c r="C388" s="69" t="s">
        <v>376</v>
      </c>
      <c r="D388" s="129">
        <v>43654.8299537037</v>
      </c>
    </row>
    <row r="389" spans="1:4" ht="15">
      <c r="A389" s="63" t="s">
        <v>364</v>
      </c>
      <c r="B389" s="63" t="s">
        <v>416</v>
      </c>
      <c r="C389" s="69" t="s">
        <v>376</v>
      </c>
      <c r="D389" s="129">
        <v>43654.8299537037</v>
      </c>
    </row>
    <row r="390" spans="1:4" ht="15">
      <c r="A390" s="63" t="s">
        <v>364</v>
      </c>
      <c r="B390" s="63" t="s">
        <v>348</v>
      </c>
      <c r="C390" s="69" t="s">
        <v>376</v>
      </c>
      <c r="D390" s="129">
        <v>43654.8299537037</v>
      </c>
    </row>
    <row r="391" spans="1:4" ht="15">
      <c r="A391" s="63" t="s">
        <v>364</v>
      </c>
      <c r="B391" s="63" t="s">
        <v>497</v>
      </c>
      <c r="C391" s="69" t="s">
        <v>376</v>
      </c>
      <c r="D391" s="129">
        <v>43654.8299537037</v>
      </c>
    </row>
    <row r="392" spans="1:4" ht="15">
      <c r="A392" s="63" t="s">
        <v>364</v>
      </c>
      <c r="B392" s="63" t="s">
        <v>472</v>
      </c>
      <c r="C392" s="69" t="s">
        <v>376</v>
      </c>
      <c r="D392" s="129">
        <v>43654.8299537037</v>
      </c>
    </row>
    <row r="393" spans="1:4" ht="15">
      <c r="A393" s="63" t="s">
        <v>364</v>
      </c>
      <c r="B393" s="63" t="s">
        <v>362</v>
      </c>
      <c r="C393" s="69" t="s">
        <v>376</v>
      </c>
      <c r="D393" s="129">
        <v>43654.8299537037</v>
      </c>
    </row>
    <row r="394" spans="1:4" ht="15">
      <c r="A394" s="63" t="s">
        <v>364</v>
      </c>
      <c r="B394" s="63" t="s">
        <v>417</v>
      </c>
      <c r="C394" s="69" t="s">
        <v>376</v>
      </c>
      <c r="D394" s="129">
        <v>43654.8299537037</v>
      </c>
    </row>
    <row r="395" spans="1:4" ht="15">
      <c r="A395" s="63" t="s">
        <v>364</v>
      </c>
      <c r="B395" s="63" t="s">
        <v>418</v>
      </c>
      <c r="C395" s="69" t="s">
        <v>376</v>
      </c>
      <c r="D395" s="129">
        <v>43654.8299537037</v>
      </c>
    </row>
    <row r="396" spans="1:4" ht="15">
      <c r="A396" s="63" t="s">
        <v>364</v>
      </c>
      <c r="B396" s="63" t="s">
        <v>467</v>
      </c>
      <c r="C396" s="69" t="s">
        <v>376</v>
      </c>
      <c r="D396" s="129">
        <v>43654.8299537037</v>
      </c>
    </row>
    <row r="397" spans="1:4" ht="15">
      <c r="A397" s="63" t="s">
        <v>364</v>
      </c>
      <c r="B397" s="63" t="s">
        <v>361</v>
      </c>
      <c r="C397" s="69" t="s">
        <v>376</v>
      </c>
      <c r="D397" s="129">
        <v>43654.8299537037</v>
      </c>
    </row>
    <row r="398" spans="1:4" ht="15">
      <c r="A398" s="63" t="s">
        <v>364</v>
      </c>
      <c r="B398" s="63" t="s">
        <v>414</v>
      </c>
      <c r="C398" s="69" t="s">
        <v>376</v>
      </c>
      <c r="D398" s="129">
        <v>43654.8299537037</v>
      </c>
    </row>
    <row r="399" spans="1:4" ht="15">
      <c r="A399" s="63" t="s">
        <v>364</v>
      </c>
      <c r="B399" s="63" t="s">
        <v>470</v>
      </c>
      <c r="C399" s="69" t="s">
        <v>376</v>
      </c>
      <c r="D399" s="129">
        <v>43654.8299537037</v>
      </c>
    </row>
    <row r="400" spans="1:4" ht="15">
      <c r="A400" s="63" t="s">
        <v>364</v>
      </c>
      <c r="B400" s="63" t="s">
        <v>498</v>
      </c>
      <c r="C400" s="69" t="s">
        <v>376</v>
      </c>
      <c r="D400" s="129">
        <v>43654.8299537037</v>
      </c>
    </row>
    <row r="401" spans="1:4" ht="15">
      <c r="A401" s="63" t="s">
        <v>364</v>
      </c>
      <c r="B401" s="63" t="s">
        <v>465</v>
      </c>
      <c r="C401" s="69" t="s">
        <v>376</v>
      </c>
      <c r="D401" s="129">
        <v>43654.8299537037</v>
      </c>
    </row>
    <row r="402" spans="1:4" ht="15">
      <c r="A402" s="63" t="s">
        <v>364</v>
      </c>
      <c r="B402" s="63" t="s">
        <v>419</v>
      </c>
      <c r="C402" s="69" t="s">
        <v>376</v>
      </c>
      <c r="D402" s="129">
        <v>43654.8299537037</v>
      </c>
    </row>
    <row r="403" spans="1:4" ht="15">
      <c r="A403" s="63" t="s">
        <v>364</v>
      </c>
      <c r="B403" s="63" t="s">
        <v>420</v>
      </c>
      <c r="C403" s="69" t="s">
        <v>376</v>
      </c>
      <c r="D403" s="129">
        <v>43654.8299537037</v>
      </c>
    </row>
    <row r="404" spans="1:4" ht="15">
      <c r="A404" s="63" t="s">
        <v>364</v>
      </c>
      <c r="B404" s="63" t="s">
        <v>353</v>
      </c>
      <c r="C404" s="69" t="s">
        <v>376</v>
      </c>
      <c r="D404" s="129">
        <v>43654.8299537037</v>
      </c>
    </row>
    <row r="405" spans="1:4" ht="15">
      <c r="A405" s="63" t="s">
        <v>364</v>
      </c>
      <c r="B405" s="63" t="s">
        <v>499</v>
      </c>
      <c r="C405" s="69" t="s">
        <v>376</v>
      </c>
      <c r="D405" s="129">
        <v>43654.8299537037</v>
      </c>
    </row>
    <row r="406" spans="1:4" ht="15">
      <c r="A406" s="63" t="s">
        <v>364</v>
      </c>
      <c r="B406" s="63" t="s">
        <v>500</v>
      </c>
      <c r="C406" s="69" t="s">
        <v>376</v>
      </c>
      <c r="D406" s="129">
        <v>43654.8299537037</v>
      </c>
    </row>
    <row r="407" spans="1:4" ht="15">
      <c r="A407" s="63" t="s">
        <v>364</v>
      </c>
      <c r="B407" s="63" t="s">
        <v>501</v>
      </c>
      <c r="C407" s="69" t="s">
        <v>376</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678</v>
      </c>
    </row>
    <row r="2" spans="1:2" ht="15">
      <c r="A2" s="63" t="s">
        <v>536</v>
      </c>
      <c r="B2" s="63" t="s">
        <v>679</v>
      </c>
    </row>
    <row r="3" spans="1:2" ht="15">
      <c r="A3" s="63" t="s">
        <v>537</v>
      </c>
      <c r="B3" s="63" t="s">
        <v>679</v>
      </c>
    </row>
    <row r="4" spans="1:2" ht="15">
      <c r="A4" s="63" t="s">
        <v>490</v>
      </c>
      <c r="B4" s="63" t="s">
        <v>679</v>
      </c>
    </row>
    <row r="5" spans="1:2" ht="15">
      <c r="A5" s="63" t="s">
        <v>538</v>
      </c>
      <c r="B5" s="63" t="s">
        <v>679</v>
      </c>
    </row>
    <row r="6" spans="1:2" ht="15">
      <c r="A6" s="63" t="s">
        <v>539</v>
      </c>
      <c r="B6" s="63" t="s">
        <v>679</v>
      </c>
    </row>
    <row r="7" spans="1:2" ht="15">
      <c r="A7" s="63" t="s">
        <v>540</v>
      </c>
      <c r="B7" s="63" t="s">
        <v>679</v>
      </c>
    </row>
    <row r="8" spans="1:2" ht="15">
      <c r="A8" s="63" t="s">
        <v>541</v>
      </c>
      <c r="B8" s="63" t="s">
        <v>679</v>
      </c>
    </row>
    <row r="9" spans="1:2" ht="15">
      <c r="A9" s="63" t="s">
        <v>542</v>
      </c>
      <c r="B9" s="63" t="s">
        <v>679</v>
      </c>
    </row>
    <row r="10" spans="1:2" ht="15">
      <c r="A10" s="63" t="s">
        <v>543</v>
      </c>
      <c r="B10" s="63" t="s">
        <v>679</v>
      </c>
    </row>
    <row r="11" spans="1:2" ht="15">
      <c r="A11" s="63" t="s">
        <v>544</v>
      </c>
      <c r="B11" s="63" t="s">
        <v>679</v>
      </c>
    </row>
    <row r="12" spans="1:2" ht="15">
      <c r="A12" s="63" t="s">
        <v>545</v>
      </c>
      <c r="B12" s="63" t="s">
        <v>679</v>
      </c>
    </row>
    <row r="13" spans="1:2" ht="15">
      <c r="A13" s="63" t="s">
        <v>480</v>
      </c>
      <c r="B13" s="63" t="s">
        <v>679</v>
      </c>
    </row>
    <row r="14" spans="1:2" ht="15">
      <c r="A14" s="63" t="s">
        <v>525</v>
      </c>
      <c r="B14" s="63" t="s">
        <v>679</v>
      </c>
    </row>
    <row r="15" spans="1:2" ht="15">
      <c r="A15" s="63" t="s">
        <v>470</v>
      </c>
      <c r="B15" s="63" t="s">
        <v>679</v>
      </c>
    </row>
    <row r="16" spans="1:2" ht="15">
      <c r="A16" s="63" t="s">
        <v>546</v>
      </c>
      <c r="B16" s="63" t="s">
        <v>679</v>
      </c>
    </row>
    <row r="17" spans="1:2" ht="15">
      <c r="A17" s="63" t="s">
        <v>464</v>
      </c>
      <c r="B17" s="63" t="s">
        <v>679</v>
      </c>
    </row>
    <row r="18" spans="1:2" ht="15">
      <c r="A18" s="63" t="s">
        <v>547</v>
      </c>
      <c r="B18" s="63" t="s">
        <v>679</v>
      </c>
    </row>
    <row r="19" spans="1:2" ht="15">
      <c r="A19" s="63" t="s">
        <v>468</v>
      </c>
      <c r="B19" s="63" t="s">
        <v>679</v>
      </c>
    </row>
    <row r="20" spans="1:2" ht="15">
      <c r="A20" s="63" t="s">
        <v>485</v>
      </c>
      <c r="B20" s="63" t="s">
        <v>679</v>
      </c>
    </row>
    <row r="21" spans="1:2" ht="15">
      <c r="A21" s="63" t="s">
        <v>473</v>
      </c>
      <c r="B21" s="63" t="s">
        <v>679</v>
      </c>
    </row>
    <row r="22" spans="1:2" ht="15">
      <c r="A22" s="63" t="s">
        <v>548</v>
      </c>
      <c r="B22" s="63" t="s">
        <v>679</v>
      </c>
    </row>
    <row r="23" spans="1:2" ht="15">
      <c r="A23" s="63" t="s">
        <v>549</v>
      </c>
      <c r="B23" s="63" t="s">
        <v>679</v>
      </c>
    </row>
    <row r="24" spans="1:2" ht="15">
      <c r="A24" s="63" t="s">
        <v>550</v>
      </c>
      <c r="B24" s="63" t="s">
        <v>679</v>
      </c>
    </row>
    <row r="25" spans="1:2" ht="15">
      <c r="A25" s="63" t="s">
        <v>476</v>
      </c>
      <c r="B25" s="63" t="s">
        <v>679</v>
      </c>
    </row>
    <row r="26" spans="1:2" ht="15">
      <c r="A26" s="63" t="s">
        <v>551</v>
      </c>
      <c r="B26" s="63" t="s">
        <v>679</v>
      </c>
    </row>
    <row r="27" spans="1:2" ht="15">
      <c r="A27" s="63" t="s">
        <v>552</v>
      </c>
      <c r="B27" s="63" t="s">
        <v>679</v>
      </c>
    </row>
    <row r="28" spans="1:2" ht="15">
      <c r="A28" s="63" t="s">
        <v>553</v>
      </c>
      <c r="B28" s="63" t="s">
        <v>679</v>
      </c>
    </row>
    <row r="29" spans="1:2" ht="15">
      <c r="A29" s="63" t="s">
        <v>554</v>
      </c>
      <c r="B29" s="63" t="s">
        <v>679</v>
      </c>
    </row>
    <row r="30" spans="1:2" ht="15">
      <c r="A30" s="63" t="s">
        <v>555</v>
      </c>
      <c r="B30" s="63" t="s">
        <v>679</v>
      </c>
    </row>
    <row r="31" spans="1:2" ht="15">
      <c r="A31" s="63" t="s">
        <v>556</v>
      </c>
      <c r="B31" s="63" t="s">
        <v>679</v>
      </c>
    </row>
    <row r="32" spans="1:2" ht="15">
      <c r="A32" s="63" t="s">
        <v>557</v>
      </c>
      <c r="B32" s="63" t="s">
        <v>679</v>
      </c>
    </row>
    <row r="33" spans="1:2" ht="15">
      <c r="A33" s="63" t="s">
        <v>558</v>
      </c>
      <c r="B33" s="63" t="s">
        <v>679</v>
      </c>
    </row>
    <row r="34" spans="1:2" ht="15">
      <c r="A34" s="63" t="s">
        <v>559</v>
      </c>
      <c r="B34" s="63" t="s">
        <v>679</v>
      </c>
    </row>
    <row r="35" spans="1:2" ht="15">
      <c r="A35" s="63" t="s">
        <v>560</v>
      </c>
      <c r="B35" s="63" t="s">
        <v>679</v>
      </c>
    </row>
    <row r="36" spans="1:2" ht="15">
      <c r="A36" s="63" t="s">
        <v>561</v>
      </c>
      <c r="B36" s="63" t="s">
        <v>679</v>
      </c>
    </row>
    <row r="37" spans="1:2" ht="15">
      <c r="A37" s="63" t="s">
        <v>562</v>
      </c>
      <c r="B37" s="63" t="s">
        <v>679</v>
      </c>
    </row>
    <row r="38" spans="1:2" ht="15">
      <c r="A38" s="63" t="s">
        <v>563</v>
      </c>
      <c r="B38" s="63" t="s">
        <v>679</v>
      </c>
    </row>
    <row r="39" spans="1:2" ht="15">
      <c r="A39" s="63" t="s">
        <v>564</v>
      </c>
      <c r="B39" s="63" t="s">
        <v>679</v>
      </c>
    </row>
    <row r="40" spans="1:2" ht="15">
      <c r="A40" s="63" t="s">
        <v>565</v>
      </c>
      <c r="B40" s="63" t="s">
        <v>679</v>
      </c>
    </row>
    <row r="41" spans="1:2" ht="15">
      <c r="A41" s="63" t="s">
        <v>566</v>
      </c>
      <c r="B41" s="63" t="s">
        <v>679</v>
      </c>
    </row>
    <row r="42" spans="1:2" ht="15">
      <c r="A42" s="63" t="s">
        <v>466</v>
      </c>
      <c r="B42" s="63" t="s">
        <v>679</v>
      </c>
    </row>
    <row r="43" spans="1:2" ht="15">
      <c r="A43" s="63" t="s">
        <v>567</v>
      </c>
      <c r="B43" s="63" t="s">
        <v>679</v>
      </c>
    </row>
    <row r="44" spans="1:2" ht="15">
      <c r="A44" s="63" t="s">
        <v>498</v>
      </c>
      <c r="B44" s="63" t="s">
        <v>679</v>
      </c>
    </row>
    <row r="45" spans="1:2" ht="15">
      <c r="A45" s="63" t="s">
        <v>568</v>
      </c>
      <c r="B45" s="63" t="s">
        <v>679</v>
      </c>
    </row>
    <row r="46" spans="1:2" ht="15">
      <c r="A46" s="63" t="s">
        <v>569</v>
      </c>
      <c r="B46" s="63" t="s">
        <v>679</v>
      </c>
    </row>
    <row r="47" spans="1:2" ht="15">
      <c r="A47" s="63" t="s">
        <v>570</v>
      </c>
      <c r="B47" s="63" t="s">
        <v>679</v>
      </c>
    </row>
    <row r="48" spans="1:2" ht="15">
      <c r="A48" s="63" t="s">
        <v>571</v>
      </c>
      <c r="B48" s="63" t="s">
        <v>679</v>
      </c>
    </row>
    <row r="49" spans="1:2" ht="15">
      <c r="A49" s="63" t="s">
        <v>572</v>
      </c>
      <c r="B49" s="63" t="s">
        <v>679</v>
      </c>
    </row>
    <row r="50" spans="1:2" ht="15">
      <c r="A50" s="63" t="s">
        <v>573</v>
      </c>
      <c r="B50" s="63" t="s">
        <v>679</v>
      </c>
    </row>
    <row r="51" spans="1:2" ht="15">
      <c r="A51" s="63" t="s">
        <v>574</v>
      </c>
      <c r="B51" s="63" t="s">
        <v>679</v>
      </c>
    </row>
    <row r="52" spans="1:2" ht="15">
      <c r="A52" s="63" t="s">
        <v>575</v>
      </c>
      <c r="B52" s="63" t="s">
        <v>679</v>
      </c>
    </row>
    <row r="53" spans="1:2" ht="15">
      <c r="A53" s="63" t="s">
        <v>576</v>
      </c>
      <c r="B53" s="63" t="s">
        <v>679</v>
      </c>
    </row>
    <row r="54" spans="1:2" ht="15">
      <c r="A54" s="63" t="s">
        <v>577</v>
      </c>
      <c r="B54" s="63" t="s">
        <v>679</v>
      </c>
    </row>
    <row r="55" spans="1:2" ht="15">
      <c r="A55" s="63" t="s">
        <v>578</v>
      </c>
      <c r="B55" s="63" t="s">
        <v>679</v>
      </c>
    </row>
    <row r="56" spans="1:2" ht="15">
      <c r="A56" s="63" t="s">
        <v>579</v>
      </c>
      <c r="B56" s="63" t="s">
        <v>679</v>
      </c>
    </row>
    <row r="57" spans="1:2" ht="15">
      <c r="A57" s="63" t="s">
        <v>580</v>
      </c>
      <c r="B57" s="63" t="s">
        <v>679</v>
      </c>
    </row>
    <row r="58" spans="1:2" ht="15">
      <c r="A58" s="63" t="s">
        <v>518</v>
      </c>
      <c r="B58" s="63" t="s">
        <v>679</v>
      </c>
    </row>
    <row r="59" spans="1:2" ht="15">
      <c r="A59" s="63" t="s">
        <v>581</v>
      </c>
      <c r="B59" s="63" t="s">
        <v>679</v>
      </c>
    </row>
    <row r="60" spans="1:2" ht="15">
      <c r="A60" s="63" t="s">
        <v>582</v>
      </c>
      <c r="B60" s="63" t="s">
        <v>679</v>
      </c>
    </row>
    <row r="61" spans="1:2" ht="15">
      <c r="A61" s="63" t="s">
        <v>583</v>
      </c>
      <c r="B61" s="63" t="s">
        <v>679</v>
      </c>
    </row>
    <row r="62" spans="1:2" ht="15">
      <c r="A62" s="63" t="s">
        <v>584</v>
      </c>
      <c r="B62" s="63" t="s">
        <v>679</v>
      </c>
    </row>
    <row r="63" spans="1:2" ht="15">
      <c r="A63" s="63" t="s">
        <v>585</v>
      </c>
      <c r="B63" s="63" t="s">
        <v>679</v>
      </c>
    </row>
    <row r="64" spans="1:2" ht="15">
      <c r="A64" s="63" t="s">
        <v>586</v>
      </c>
      <c r="B64" s="63" t="s">
        <v>679</v>
      </c>
    </row>
    <row r="65" spans="1:2" ht="15">
      <c r="A65" s="63" t="s">
        <v>587</v>
      </c>
      <c r="B65" s="63" t="s">
        <v>679</v>
      </c>
    </row>
    <row r="66" spans="1:2" ht="15">
      <c r="A66" s="63" t="s">
        <v>588</v>
      </c>
      <c r="B66" s="63" t="s">
        <v>679</v>
      </c>
    </row>
    <row r="67" spans="1:2" ht="15">
      <c r="A67" s="63" t="s">
        <v>589</v>
      </c>
      <c r="B67" s="63" t="s">
        <v>679</v>
      </c>
    </row>
    <row r="68" spans="1:2" ht="15">
      <c r="A68" s="63" t="s">
        <v>590</v>
      </c>
      <c r="B68" s="63" t="s">
        <v>679</v>
      </c>
    </row>
    <row r="69" spans="1:2" ht="15">
      <c r="A69" s="63" t="s">
        <v>438</v>
      </c>
      <c r="B69" s="63" t="s">
        <v>679</v>
      </c>
    </row>
    <row r="70" spans="1:2" ht="15">
      <c r="A70" s="63" t="s">
        <v>591</v>
      </c>
      <c r="B70" s="63" t="s">
        <v>679</v>
      </c>
    </row>
    <row r="71" spans="1:2" ht="15">
      <c r="A71" s="63" t="s">
        <v>532</v>
      </c>
      <c r="B71" s="63" t="s">
        <v>679</v>
      </c>
    </row>
    <row r="72" spans="1:2" ht="15">
      <c r="A72" s="63" t="s">
        <v>592</v>
      </c>
      <c r="B72" s="63" t="s">
        <v>679</v>
      </c>
    </row>
    <row r="73" spans="1:2" ht="15">
      <c r="A73" s="63" t="s">
        <v>343</v>
      </c>
      <c r="B73" s="63" t="s">
        <v>679</v>
      </c>
    </row>
    <row r="74" spans="1:2" ht="15">
      <c r="A74" s="63" t="s">
        <v>475</v>
      </c>
      <c r="B74" s="63" t="s">
        <v>679</v>
      </c>
    </row>
    <row r="75" spans="1:2" ht="15">
      <c r="A75" s="63" t="s">
        <v>593</v>
      </c>
      <c r="B75" s="63" t="s">
        <v>679</v>
      </c>
    </row>
    <row r="76" spans="1:2" ht="15">
      <c r="A76" s="63" t="s">
        <v>594</v>
      </c>
      <c r="B76" s="63" t="s">
        <v>679</v>
      </c>
    </row>
    <row r="77" spans="1:2" ht="15">
      <c r="A77" s="63" t="s">
        <v>595</v>
      </c>
      <c r="B77" s="63" t="s">
        <v>679</v>
      </c>
    </row>
    <row r="78" spans="1:2" ht="15">
      <c r="A78" s="63" t="s">
        <v>596</v>
      </c>
      <c r="B78" s="63" t="s">
        <v>679</v>
      </c>
    </row>
    <row r="79" spans="1:2" ht="15">
      <c r="A79" s="63" t="s">
        <v>597</v>
      </c>
      <c r="B79" s="63" t="s">
        <v>679</v>
      </c>
    </row>
    <row r="80" spans="1:2" ht="15">
      <c r="A80" s="63" t="s">
        <v>598</v>
      </c>
      <c r="B80" s="63" t="s">
        <v>679</v>
      </c>
    </row>
    <row r="81" spans="1:2" ht="15">
      <c r="A81" s="63" t="s">
        <v>599</v>
      </c>
      <c r="B81" s="63" t="s">
        <v>679</v>
      </c>
    </row>
    <row r="82" spans="1:2" ht="15">
      <c r="A82" s="63" t="s">
        <v>600</v>
      </c>
      <c r="B82" s="63" t="s">
        <v>679</v>
      </c>
    </row>
    <row r="83" spans="1:2" ht="15">
      <c r="A83" s="63" t="s">
        <v>601</v>
      </c>
      <c r="B83" s="63" t="s">
        <v>679</v>
      </c>
    </row>
    <row r="84" spans="1:2" ht="15">
      <c r="A84" s="63" t="s">
        <v>602</v>
      </c>
      <c r="B84" s="63" t="s">
        <v>679</v>
      </c>
    </row>
    <row r="85" spans="1:2" ht="15">
      <c r="A85" s="63" t="s">
        <v>603</v>
      </c>
      <c r="B85" s="63" t="s">
        <v>679</v>
      </c>
    </row>
    <row r="86" spans="1:2" ht="15">
      <c r="A86" s="63" t="s">
        <v>517</v>
      </c>
      <c r="B86" s="63" t="s">
        <v>679</v>
      </c>
    </row>
    <row r="87" spans="1:2" ht="15">
      <c r="A87" s="63" t="s">
        <v>604</v>
      </c>
      <c r="B87" s="63" t="s">
        <v>679</v>
      </c>
    </row>
    <row r="88" spans="1:2" ht="15">
      <c r="A88" s="63" t="s">
        <v>605</v>
      </c>
      <c r="B88" s="63" t="s">
        <v>679</v>
      </c>
    </row>
    <row r="89" spans="1:2" ht="15">
      <c r="A89" s="63" t="s">
        <v>606</v>
      </c>
      <c r="B89" s="63" t="s">
        <v>679</v>
      </c>
    </row>
    <row r="90" spans="1:2" ht="15">
      <c r="A90" s="63" t="s">
        <v>607</v>
      </c>
      <c r="B90" s="63" t="s">
        <v>679</v>
      </c>
    </row>
    <row r="91" spans="1:2" ht="15">
      <c r="A91" s="63" t="s">
        <v>608</v>
      </c>
      <c r="B91" s="63" t="s">
        <v>679</v>
      </c>
    </row>
    <row r="92" spans="1:2" ht="15">
      <c r="A92" s="63" t="s">
        <v>609</v>
      </c>
      <c r="B92" s="63" t="s">
        <v>679</v>
      </c>
    </row>
    <row r="93" spans="1:2" ht="15">
      <c r="A93" s="63" t="s">
        <v>610</v>
      </c>
      <c r="B93" s="63" t="s">
        <v>679</v>
      </c>
    </row>
    <row r="94" spans="1:2" ht="15">
      <c r="A94" s="63" t="s">
        <v>494</v>
      </c>
      <c r="B94" s="63" t="s">
        <v>679</v>
      </c>
    </row>
    <row r="95" spans="1:2" ht="15">
      <c r="A95" s="63" t="s">
        <v>611</v>
      </c>
      <c r="B95" s="63" t="s">
        <v>679</v>
      </c>
    </row>
    <row r="96" spans="1:2" ht="15">
      <c r="A96" s="63" t="s">
        <v>612</v>
      </c>
      <c r="B96" s="63" t="s">
        <v>679</v>
      </c>
    </row>
    <row r="97" spans="1:2" ht="15">
      <c r="A97" s="63" t="s">
        <v>513</v>
      </c>
      <c r="B97" s="63" t="s">
        <v>679</v>
      </c>
    </row>
    <row r="98" spans="1:2" ht="15">
      <c r="A98" s="63" t="s">
        <v>613</v>
      </c>
      <c r="B98" s="63" t="s">
        <v>679</v>
      </c>
    </row>
    <row r="99" spans="1:2" ht="15">
      <c r="A99" s="63" t="s">
        <v>614</v>
      </c>
      <c r="B99" s="63" t="s">
        <v>679</v>
      </c>
    </row>
    <row r="100" spans="1:2" ht="15">
      <c r="A100" s="63" t="s">
        <v>615</v>
      </c>
      <c r="B100" s="63" t="s">
        <v>679</v>
      </c>
    </row>
    <row r="101" spans="1:2" ht="15">
      <c r="A101" s="63" t="s">
        <v>499</v>
      </c>
      <c r="B101" s="63" t="s">
        <v>679</v>
      </c>
    </row>
    <row r="102" spans="1:2" ht="15">
      <c r="A102" s="63" t="s">
        <v>616</v>
      </c>
      <c r="B102" s="63" t="s">
        <v>679</v>
      </c>
    </row>
    <row r="103" spans="1:2" ht="15">
      <c r="A103" s="63" t="s">
        <v>617</v>
      </c>
      <c r="B103" s="63" t="s">
        <v>679</v>
      </c>
    </row>
    <row r="104" spans="1:2" ht="15">
      <c r="A104" s="63" t="s">
        <v>618</v>
      </c>
      <c r="B104" s="63" t="s">
        <v>679</v>
      </c>
    </row>
    <row r="105" spans="1:2" ht="15">
      <c r="A105" s="63" t="s">
        <v>619</v>
      </c>
      <c r="B105" s="63" t="s">
        <v>679</v>
      </c>
    </row>
    <row r="106" spans="1:2" ht="15">
      <c r="A106" s="63" t="s">
        <v>620</v>
      </c>
      <c r="B106" s="63" t="s">
        <v>679</v>
      </c>
    </row>
    <row r="107" spans="1:2" ht="15">
      <c r="A107" s="63" t="s">
        <v>621</v>
      </c>
      <c r="B107" s="63" t="s">
        <v>679</v>
      </c>
    </row>
    <row r="108" spans="1:2" ht="15">
      <c r="A108" s="63" t="s">
        <v>622</v>
      </c>
      <c r="B108" s="63" t="s">
        <v>679</v>
      </c>
    </row>
    <row r="109" spans="1:2" ht="15">
      <c r="A109" s="63" t="s">
        <v>623</v>
      </c>
      <c r="B109" s="63" t="s">
        <v>679</v>
      </c>
    </row>
    <row r="110" spans="1:2" ht="15">
      <c r="A110" s="63" t="s">
        <v>624</v>
      </c>
      <c r="B110" s="63" t="s">
        <v>679</v>
      </c>
    </row>
    <row r="111" spans="1:2" ht="15">
      <c r="A111" s="63" t="s">
        <v>625</v>
      </c>
      <c r="B111" s="63" t="s">
        <v>679</v>
      </c>
    </row>
    <row r="112" spans="1:2" ht="15">
      <c r="A112" s="63" t="s">
        <v>626</v>
      </c>
      <c r="B112" s="63" t="s">
        <v>679</v>
      </c>
    </row>
    <row r="113" spans="1:2" ht="15">
      <c r="A113" s="63" t="s">
        <v>627</v>
      </c>
      <c r="B113" s="63" t="s">
        <v>679</v>
      </c>
    </row>
    <row r="114" spans="1:2" ht="15">
      <c r="A114" s="63" t="s">
        <v>628</v>
      </c>
      <c r="B114" s="63" t="s">
        <v>679</v>
      </c>
    </row>
    <row r="115" spans="1:2" ht="15">
      <c r="A115" s="63" t="s">
        <v>629</v>
      </c>
      <c r="B115" s="63" t="s">
        <v>679</v>
      </c>
    </row>
    <row r="116" spans="1:2" ht="15">
      <c r="A116" s="63" t="s">
        <v>630</v>
      </c>
      <c r="B116" s="63" t="s">
        <v>679</v>
      </c>
    </row>
    <row r="117" spans="1:2" ht="15">
      <c r="A117" s="63" t="s">
        <v>631</v>
      </c>
      <c r="B117" s="63" t="s">
        <v>679</v>
      </c>
    </row>
    <row r="118" spans="1:2" ht="15">
      <c r="A118" s="63" t="s">
        <v>632</v>
      </c>
      <c r="B118" s="63" t="s">
        <v>679</v>
      </c>
    </row>
    <row r="119" spans="1:2" ht="15">
      <c r="A119" s="63" t="s">
        <v>633</v>
      </c>
      <c r="B119" s="63" t="s">
        <v>679</v>
      </c>
    </row>
    <row r="120" spans="1:2" ht="15">
      <c r="A120" s="63" t="s">
        <v>634</v>
      </c>
      <c r="B120" s="63" t="s">
        <v>679</v>
      </c>
    </row>
    <row r="121" spans="1:2" ht="15">
      <c r="A121" s="63" t="s">
        <v>635</v>
      </c>
      <c r="B121" s="63" t="s">
        <v>679</v>
      </c>
    </row>
    <row r="122" spans="1:2" ht="15">
      <c r="A122" s="63" t="s">
        <v>467</v>
      </c>
      <c r="B122" s="63" t="s">
        <v>679</v>
      </c>
    </row>
    <row r="123" spans="1:2" ht="15">
      <c r="A123" s="63" t="s">
        <v>520</v>
      </c>
      <c r="B123" s="63" t="s">
        <v>679</v>
      </c>
    </row>
    <row r="124" spans="1:2" ht="15">
      <c r="A124" s="63" t="s">
        <v>519</v>
      </c>
      <c r="B124" s="63" t="s">
        <v>679</v>
      </c>
    </row>
    <row r="125" spans="1:2" ht="15">
      <c r="A125" s="63" t="s">
        <v>636</v>
      </c>
      <c r="B125" s="63" t="s">
        <v>679</v>
      </c>
    </row>
    <row r="126" spans="1:2" ht="15">
      <c r="A126" s="63" t="s">
        <v>637</v>
      </c>
      <c r="B126" s="63" t="s">
        <v>679</v>
      </c>
    </row>
    <row r="127" spans="1:2" ht="15">
      <c r="A127" s="63" t="s">
        <v>638</v>
      </c>
      <c r="B127" s="63" t="s">
        <v>679</v>
      </c>
    </row>
    <row r="128" spans="1:2" ht="15">
      <c r="A128" s="63" t="s">
        <v>639</v>
      </c>
      <c r="B128" s="63" t="s">
        <v>679</v>
      </c>
    </row>
    <row r="129" spans="1:2" ht="15">
      <c r="A129" s="63" t="s">
        <v>523</v>
      </c>
      <c r="B129" s="63" t="s">
        <v>679</v>
      </c>
    </row>
    <row r="130" spans="1:2" ht="15">
      <c r="A130" s="63" t="s">
        <v>640</v>
      </c>
      <c r="B130" s="63" t="s">
        <v>679</v>
      </c>
    </row>
    <row r="131" spans="1:2" ht="15">
      <c r="A131" s="63" t="s">
        <v>641</v>
      </c>
      <c r="B131" s="63" t="s">
        <v>679</v>
      </c>
    </row>
    <row r="132" spans="1:2" ht="15">
      <c r="A132" s="63" t="s">
        <v>642</v>
      </c>
      <c r="B132" s="63" t="s">
        <v>679</v>
      </c>
    </row>
    <row r="133" spans="1:2" ht="15">
      <c r="A133" s="63" t="s">
        <v>643</v>
      </c>
      <c r="B133" s="63" t="s">
        <v>679</v>
      </c>
    </row>
    <row r="134" spans="1:2" ht="15">
      <c r="A134" s="63" t="s">
        <v>495</v>
      </c>
      <c r="B134" s="63" t="s">
        <v>679</v>
      </c>
    </row>
    <row r="135" spans="1:2" ht="15">
      <c r="A135" s="63" t="s">
        <v>472</v>
      </c>
      <c r="B135" s="63" t="s">
        <v>679</v>
      </c>
    </row>
    <row r="136" spans="1:2" ht="15">
      <c r="A136" s="63" t="s">
        <v>644</v>
      </c>
      <c r="B136" s="63" t="s">
        <v>679</v>
      </c>
    </row>
    <row r="137" spans="1:2" ht="15">
      <c r="A137" s="63" t="s">
        <v>497</v>
      </c>
      <c r="B137" s="63" t="s">
        <v>679</v>
      </c>
    </row>
    <row r="138" spans="1:2" ht="15">
      <c r="A138" s="63" t="s">
        <v>645</v>
      </c>
      <c r="B138" s="63" t="s">
        <v>679</v>
      </c>
    </row>
    <row r="139" spans="1:2" ht="15">
      <c r="A139" s="63" t="s">
        <v>646</v>
      </c>
      <c r="B139" s="63" t="s">
        <v>679</v>
      </c>
    </row>
    <row r="140" spans="1:2" ht="15">
      <c r="A140" s="63" t="s">
        <v>647</v>
      </c>
      <c r="B140" s="63" t="s">
        <v>679</v>
      </c>
    </row>
    <row r="141" spans="1:2" ht="15">
      <c r="A141" s="63" t="s">
        <v>507</v>
      </c>
      <c r="B141" s="63" t="s">
        <v>679</v>
      </c>
    </row>
    <row r="142" spans="1:2" ht="15">
      <c r="A142" s="63" t="s">
        <v>648</v>
      </c>
      <c r="B142" s="63" t="s">
        <v>679</v>
      </c>
    </row>
    <row r="143" spans="1:2" ht="15">
      <c r="A143" s="63" t="s">
        <v>649</v>
      </c>
      <c r="B143" s="63" t="s">
        <v>679</v>
      </c>
    </row>
    <row r="144" spans="1:2" ht="15">
      <c r="A144" s="63" t="s">
        <v>650</v>
      </c>
      <c r="B144" s="63" t="s">
        <v>679</v>
      </c>
    </row>
    <row r="145" spans="1:2" ht="15">
      <c r="A145" s="63" t="s">
        <v>651</v>
      </c>
      <c r="B145" s="63" t="s">
        <v>679</v>
      </c>
    </row>
    <row r="146" spans="1:2" ht="15">
      <c r="A146" s="63" t="s">
        <v>652</v>
      </c>
      <c r="B146" s="63" t="s">
        <v>679</v>
      </c>
    </row>
    <row r="147" spans="1:2" ht="15">
      <c r="A147" s="63" t="s">
        <v>653</v>
      </c>
      <c r="B147" s="63" t="s">
        <v>679</v>
      </c>
    </row>
    <row r="148" spans="1:2" ht="15">
      <c r="A148" s="63" t="s">
        <v>654</v>
      </c>
      <c r="B148" s="63" t="s">
        <v>679</v>
      </c>
    </row>
    <row r="149" spans="1:2" ht="15">
      <c r="A149" s="63" t="s">
        <v>655</v>
      </c>
      <c r="B149" s="63" t="s">
        <v>679</v>
      </c>
    </row>
    <row r="150" spans="1:2" ht="15">
      <c r="A150" s="63" t="s">
        <v>656</v>
      </c>
      <c r="B150" s="63" t="s">
        <v>679</v>
      </c>
    </row>
    <row r="151" spans="1:2" ht="15">
      <c r="A151" s="63" t="s">
        <v>657</v>
      </c>
      <c r="B151" s="63" t="s">
        <v>679</v>
      </c>
    </row>
    <row r="152" spans="1:2" ht="15">
      <c r="A152" s="63" t="s">
        <v>658</v>
      </c>
      <c r="B152" s="63" t="s">
        <v>679</v>
      </c>
    </row>
    <row r="153" spans="1:2" ht="15">
      <c r="A153" s="63" t="s">
        <v>659</v>
      </c>
      <c r="B153" s="63" t="s">
        <v>679</v>
      </c>
    </row>
    <row r="154" spans="1:2" ht="15">
      <c r="A154" s="63" t="s">
        <v>660</v>
      </c>
      <c r="B154" s="63" t="s">
        <v>679</v>
      </c>
    </row>
    <row r="155" spans="1:2" ht="15">
      <c r="A155" s="63" t="s">
        <v>661</v>
      </c>
      <c r="B155" s="63" t="s">
        <v>679</v>
      </c>
    </row>
    <row r="156" spans="1:2" ht="15">
      <c r="A156" s="63" t="s">
        <v>511</v>
      </c>
      <c r="B156" s="63" t="s">
        <v>679</v>
      </c>
    </row>
    <row r="157" spans="1:2" ht="15">
      <c r="A157" s="63" t="s">
        <v>662</v>
      </c>
      <c r="B157" s="63" t="s">
        <v>679</v>
      </c>
    </row>
    <row r="158" spans="1:2" ht="15">
      <c r="A158" s="63" t="s">
        <v>663</v>
      </c>
      <c r="B158" s="63" t="s">
        <v>679</v>
      </c>
    </row>
    <row r="159" spans="1:2" ht="15">
      <c r="A159" s="63" t="s">
        <v>664</v>
      </c>
      <c r="B159" s="63" t="s">
        <v>679</v>
      </c>
    </row>
    <row r="160" spans="1:2" ht="15">
      <c r="A160" s="63" t="s">
        <v>665</v>
      </c>
      <c r="B160" s="63" t="s">
        <v>679</v>
      </c>
    </row>
    <row r="161" spans="1:2" ht="15">
      <c r="A161" s="63" t="s">
        <v>666</v>
      </c>
      <c r="B161" s="63" t="s">
        <v>679</v>
      </c>
    </row>
    <row r="162" spans="1:2" ht="15">
      <c r="A162" s="63" t="s">
        <v>667</v>
      </c>
      <c r="B162" s="63" t="s">
        <v>679</v>
      </c>
    </row>
    <row r="163" spans="1:2" ht="15">
      <c r="A163" s="63" t="s">
        <v>512</v>
      </c>
      <c r="B163" s="63" t="s">
        <v>679</v>
      </c>
    </row>
    <row r="164" spans="1:2" ht="15">
      <c r="A164" s="63" t="s">
        <v>440</v>
      </c>
      <c r="B164" s="63" t="s">
        <v>679</v>
      </c>
    </row>
    <row r="165" spans="1:2" ht="15">
      <c r="A165" s="63" t="s">
        <v>668</v>
      </c>
      <c r="B165" s="63" t="s">
        <v>679</v>
      </c>
    </row>
    <row r="166" spans="1:2" ht="15">
      <c r="A166" s="63" t="s">
        <v>669</v>
      </c>
      <c r="B166" s="63" t="s">
        <v>679</v>
      </c>
    </row>
    <row r="167" spans="1:2" ht="15">
      <c r="A167" s="63" t="s">
        <v>670</v>
      </c>
      <c r="B167" s="63" t="s">
        <v>679</v>
      </c>
    </row>
    <row r="168" spans="1:2" ht="15">
      <c r="A168" s="63" t="s">
        <v>671</v>
      </c>
      <c r="B168" s="63" t="s">
        <v>679</v>
      </c>
    </row>
    <row r="169" spans="1:2" ht="15">
      <c r="A169" s="63" t="s">
        <v>672</v>
      </c>
      <c r="B169" s="63" t="s">
        <v>679</v>
      </c>
    </row>
    <row r="170" spans="1:2" ht="15">
      <c r="A170" s="63" t="s">
        <v>506</v>
      </c>
      <c r="B170" s="63" t="s">
        <v>679</v>
      </c>
    </row>
    <row r="171" spans="1:2" ht="15">
      <c r="A171" s="63" t="s">
        <v>673</v>
      </c>
      <c r="B171" s="63" t="s">
        <v>679</v>
      </c>
    </row>
    <row r="172" spans="1:2" ht="15">
      <c r="A172" s="63" t="s">
        <v>674</v>
      </c>
      <c r="B172" s="63" t="s">
        <v>679</v>
      </c>
    </row>
    <row r="173" spans="1:2" ht="15">
      <c r="A173" s="63" t="s">
        <v>675</v>
      </c>
      <c r="B173" s="63" t="s">
        <v>679</v>
      </c>
    </row>
    <row r="174" spans="1:2" ht="15">
      <c r="A174" s="63" t="s">
        <v>676</v>
      </c>
      <c r="B174" s="63" t="s">
        <v>679</v>
      </c>
    </row>
    <row r="175" spans="1:2" ht="15">
      <c r="A175" s="63" t="s">
        <v>465</v>
      </c>
      <c r="B175" s="63" t="s">
        <v>679</v>
      </c>
    </row>
    <row r="176" spans="1:2" ht="15">
      <c r="A176" s="63" t="s">
        <v>677</v>
      </c>
      <c r="B176" s="63" t="s">
        <v>679</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680</v>
      </c>
      <c r="B1" s="13" t="s">
        <v>17</v>
      </c>
    </row>
    <row r="2" spans="1:2" ht="15">
      <c r="A2" s="63" t="s">
        <v>681</v>
      </c>
      <c r="B2" s="63" t="s">
        <v>687</v>
      </c>
    </row>
    <row r="3" spans="1:2" ht="15">
      <c r="A3" s="63" t="s">
        <v>682</v>
      </c>
      <c r="B3" s="63" t="s">
        <v>688</v>
      </c>
    </row>
    <row r="4" spans="1:2" ht="15">
      <c r="A4" s="63" t="s">
        <v>683</v>
      </c>
      <c r="B4" s="63" t="s">
        <v>689</v>
      </c>
    </row>
    <row r="5" spans="1:2" ht="15">
      <c r="A5" s="63" t="s">
        <v>684</v>
      </c>
      <c r="B5" s="63" t="s">
        <v>690</v>
      </c>
    </row>
    <row r="6" spans="1:2" ht="15">
      <c r="A6" s="63" t="s">
        <v>685</v>
      </c>
      <c r="B6" s="63" t="s">
        <v>691</v>
      </c>
    </row>
    <row r="7" spans="1:2" ht="15">
      <c r="A7" s="63" t="s">
        <v>686</v>
      </c>
      <c r="B7" s="63" t="s">
        <v>692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701</v>
      </c>
      <c r="B3" s="63"/>
      <c r="C3" s="81"/>
      <c r="D3" s="81" t="s">
        <v>64</v>
      </c>
      <c r="E3" s="88">
        <v>163.70927805665792</v>
      </c>
      <c r="F3" s="90">
        <v>99.99383677135637</v>
      </c>
      <c r="G3" s="72" t="s">
        <v>965</v>
      </c>
      <c r="H3" s="81"/>
      <c r="I3" s="73" t="s">
        <v>701</v>
      </c>
      <c r="J3" s="91"/>
      <c r="K3" s="91"/>
      <c r="L3" s="73" t="s">
        <v>1780</v>
      </c>
      <c r="M3" s="95">
        <v>3.0539986659649743</v>
      </c>
      <c r="N3" s="96">
        <v>4675.91015625</v>
      </c>
      <c r="O3" s="96">
        <v>5885.18408203125</v>
      </c>
      <c r="P3" s="97"/>
      <c r="Q3" s="98"/>
      <c r="R3" s="98"/>
      <c r="S3" s="71"/>
      <c r="T3" s="48">
        <v>0</v>
      </c>
      <c r="U3" s="48">
        <v>5</v>
      </c>
      <c r="V3" s="49">
        <v>36</v>
      </c>
      <c r="W3" s="49">
        <v>0.010101</v>
      </c>
      <c r="X3" s="49">
        <v>0.020823</v>
      </c>
      <c r="Y3" s="49">
        <v>1.293349</v>
      </c>
      <c r="Z3" s="49">
        <v>0.2</v>
      </c>
      <c r="AA3" s="49">
        <v>0</v>
      </c>
      <c r="AB3" s="92">
        <v>3</v>
      </c>
      <c r="AC3" s="92"/>
      <c r="AD3" s="93"/>
      <c r="AE3" s="63" t="s">
        <v>701</v>
      </c>
      <c r="AF3" s="63">
        <v>433</v>
      </c>
      <c r="AG3" s="63">
        <v>7506</v>
      </c>
      <c r="AH3" s="63">
        <v>36662</v>
      </c>
      <c r="AI3" s="63">
        <v>2015</v>
      </c>
      <c r="AJ3" s="63"/>
      <c r="AK3" s="63" t="s">
        <v>1410</v>
      </c>
      <c r="AL3" s="63" t="s">
        <v>1481</v>
      </c>
      <c r="AM3" s="68" t="s">
        <v>1536</v>
      </c>
      <c r="AN3" s="63"/>
      <c r="AO3" s="65">
        <v>39576.58731481482</v>
      </c>
      <c r="AP3" s="68" t="s">
        <v>1596</v>
      </c>
      <c r="AQ3" s="63" t="b">
        <v>0</v>
      </c>
      <c r="AR3" s="63" t="b">
        <v>0</v>
      </c>
      <c r="AS3" s="63" t="b">
        <v>0</v>
      </c>
      <c r="AT3" s="63"/>
      <c r="AU3" s="63">
        <v>949</v>
      </c>
      <c r="AV3" s="68" t="s">
        <v>276</v>
      </c>
      <c r="AW3" s="63" t="b">
        <v>0</v>
      </c>
      <c r="AX3" s="63" t="s">
        <v>218</v>
      </c>
      <c r="AY3" s="68" t="s">
        <v>1709</v>
      </c>
      <c r="AZ3" s="63" t="s">
        <v>66</v>
      </c>
      <c r="BA3" s="48"/>
      <c r="BB3" s="48"/>
      <c r="BC3" s="48"/>
      <c r="BD3" s="48"/>
      <c r="BE3" s="48" t="s">
        <v>932</v>
      </c>
      <c r="BF3" s="48" t="s">
        <v>932</v>
      </c>
      <c r="BG3" s="86" t="s">
        <v>2124</v>
      </c>
      <c r="BH3" s="86" t="s">
        <v>2124</v>
      </c>
      <c r="BI3" s="86" t="s">
        <v>2158</v>
      </c>
      <c r="BJ3" s="86" t="s">
        <v>2158</v>
      </c>
      <c r="BK3" s="86">
        <v>0</v>
      </c>
      <c r="BL3" s="106">
        <v>0</v>
      </c>
      <c r="BM3" s="86">
        <v>0</v>
      </c>
      <c r="BN3" s="106">
        <v>0</v>
      </c>
      <c r="BO3" s="86">
        <v>0</v>
      </c>
      <c r="BP3" s="106">
        <v>0</v>
      </c>
      <c r="BQ3" s="86">
        <v>14</v>
      </c>
      <c r="BR3" s="106">
        <v>100</v>
      </c>
      <c r="BS3" s="86">
        <v>14</v>
      </c>
      <c r="BT3" s="69" t="str">
        <f>REPLACE(INDEX(GroupVertices[Group],MATCH(Vertices[[#This Row],[Vertex]],GroupVertices[Vertex],0)),1,1,"")</f>
        <v>2</v>
      </c>
      <c r="BU3" s="3"/>
      <c r="BV3" s="3"/>
    </row>
    <row r="4" spans="1:77" ht="41.45" customHeight="1">
      <c r="A4" s="62" t="s">
        <v>370</v>
      </c>
      <c r="B4" s="64"/>
      <c r="C4" s="81"/>
      <c r="D4" s="81" t="s">
        <v>64</v>
      </c>
      <c r="E4" s="88">
        <v>163.44460828141857</v>
      </c>
      <c r="F4" s="99">
        <v>99.99479110428864</v>
      </c>
      <c r="G4" s="72" t="s">
        <v>397</v>
      </c>
      <c r="H4" s="100"/>
      <c r="I4" s="73" t="s">
        <v>370</v>
      </c>
      <c r="J4" s="91"/>
      <c r="K4" s="101"/>
      <c r="L4" s="73" t="s">
        <v>1781</v>
      </c>
      <c r="M4" s="102">
        <v>2.7359513107407385</v>
      </c>
      <c r="N4" s="96">
        <v>4497.36767578125</v>
      </c>
      <c r="O4" s="96">
        <v>6926.85205078125</v>
      </c>
      <c r="P4" s="97"/>
      <c r="Q4" s="98"/>
      <c r="R4" s="98"/>
      <c r="S4" s="103"/>
      <c r="T4" s="48">
        <v>1</v>
      </c>
      <c r="U4" s="48">
        <v>6</v>
      </c>
      <c r="V4" s="49">
        <v>834</v>
      </c>
      <c r="W4" s="49">
        <v>0.013514</v>
      </c>
      <c r="X4" s="49">
        <v>0.022005</v>
      </c>
      <c r="Y4" s="49">
        <v>1.930741</v>
      </c>
      <c r="Z4" s="49">
        <v>0.09523809523809523</v>
      </c>
      <c r="AA4" s="49">
        <v>0</v>
      </c>
      <c r="AB4" s="92">
        <v>4</v>
      </c>
      <c r="AC4" s="92"/>
      <c r="AD4" s="93"/>
      <c r="AE4" s="64" t="s">
        <v>394</v>
      </c>
      <c r="AF4" s="64">
        <v>2986</v>
      </c>
      <c r="AG4" s="64">
        <v>6347</v>
      </c>
      <c r="AH4" s="64">
        <v>161948</v>
      </c>
      <c r="AI4" s="64">
        <v>44356</v>
      </c>
      <c r="AJ4" s="64"/>
      <c r="AK4" s="64" t="s">
        <v>699</v>
      </c>
      <c r="AL4" s="64" t="s">
        <v>694</v>
      </c>
      <c r="AM4" s="67" t="s">
        <v>395</v>
      </c>
      <c r="AN4" s="64"/>
      <c r="AO4" s="66">
        <v>39456.03121527778</v>
      </c>
      <c r="AP4" s="67" t="s">
        <v>396</v>
      </c>
      <c r="AQ4" s="64" t="b">
        <v>0</v>
      </c>
      <c r="AR4" s="64" t="b">
        <v>0</v>
      </c>
      <c r="AS4" s="64" t="b">
        <v>0</v>
      </c>
      <c r="AT4" s="64"/>
      <c r="AU4" s="64">
        <v>559</v>
      </c>
      <c r="AV4" s="67" t="s">
        <v>277</v>
      </c>
      <c r="AW4" s="64" t="b">
        <v>0</v>
      </c>
      <c r="AX4" s="64" t="s">
        <v>218</v>
      </c>
      <c r="AY4" s="67" t="s">
        <v>398</v>
      </c>
      <c r="AZ4" s="104" t="s">
        <v>66</v>
      </c>
      <c r="BA4" s="48" t="s">
        <v>2100</v>
      </c>
      <c r="BB4" s="48" t="s">
        <v>2100</v>
      </c>
      <c r="BC4" s="48" t="s">
        <v>2108</v>
      </c>
      <c r="BD4" s="48" t="s">
        <v>2108</v>
      </c>
      <c r="BE4" s="48" t="s">
        <v>2113</v>
      </c>
      <c r="BF4" s="48" t="s">
        <v>2117</v>
      </c>
      <c r="BG4" s="86" t="s">
        <v>2125</v>
      </c>
      <c r="BH4" s="86" t="s">
        <v>2149</v>
      </c>
      <c r="BI4" s="86" t="s">
        <v>2159</v>
      </c>
      <c r="BJ4" s="86" t="s">
        <v>2159</v>
      </c>
      <c r="BK4" s="48">
        <v>0</v>
      </c>
      <c r="BL4" s="49">
        <v>0</v>
      </c>
      <c r="BM4" s="48">
        <v>0</v>
      </c>
      <c r="BN4" s="49">
        <v>0</v>
      </c>
      <c r="BO4" s="48">
        <v>0</v>
      </c>
      <c r="BP4" s="49">
        <v>0</v>
      </c>
      <c r="BQ4" s="48">
        <v>33</v>
      </c>
      <c r="BR4" s="49">
        <v>100</v>
      </c>
      <c r="BS4" s="48">
        <v>33</v>
      </c>
      <c r="BT4" s="63" t="str">
        <f>REPLACE(INDEX(GroupVertices[Group],MATCH(Vertices[[#This Row],[Vertex]],GroupVertices[Vertex],0)),1,1,"")</f>
        <v>2</v>
      </c>
      <c r="BU4" s="2"/>
      <c r="BV4" s="3"/>
      <c r="BW4" s="3"/>
      <c r="BX4" s="3"/>
      <c r="BY4" s="3"/>
    </row>
    <row r="5" spans="1:77" ht="41.45" customHeight="1">
      <c r="A5" s="62" t="s">
        <v>737</v>
      </c>
      <c r="B5" s="64"/>
      <c r="C5" s="81"/>
      <c r="D5" s="81" t="s">
        <v>64</v>
      </c>
      <c r="E5" s="88">
        <v>162.44027897037228</v>
      </c>
      <c r="F5" s="99">
        <v>99.99841246428525</v>
      </c>
      <c r="G5" s="72" t="s">
        <v>1672</v>
      </c>
      <c r="H5" s="100"/>
      <c r="I5" s="73" t="s">
        <v>737</v>
      </c>
      <c r="J5" s="91"/>
      <c r="K5" s="101"/>
      <c r="L5" s="73" t="s">
        <v>1782</v>
      </c>
      <c r="M5" s="102">
        <v>1.5290727358691343</v>
      </c>
      <c r="N5" s="96">
        <v>3908.638916015625</v>
      </c>
      <c r="O5" s="96">
        <v>8889.076171875</v>
      </c>
      <c r="P5" s="97"/>
      <c r="Q5" s="98"/>
      <c r="R5" s="98"/>
      <c r="S5" s="103"/>
      <c r="T5" s="48">
        <v>2</v>
      </c>
      <c r="U5" s="48">
        <v>0</v>
      </c>
      <c r="V5" s="49">
        <v>0</v>
      </c>
      <c r="W5" s="49">
        <v>0.008929</v>
      </c>
      <c r="X5" s="49">
        <v>0.005821</v>
      </c>
      <c r="Y5" s="49">
        <v>0.604316</v>
      </c>
      <c r="Z5" s="49">
        <v>0.5</v>
      </c>
      <c r="AA5" s="49">
        <v>0</v>
      </c>
      <c r="AB5" s="92">
        <v>5</v>
      </c>
      <c r="AC5" s="92"/>
      <c r="AD5" s="93"/>
      <c r="AE5" s="64" t="s">
        <v>1341</v>
      </c>
      <c r="AF5" s="64">
        <v>1076</v>
      </c>
      <c r="AG5" s="64">
        <v>1949</v>
      </c>
      <c r="AH5" s="64">
        <v>4940</v>
      </c>
      <c r="AI5" s="64">
        <v>2109</v>
      </c>
      <c r="AJ5" s="64"/>
      <c r="AK5" s="64" t="s">
        <v>1411</v>
      </c>
      <c r="AL5" s="64" t="s">
        <v>1482</v>
      </c>
      <c r="AM5" s="67" t="s">
        <v>1537</v>
      </c>
      <c r="AN5" s="64"/>
      <c r="AO5" s="66">
        <v>39983.58056712963</v>
      </c>
      <c r="AP5" s="67" t="s">
        <v>1597</v>
      </c>
      <c r="AQ5" s="64" t="b">
        <v>0</v>
      </c>
      <c r="AR5" s="64" t="b">
        <v>0</v>
      </c>
      <c r="AS5" s="64" t="b">
        <v>1</v>
      </c>
      <c r="AT5" s="64"/>
      <c r="AU5" s="64">
        <v>112</v>
      </c>
      <c r="AV5" s="67" t="s">
        <v>276</v>
      </c>
      <c r="AW5" s="64" t="b">
        <v>0</v>
      </c>
      <c r="AX5" s="64" t="s">
        <v>218</v>
      </c>
      <c r="AY5" s="67" t="s">
        <v>1710</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2</v>
      </c>
      <c r="BU5" s="2"/>
      <c r="BV5" s="3"/>
      <c r="BW5" s="3"/>
      <c r="BX5" s="3"/>
      <c r="BY5" s="3"/>
    </row>
    <row r="6" spans="1:77" ht="41.45" customHeight="1">
      <c r="A6" s="62" t="s">
        <v>712</v>
      </c>
      <c r="B6" s="64"/>
      <c r="C6" s="81"/>
      <c r="D6" s="81" t="s">
        <v>64</v>
      </c>
      <c r="E6" s="88">
        <v>164.57499256738473</v>
      </c>
      <c r="F6" s="99">
        <v>99.9907152216185</v>
      </c>
      <c r="G6" s="72" t="s">
        <v>975</v>
      </c>
      <c r="H6" s="100"/>
      <c r="I6" s="73" t="s">
        <v>712</v>
      </c>
      <c r="J6" s="91"/>
      <c r="K6" s="101"/>
      <c r="L6" s="73" t="s">
        <v>1783</v>
      </c>
      <c r="M6" s="102">
        <v>4.09430714194002</v>
      </c>
      <c r="N6" s="96">
        <v>5556.10400390625</v>
      </c>
      <c r="O6" s="96">
        <v>7009.703125</v>
      </c>
      <c r="P6" s="97"/>
      <c r="Q6" s="98"/>
      <c r="R6" s="98"/>
      <c r="S6" s="103"/>
      <c r="T6" s="48">
        <v>6</v>
      </c>
      <c r="U6" s="48">
        <v>7</v>
      </c>
      <c r="V6" s="49">
        <v>606.75</v>
      </c>
      <c r="W6" s="49">
        <v>0.01087</v>
      </c>
      <c r="X6" s="49">
        <v>0.113748</v>
      </c>
      <c r="Y6" s="49">
        <v>1.953886</v>
      </c>
      <c r="Z6" s="49">
        <v>0.21212121212121213</v>
      </c>
      <c r="AA6" s="49">
        <v>0.08333333333333333</v>
      </c>
      <c r="AB6" s="92">
        <v>6</v>
      </c>
      <c r="AC6" s="92"/>
      <c r="AD6" s="93"/>
      <c r="AE6" s="64" t="s">
        <v>1342</v>
      </c>
      <c r="AF6" s="64">
        <v>2775</v>
      </c>
      <c r="AG6" s="64">
        <v>11297</v>
      </c>
      <c r="AH6" s="64">
        <v>24368</v>
      </c>
      <c r="AI6" s="64">
        <v>16871</v>
      </c>
      <c r="AJ6" s="64"/>
      <c r="AK6" s="64" t="s">
        <v>1412</v>
      </c>
      <c r="AL6" s="64" t="s">
        <v>1483</v>
      </c>
      <c r="AM6" s="67" t="s">
        <v>1538</v>
      </c>
      <c r="AN6" s="64"/>
      <c r="AO6" s="66">
        <v>39320.64375</v>
      </c>
      <c r="AP6" s="67" t="s">
        <v>1598</v>
      </c>
      <c r="AQ6" s="64" t="b">
        <v>0</v>
      </c>
      <c r="AR6" s="64" t="b">
        <v>0</v>
      </c>
      <c r="AS6" s="64" t="b">
        <v>0</v>
      </c>
      <c r="AT6" s="64"/>
      <c r="AU6" s="64">
        <v>821</v>
      </c>
      <c r="AV6" s="67" t="s">
        <v>1663</v>
      </c>
      <c r="AW6" s="64" t="b">
        <v>0</v>
      </c>
      <c r="AX6" s="64" t="s">
        <v>218</v>
      </c>
      <c r="AY6" s="67" t="s">
        <v>1711</v>
      </c>
      <c r="AZ6" s="104" t="s">
        <v>66</v>
      </c>
      <c r="BA6" s="48"/>
      <c r="BB6" s="48"/>
      <c r="BC6" s="48"/>
      <c r="BD6" s="48"/>
      <c r="BE6" s="48" t="s">
        <v>936</v>
      </c>
      <c r="BF6" s="48" t="s">
        <v>936</v>
      </c>
      <c r="BG6" s="86" t="s">
        <v>2126</v>
      </c>
      <c r="BH6" s="86" t="s">
        <v>2126</v>
      </c>
      <c r="BI6" s="86" t="s">
        <v>2160</v>
      </c>
      <c r="BJ6" s="86" t="s">
        <v>2160</v>
      </c>
      <c r="BK6" s="48">
        <v>0</v>
      </c>
      <c r="BL6" s="49">
        <v>0</v>
      </c>
      <c r="BM6" s="48">
        <v>0</v>
      </c>
      <c r="BN6" s="49">
        <v>0</v>
      </c>
      <c r="BO6" s="48">
        <v>0</v>
      </c>
      <c r="BP6" s="49">
        <v>0</v>
      </c>
      <c r="BQ6" s="48">
        <v>36</v>
      </c>
      <c r="BR6" s="49">
        <v>100</v>
      </c>
      <c r="BS6" s="48">
        <v>36</v>
      </c>
      <c r="BT6" s="63" t="str">
        <f>REPLACE(INDEX(GroupVertices[Group],MATCH(Vertices[[#This Row],[Vertex]],GroupVertices[Vertex],0)),1,1,"")</f>
        <v>2</v>
      </c>
      <c r="BU6" s="2"/>
      <c r="BV6" s="3"/>
      <c r="BW6" s="3"/>
      <c r="BX6" s="3"/>
      <c r="BY6" s="3"/>
    </row>
    <row r="7" spans="1:77" ht="41.45" customHeight="1">
      <c r="A7" s="62" t="s">
        <v>738</v>
      </c>
      <c r="B7" s="64"/>
      <c r="C7" s="81"/>
      <c r="D7" s="81" t="s">
        <v>64</v>
      </c>
      <c r="E7" s="88">
        <v>162.1447805327884</v>
      </c>
      <c r="F7" s="99">
        <v>99.99947795765397</v>
      </c>
      <c r="G7" s="72" t="s">
        <v>1673</v>
      </c>
      <c r="H7" s="100"/>
      <c r="I7" s="73" t="s">
        <v>738</v>
      </c>
      <c r="J7" s="91"/>
      <c r="K7" s="101"/>
      <c r="L7" s="73" t="s">
        <v>1784</v>
      </c>
      <c r="M7" s="102">
        <v>1.1739793125212818</v>
      </c>
      <c r="N7" s="96">
        <v>3749.392822265625</v>
      </c>
      <c r="O7" s="96">
        <v>5220.578125</v>
      </c>
      <c r="P7" s="97"/>
      <c r="Q7" s="98"/>
      <c r="R7" s="98"/>
      <c r="S7" s="103"/>
      <c r="T7" s="48">
        <v>2</v>
      </c>
      <c r="U7" s="48">
        <v>0</v>
      </c>
      <c r="V7" s="49">
        <v>0</v>
      </c>
      <c r="W7" s="49">
        <v>0.008929</v>
      </c>
      <c r="X7" s="49">
        <v>0.005821</v>
      </c>
      <c r="Y7" s="49">
        <v>0.604316</v>
      </c>
      <c r="Z7" s="49">
        <v>0.5</v>
      </c>
      <c r="AA7" s="49">
        <v>0</v>
      </c>
      <c r="AB7" s="92">
        <v>7</v>
      </c>
      <c r="AC7" s="92"/>
      <c r="AD7" s="93"/>
      <c r="AE7" s="64" t="s">
        <v>1343</v>
      </c>
      <c r="AF7" s="64">
        <v>459</v>
      </c>
      <c r="AG7" s="64">
        <v>655</v>
      </c>
      <c r="AH7" s="64">
        <v>1417</v>
      </c>
      <c r="AI7" s="64">
        <v>519</v>
      </c>
      <c r="AJ7" s="64"/>
      <c r="AK7" s="64" t="s">
        <v>1413</v>
      </c>
      <c r="AL7" s="64" t="s">
        <v>1484</v>
      </c>
      <c r="AM7" s="67" t="s">
        <v>1539</v>
      </c>
      <c r="AN7" s="64"/>
      <c r="AO7" s="66">
        <v>40068.14612268518</v>
      </c>
      <c r="AP7" s="67" t="s">
        <v>1599</v>
      </c>
      <c r="AQ7" s="64" t="b">
        <v>0</v>
      </c>
      <c r="AR7" s="64" t="b">
        <v>0</v>
      </c>
      <c r="AS7" s="64" t="b">
        <v>1</v>
      </c>
      <c r="AT7" s="64"/>
      <c r="AU7" s="64">
        <v>38</v>
      </c>
      <c r="AV7" s="67" t="s">
        <v>277</v>
      </c>
      <c r="AW7" s="64" t="b">
        <v>0</v>
      </c>
      <c r="AX7" s="64" t="s">
        <v>218</v>
      </c>
      <c r="AY7" s="67" t="s">
        <v>1712</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2</v>
      </c>
      <c r="BU7" s="2"/>
      <c r="BV7" s="3"/>
      <c r="BW7" s="3"/>
      <c r="BX7" s="3"/>
      <c r="BY7" s="3"/>
    </row>
    <row r="8" spans="1:77" ht="41.45" customHeight="1">
      <c r="A8" s="62" t="s">
        <v>739</v>
      </c>
      <c r="B8" s="64"/>
      <c r="C8" s="81"/>
      <c r="D8" s="81" t="s">
        <v>64</v>
      </c>
      <c r="E8" s="88">
        <v>186.46722495985298</v>
      </c>
      <c r="F8" s="99">
        <v>99.91177731375234</v>
      </c>
      <c r="G8" s="72" t="s">
        <v>1674</v>
      </c>
      <c r="H8" s="100"/>
      <c r="I8" s="73" t="s">
        <v>739</v>
      </c>
      <c r="J8" s="91"/>
      <c r="K8" s="101"/>
      <c r="L8" s="73" t="s">
        <v>1785</v>
      </c>
      <c r="M8" s="102">
        <v>30.40168057013831</v>
      </c>
      <c r="N8" s="96">
        <v>4208.7880859375</v>
      </c>
      <c r="O8" s="96">
        <v>3703.7861328125</v>
      </c>
      <c r="P8" s="97"/>
      <c r="Q8" s="98"/>
      <c r="R8" s="98"/>
      <c r="S8" s="103"/>
      <c r="T8" s="48">
        <v>2</v>
      </c>
      <c r="U8" s="48">
        <v>0</v>
      </c>
      <c r="V8" s="49">
        <v>0</v>
      </c>
      <c r="W8" s="49">
        <v>0.008929</v>
      </c>
      <c r="X8" s="49">
        <v>0.005821</v>
      </c>
      <c r="Y8" s="49">
        <v>0.604316</v>
      </c>
      <c r="Z8" s="49">
        <v>0.5</v>
      </c>
      <c r="AA8" s="49">
        <v>0</v>
      </c>
      <c r="AB8" s="92">
        <v>8</v>
      </c>
      <c r="AC8" s="92"/>
      <c r="AD8" s="93"/>
      <c r="AE8" s="64" t="s">
        <v>1344</v>
      </c>
      <c r="AF8" s="64">
        <v>624</v>
      </c>
      <c r="AG8" s="64">
        <v>107164</v>
      </c>
      <c r="AH8" s="64">
        <v>18248</v>
      </c>
      <c r="AI8" s="64">
        <v>9892</v>
      </c>
      <c r="AJ8" s="64"/>
      <c r="AK8" s="64" t="s">
        <v>1414</v>
      </c>
      <c r="AL8" s="64" t="s">
        <v>1485</v>
      </c>
      <c r="AM8" s="67" t="s">
        <v>1540</v>
      </c>
      <c r="AN8" s="64"/>
      <c r="AO8" s="66">
        <v>39584.890752314815</v>
      </c>
      <c r="AP8" s="67" t="s">
        <v>1600</v>
      </c>
      <c r="AQ8" s="64" t="b">
        <v>0</v>
      </c>
      <c r="AR8" s="64" t="b">
        <v>0</v>
      </c>
      <c r="AS8" s="64" t="b">
        <v>0</v>
      </c>
      <c r="AT8" s="64"/>
      <c r="AU8" s="64">
        <v>4070</v>
      </c>
      <c r="AV8" s="67" t="s">
        <v>276</v>
      </c>
      <c r="AW8" s="64" t="b">
        <v>0</v>
      </c>
      <c r="AX8" s="64" t="s">
        <v>218</v>
      </c>
      <c r="AY8" s="67" t="s">
        <v>1713</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2</v>
      </c>
      <c r="BU8" s="2"/>
      <c r="BV8" s="3"/>
      <c r="BW8" s="3"/>
      <c r="BX8" s="3"/>
      <c r="BY8" s="3"/>
    </row>
    <row r="9" spans="1:77" ht="41.45" customHeight="1">
      <c r="A9" s="62" t="s">
        <v>702</v>
      </c>
      <c r="B9" s="64"/>
      <c r="C9" s="81"/>
      <c r="D9" s="81" t="s">
        <v>64</v>
      </c>
      <c r="E9" s="88">
        <v>165.27605918514556</v>
      </c>
      <c r="F9" s="99">
        <v>99.98818735095239</v>
      </c>
      <c r="G9" s="72" t="s">
        <v>966</v>
      </c>
      <c r="H9" s="100"/>
      <c r="I9" s="73" t="s">
        <v>702</v>
      </c>
      <c r="J9" s="91"/>
      <c r="K9" s="101"/>
      <c r="L9" s="73" t="s">
        <v>1786</v>
      </c>
      <c r="M9" s="102">
        <v>4.936762172603009</v>
      </c>
      <c r="N9" s="96">
        <v>244.27523803710938</v>
      </c>
      <c r="O9" s="96">
        <v>5938.01416015625</v>
      </c>
      <c r="P9" s="97"/>
      <c r="Q9" s="98"/>
      <c r="R9" s="98"/>
      <c r="S9" s="103"/>
      <c r="T9" s="48">
        <v>0</v>
      </c>
      <c r="U9" s="48">
        <v>2</v>
      </c>
      <c r="V9" s="49">
        <v>0</v>
      </c>
      <c r="W9" s="49">
        <v>0.009524</v>
      </c>
      <c r="X9" s="49">
        <v>0.001084</v>
      </c>
      <c r="Y9" s="49">
        <v>0.826418</v>
      </c>
      <c r="Z9" s="49">
        <v>0.5</v>
      </c>
      <c r="AA9" s="49">
        <v>0</v>
      </c>
      <c r="AB9" s="92">
        <v>9</v>
      </c>
      <c r="AC9" s="92"/>
      <c r="AD9" s="93"/>
      <c r="AE9" s="64" t="s">
        <v>1345</v>
      </c>
      <c r="AF9" s="64">
        <v>601</v>
      </c>
      <c r="AG9" s="64">
        <v>14367</v>
      </c>
      <c r="AH9" s="64">
        <v>2979</v>
      </c>
      <c r="AI9" s="64">
        <v>7124</v>
      </c>
      <c r="AJ9" s="64"/>
      <c r="AK9" s="64" t="s">
        <v>1415</v>
      </c>
      <c r="AL9" s="64" t="s">
        <v>1486</v>
      </c>
      <c r="AM9" s="67" t="s">
        <v>1541</v>
      </c>
      <c r="AN9" s="64"/>
      <c r="AO9" s="66">
        <v>41490.89407407407</v>
      </c>
      <c r="AP9" s="67" t="s">
        <v>1601</v>
      </c>
      <c r="AQ9" s="64" t="b">
        <v>1</v>
      </c>
      <c r="AR9" s="64" t="b">
        <v>0</v>
      </c>
      <c r="AS9" s="64" t="b">
        <v>1</v>
      </c>
      <c r="AT9" s="64"/>
      <c r="AU9" s="64">
        <v>257</v>
      </c>
      <c r="AV9" s="67" t="s">
        <v>276</v>
      </c>
      <c r="AW9" s="64" t="b">
        <v>1</v>
      </c>
      <c r="AX9" s="64" t="s">
        <v>218</v>
      </c>
      <c r="AY9" s="67" t="s">
        <v>1714</v>
      </c>
      <c r="AZ9" s="104" t="s">
        <v>66</v>
      </c>
      <c r="BA9" s="48"/>
      <c r="BB9" s="48"/>
      <c r="BC9" s="48"/>
      <c r="BD9" s="48"/>
      <c r="BE9" s="48" t="s">
        <v>933</v>
      </c>
      <c r="BF9" s="48" t="s">
        <v>933</v>
      </c>
      <c r="BG9" s="86" t="s">
        <v>2127</v>
      </c>
      <c r="BH9" s="86" t="s">
        <v>2127</v>
      </c>
      <c r="BI9" s="86" t="s">
        <v>2161</v>
      </c>
      <c r="BJ9" s="86" t="s">
        <v>2161</v>
      </c>
      <c r="BK9" s="48">
        <v>0</v>
      </c>
      <c r="BL9" s="49">
        <v>0</v>
      </c>
      <c r="BM9" s="48">
        <v>0</v>
      </c>
      <c r="BN9" s="49">
        <v>0</v>
      </c>
      <c r="BO9" s="48">
        <v>0</v>
      </c>
      <c r="BP9" s="49">
        <v>0</v>
      </c>
      <c r="BQ9" s="48">
        <v>15</v>
      </c>
      <c r="BR9" s="49">
        <v>100</v>
      </c>
      <c r="BS9" s="48">
        <v>15</v>
      </c>
      <c r="BT9" s="63" t="str">
        <f>REPLACE(INDEX(GroupVertices[Group],MATCH(Vertices[[#This Row],[Vertex]],GroupVertices[Vertex],0)),1,1,"")</f>
        <v>1</v>
      </c>
      <c r="BU9" s="2"/>
      <c r="BV9" s="3"/>
      <c r="BW9" s="3"/>
      <c r="BX9" s="3"/>
      <c r="BY9" s="3"/>
    </row>
    <row r="10" spans="1:77" ht="41.45" customHeight="1">
      <c r="A10" s="62" t="s">
        <v>731</v>
      </c>
      <c r="B10" s="64"/>
      <c r="C10" s="81"/>
      <c r="D10" s="81" t="s">
        <v>64</v>
      </c>
      <c r="E10" s="88">
        <v>163.77230554411784</v>
      </c>
      <c r="F10" s="99">
        <v>99.99360951001962</v>
      </c>
      <c r="G10" s="72" t="s">
        <v>993</v>
      </c>
      <c r="H10" s="100"/>
      <c r="I10" s="73" t="s">
        <v>731</v>
      </c>
      <c r="J10" s="91"/>
      <c r="K10" s="101"/>
      <c r="L10" s="73" t="s">
        <v>1787</v>
      </c>
      <c r="M10" s="102">
        <v>3.1297372941288133</v>
      </c>
      <c r="N10" s="96">
        <v>1756.8115234375</v>
      </c>
      <c r="O10" s="96">
        <v>6401.2822265625</v>
      </c>
      <c r="P10" s="97"/>
      <c r="Q10" s="98"/>
      <c r="R10" s="98"/>
      <c r="S10" s="103"/>
      <c r="T10" s="48">
        <v>17</v>
      </c>
      <c r="U10" s="48">
        <v>10</v>
      </c>
      <c r="V10" s="49">
        <v>1280</v>
      </c>
      <c r="W10" s="49">
        <v>0.014925</v>
      </c>
      <c r="X10" s="49">
        <v>0.006891</v>
      </c>
      <c r="Y10" s="49">
        <v>9.18186</v>
      </c>
      <c r="Z10" s="49">
        <v>0.005928853754940711</v>
      </c>
      <c r="AA10" s="49">
        <v>0.08695652173913043</v>
      </c>
      <c r="AB10" s="92">
        <v>10</v>
      </c>
      <c r="AC10" s="92"/>
      <c r="AD10" s="93"/>
      <c r="AE10" s="64" t="s">
        <v>1346</v>
      </c>
      <c r="AF10" s="64">
        <v>2748</v>
      </c>
      <c r="AG10" s="64">
        <v>7782</v>
      </c>
      <c r="AH10" s="64">
        <v>79119</v>
      </c>
      <c r="AI10" s="64">
        <v>2105</v>
      </c>
      <c r="AJ10" s="64"/>
      <c r="AK10" s="64" t="s">
        <v>1416</v>
      </c>
      <c r="AL10" s="64" t="s">
        <v>1487</v>
      </c>
      <c r="AM10" s="64"/>
      <c r="AN10" s="64"/>
      <c r="AO10" s="66">
        <v>39703.472916666666</v>
      </c>
      <c r="AP10" s="67" t="s">
        <v>1602</v>
      </c>
      <c r="AQ10" s="64" t="b">
        <v>0</v>
      </c>
      <c r="AR10" s="64" t="b">
        <v>0</v>
      </c>
      <c r="AS10" s="64" t="b">
        <v>1</v>
      </c>
      <c r="AT10" s="64"/>
      <c r="AU10" s="64">
        <v>880</v>
      </c>
      <c r="AV10" s="67" t="s">
        <v>277</v>
      </c>
      <c r="AW10" s="64" t="b">
        <v>1</v>
      </c>
      <c r="AX10" s="64" t="s">
        <v>218</v>
      </c>
      <c r="AY10" s="67" t="s">
        <v>1715</v>
      </c>
      <c r="AZ10" s="104" t="s">
        <v>66</v>
      </c>
      <c r="BA10" s="48" t="s">
        <v>2101</v>
      </c>
      <c r="BB10" s="48" t="s">
        <v>2101</v>
      </c>
      <c r="BC10" s="48" t="s">
        <v>2109</v>
      </c>
      <c r="BD10" s="48" t="s">
        <v>2109</v>
      </c>
      <c r="BE10" s="48" t="s">
        <v>1937</v>
      </c>
      <c r="BF10" s="48" t="s">
        <v>2118</v>
      </c>
      <c r="BG10" s="86" t="s">
        <v>2128</v>
      </c>
      <c r="BH10" s="86" t="s">
        <v>2150</v>
      </c>
      <c r="BI10" s="86" t="s">
        <v>2162</v>
      </c>
      <c r="BJ10" s="86" t="s">
        <v>2162</v>
      </c>
      <c r="BK10" s="48">
        <v>0</v>
      </c>
      <c r="BL10" s="49">
        <v>0</v>
      </c>
      <c r="BM10" s="48">
        <v>0</v>
      </c>
      <c r="BN10" s="49">
        <v>0</v>
      </c>
      <c r="BO10" s="48">
        <v>0</v>
      </c>
      <c r="BP10" s="49">
        <v>0</v>
      </c>
      <c r="BQ10" s="48">
        <v>736</v>
      </c>
      <c r="BR10" s="49">
        <v>100</v>
      </c>
      <c r="BS10" s="48">
        <v>736</v>
      </c>
      <c r="BT10" s="63" t="str">
        <f>REPLACE(INDEX(GroupVertices[Group],MATCH(Vertices[[#This Row],[Vertex]],GroupVertices[Vertex],0)),1,1,"")</f>
        <v>1</v>
      </c>
      <c r="BU10" s="2"/>
      <c r="BV10" s="3"/>
      <c r="BW10" s="3"/>
      <c r="BX10" s="3"/>
      <c r="BY10" s="3"/>
    </row>
    <row r="11" spans="1:77" ht="41.45" customHeight="1">
      <c r="A11" s="62" t="s">
        <v>740</v>
      </c>
      <c r="B11" s="64"/>
      <c r="C11" s="81"/>
      <c r="D11" s="81" t="s">
        <v>64</v>
      </c>
      <c r="E11" s="88">
        <v>1000</v>
      </c>
      <c r="F11" s="99">
        <v>96.97838184768187</v>
      </c>
      <c r="G11" s="72" t="s">
        <v>1675</v>
      </c>
      <c r="H11" s="100"/>
      <c r="I11" s="73" t="s">
        <v>740</v>
      </c>
      <c r="J11" s="91"/>
      <c r="K11" s="101"/>
      <c r="L11" s="73" t="s">
        <v>1788</v>
      </c>
      <c r="M11" s="102">
        <v>1008.0046095625532</v>
      </c>
      <c r="N11" s="96">
        <v>281.552001953125</v>
      </c>
      <c r="O11" s="96">
        <v>6862.1748046875</v>
      </c>
      <c r="P11" s="97"/>
      <c r="Q11" s="98"/>
      <c r="R11" s="98"/>
      <c r="S11" s="103"/>
      <c r="T11" s="48">
        <v>2</v>
      </c>
      <c r="U11" s="48">
        <v>0</v>
      </c>
      <c r="V11" s="49">
        <v>0</v>
      </c>
      <c r="W11" s="49">
        <v>0.009524</v>
      </c>
      <c r="X11" s="49">
        <v>0.001084</v>
      </c>
      <c r="Y11" s="49">
        <v>0.826418</v>
      </c>
      <c r="Z11" s="49">
        <v>0.5</v>
      </c>
      <c r="AA11" s="49">
        <v>0</v>
      </c>
      <c r="AB11" s="92">
        <v>11</v>
      </c>
      <c r="AC11" s="92"/>
      <c r="AD11" s="93"/>
      <c r="AE11" s="64" t="s">
        <v>740</v>
      </c>
      <c r="AF11" s="64">
        <v>148</v>
      </c>
      <c r="AG11" s="64">
        <v>3669658</v>
      </c>
      <c r="AH11" s="64">
        <v>13791</v>
      </c>
      <c r="AI11" s="64">
        <v>8503</v>
      </c>
      <c r="AJ11" s="64"/>
      <c r="AK11" s="64" t="s">
        <v>1417</v>
      </c>
      <c r="AL11" s="64"/>
      <c r="AM11" s="67" t="s">
        <v>1542</v>
      </c>
      <c r="AN11" s="64"/>
      <c r="AO11" s="66">
        <v>40680.289675925924</v>
      </c>
      <c r="AP11" s="67" t="s">
        <v>1603</v>
      </c>
      <c r="AQ11" s="64" t="b">
        <v>0</v>
      </c>
      <c r="AR11" s="64" t="b">
        <v>0</v>
      </c>
      <c r="AS11" s="64" t="b">
        <v>1</v>
      </c>
      <c r="AT11" s="64"/>
      <c r="AU11" s="64">
        <v>4252</v>
      </c>
      <c r="AV11" s="67" t="s">
        <v>277</v>
      </c>
      <c r="AW11" s="64" t="b">
        <v>1</v>
      </c>
      <c r="AX11" s="64" t="s">
        <v>218</v>
      </c>
      <c r="AY11" s="67" t="s">
        <v>1716</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703</v>
      </c>
      <c r="B12" s="64"/>
      <c r="C12" s="81"/>
      <c r="D12" s="81" t="s">
        <v>64</v>
      </c>
      <c r="E12" s="88">
        <v>162.12217284706907</v>
      </c>
      <c r="F12" s="99">
        <v>99.99955947530736</v>
      </c>
      <c r="G12" s="72" t="s">
        <v>967</v>
      </c>
      <c r="H12" s="100"/>
      <c r="I12" s="73" t="s">
        <v>703</v>
      </c>
      <c r="J12" s="91"/>
      <c r="K12" s="101"/>
      <c r="L12" s="73" t="s">
        <v>1789</v>
      </c>
      <c r="M12" s="102">
        <v>1.146812195897296</v>
      </c>
      <c r="N12" s="96">
        <v>7018.841796875</v>
      </c>
      <c r="O12" s="96">
        <v>5820.06884765625</v>
      </c>
      <c r="P12" s="97"/>
      <c r="Q12" s="98"/>
      <c r="R12" s="98"/>
      <c r="S12" s="103"/>
      <c r="T12" s="48">
        <v>0</v>
      </c>
      <c r="U12" s="48">
        <v>3</v>
      </c>
      <c r="V12" s="49">
        <v>1</v>
      </c>
      <c r="W12" s="49">
        <v>0.2</v>
      </c>
      <c r="X12" s="49">
        <v>0</v>
      </c>
      <c r="Y12" s="49">
        <v>1.206601</v>
      </c>
      <c r="Z12" s="49">
        <v>0.3333333333333333</v>
      </c>
      <c r="AA12" s="49">
        <v>0</v>
      </c>
      <c r="AB12" s="92">
        <v>12</v>
      </c>
      <c r="AC12" s="92"/>
      <c r="AD12" s="93"/>
      <c r="AE12" s="64" t="s">
        <v>1347</v>
      </c>
      <c r="AF12" s="64">
        <v>615</v>
      </c>
      <c r="AG12" s="64">
        <v>556</v>
      </c>
      <c r="AH12" s="64">
        <v>7844</v>
      </c>
      <c r="AI12" s="64">
        <v>12283</v>
      </c>
      <c r="AJ12" s="64"/>
      <c r="AK12" s="64" t="s">
        <v>1418</v>
      </c>
      <c r="AL12" s="64" t="s">
        <v>1488</v>
      </c>
      <c r="AM12" s="64"/>
      <c r="AN12" s="64"/>
      <c r="AO12" s="66">
        <v>41358.061736111114</v>
      </c>
      <c r="AP12" s="67" t="s">
        <v>1604</v>
      </c>
      <c r="AQ12" s="64" t="b">
        <v>0</v>
      </c>
      <c r="AR12" s="64" t="b">
        <v>0</v>
      </c>
      <c r="AS12" s="64" t="b">
        <v>1</v>
      </c>
      <c r="AT12" s="64"/>
      <c r="AU12" s="64">
        <v>1</v>
      </c>
      <c r="AV12" s="67" t="s">
        <v>695</v>
      </c>
      <c r="AW12" s="64" t="b">
        <v>0</v>
      </c>
      <c r="AX12" s="64" t="s">
        <v>218</v>
      </c>
      <c r="AY12" s="67" t="s">
        <v>1717</v>
      </c>
      <c r="AZ12" s="104" t="s">
        <v>66</v>
      </c>
      <c r="BA12" s="48"/>
      <c r="BB12" s="48"/>
      <c r="BC12" s="48"/>
      <c r="BD12" s="48"/>
      <c r="BE12" s="48" t="s">
        <v>934</v>
      </c>
      <c r="BF12" s="48" t="s">
        <v>934</v>
      </c>
      <c r="BG12" s="86" t="s">
        <v>2129</v>
      </c>
      <c r="BH12" s="86" t="s">
        <v>2129</v>
      </c>
      <c r="BI12" s="86" t="s">
        <v>2059</v>
      </c>
      <c r="BJ12" s="86" t="s">
        <v>2059</v>
      </c>
      <c r="BK12" s="48">
        <v>0</v>
      </c>
      <c r="BL12" s="49">
        <v>0</v>
      </c>
      <c r="BM12" s="48">
        <v>0</v>
      </c>
      <c r="BN12" s="49">
        <v>0</v>
      </c>
      <c r="BO12" s="48">
        <v>0</v>
      </c>
      <c r="BP12" s="49">
        <v>0</v>
      </c>
      <c r="BQ12" s="48">
        <v>24</v>
      </c>
      <c r="BR12" s="49">
        <v>100</v>
      </c>
      <c r="BS12" s="48">
        <v>24</v>
      </c>
      <c r="BT12" s="63" t="str">
        <f>REPLACE(INDEX(GroupVertices[Group],MATCH(Vertices[[#This Row],[Vertex]],GroupVertices[Vertex],0)),1,1,"")</f>
        <v>5</v>
      </c>
      <c r="BU12" s="2"/>
      <c r="BV12" s="3"/>
      <c r="BW12" s="3"/>
      <c r="BX12" s="3"/>
      <c r="BY12" s="3"/>
    </row>
    <row r="13" spans="1:77" ht="41.45" customHeight="1">
      <c r="A13" s="62" t="s">
        <v>730</v>
      </c>
      <c r="B13" s="64"/>
      <c r="C13" s="81"/>
      <c r="D13" s="81" t="s">
        <v>64</v>
      </c>
      <c r="E13" s="88">
        <v>162.3418556113316</v>
      </c>
      <c r="F13" s="99">
        <v>99.99876735427128</v>
      </c>
      <c r="G13" s="72" t="s">
        <v>992</v>
      </c>
      <c r="H13" s="100"/>
      <c r="I13" s="73" t="s">
        <v>730</v>
      </c>
      <c r="J13" s="91"/>
      <c r="K13" s="101"/>
      <c r="L13" s="73" t="s">
        <v>1790</v>
      </c>
      <c r="M13" s="102">
        <v>1.410799733192995</v>
      </c>
      <c r="N13" s="96">
        <v>9754.724609375</v>
      </c>
      <c r="O13" s="96">
        <v>5757.09423828125</v>
      </c>
      <c r="P13" s="97"/>
      <c r="Q13" s="98"/>
      <c r="R13" s="98"/>
      <c r="S13" s="103"/>
      <c r="T13" s="48">
        <v>1</v>
      </c>
      <c r="U13" s="48">
        <v>3</v>
      </c>
      <c r="V13" s="49">
        <v>7</v>
      </c>
      <c r="W13" s="49">
        <v>0.25</v>
      </c>
      <c r="X13" s="49">
        <v>0</v>
      </c>
      <c r="Y13" s="49">
        <v>1.624199</v>
      </c>
      <c r="Z13" s="49">
        <v>0.16666666666666666</v>
      </c>
      <c r="AA13" s="49">
        <v>0</v>
      </c>
      <c r="AB13" s="92">
        <v>13</v>
      </c>
      <c r="AC13" s="92"/>
      <c r="AD13" s="93"/>
      <c r="AE13" s="64" t="s">
        <v>1348</v>
      </c>
      <c r="AF13" s="64">
        <v>1653</v>
      </c>
      <c r="AG13" s="64">
        <v>1518</v>
      </c>
      <c r="AH13" s="64">
        <v>3375</v>
      </c>
      <c r="AI13" s="64">
        <v>3520</v>
      </c>
      <c r="AJ13" s="64"/>
      <c r="AK13" s="64" t="s">
        <v>1419</v>
      </c>
      <c r="AL13" s="64" t="s">
        <v>1489</v>
      </c>
      <c r="AM13" s="67" t="s">
        <v>1543</v>
      </c>
      <c r="AN13" s="64"/>
      <c r="AO13" s="66">
        <v>40846.61638888889</v>
      </c>
      <c r="AP13" s="67" t="s">
        <v>1605</v>
      </c>
      <c r="AQ13" s="64" t="b">
        <v>0</v>
      </c>
      <c r="AR13" s="64" t="b">
        <v>0</v>
      </c>
      <c r="AS13" s="64" t="b">
        <v>1</v>
      </c>
      <c r="AT13" s="64"/>
      <c r="AU13" s="64">
        <v>80</v>
      </c>
      <c r="AV13" s="67" t="s">
        <v>1664</v>
      </c>
      <c r="AW13" s="64" t="b">
        <v>0</v>
      </c>
      <c r="AX13" s="64" t="s">
        <v>218</v>
      </c>
      <c r="AY13" s="67" t="s">
        <v>1718</v>
      </c>
      <c r="AZ13" s="104" t="s">
        <v>66</v>
      </c>
      <c r="BA13" s="48" t="s">
        <v>2102</v>
      </c>
      <c r="BB13" s="48" t="s">
        <v>2102</v>
      </c>
      <c r="BC13" s="48" t="s">
        <v>910</v>
      </c>
      <c r="BD13" s="48" t="s">
        <v>910</v>
      </c>
      <c r="BE13" s="48" t="s">
        <v>2114</v>
      </c>
      <c r="BF13" s="48" t="s">
        <v>2119</v>
      </c>
      <c r="BG13" s="86" t="s">
        <v>2130</v>
      </c>
      <c r="BH13" s="86" t="s">
        <v>2151</v>
      </c>
      <c r="BI13" s="86" t="s">
        <v>2163</v>
      </c>
      <c r="BJ13" s="86" t="s">
        <v>2163</v>
      </c>
      <c r="BK13" s="48">
        <v>0</v>
      </c>
      <c r="BL13" s="49">
        <v>0</v>
      </c>
      <c r="BM13" s="48">
        <v>0</v>
      </c>
      <c r="BN13" s="49">
        <v>0</v>
      </c>
      <c r="BO13" s="48">
        <v>0</v>
      </c>
      <c r="BP13" s="49">
        <v>0</v>
      </c>
      <c r="BQ13" s="48">
        <v>70</v>
      </c>
      <c r="BR13" s="49">
        <v>100</v>
      </c>
      <c r="BS13" s="48">
        <v>70</v>
      </c>
      <c r="BT13" s="63" t="str">
        <f>REPLACE(INDEX(GroupVertices[Group],MATCH(Vertices[[#This Row],[Vertex]],GroupVertices[Vertex],0)),1,1,"")</f>
        <v>5</v>
      </c>
      <c r="BU13" s="2"/>
      <c r="BV13" s="3"/>
      <c r="BW13" s="3"/>
      <c r="BX13" s="3"/>
      <c r="BY13" s="3"/>
    </row>
    <row r="14" spans="1:77" ht="41.45" customHeight="1">
      <c r="A14" s="62" t="s">
        <v>741</v>
      </c>
      <c r="B14" s="64"/>
      <c r="C14" s="81"/>
      <c r="D14" s="81" t="s">
        <v>64</v>
      </c>
      <c r="E14" s="88">
        <v>162.14272528863208</v>
      </c>
      <c r="F14" s="99">
        <v>99.99948536834972</v>
      </c>
      <c r="G14" s="72" t="s">
        <v>1676</v>
      </c>
      <c r="H14" s="100"/>
      <c r="I14" s="73" t="s">
        <v>741</v>
      </c>
      <c r="J14" s="91"/>
      <c r="K14" s="101"/>
      <c r="L14" s="73" t="s">
        <v>1791</v>
      </c>
      <c r="M14" s="102">
        <v>1.171509574646374</v>
      </c>
      <c r="N14" s="96">
        <v>9130.404296875</v>
      </c>
      <c r="O14" s="96">
        <v>4742.8017578125</v>
      </c>
      <c r="P14" s="97"/>
      <c r="Q14" s="98"/>
      <c r="R14" s="98"/>
      <c r="S14" s="103"/>
      <c r="T14" s="48">
        <v>2</v>
      </c>
      <c r="U14" s="48">
        <v>0</v>
      </c>
      <c r="V14" s="49">
        <v>0</v>
      </c>
      <c r="W14" s="49">
        <v>0.166667</v>
      </c>
      <c r="X14" s="49">
        <v>0</v>
      </c>
      <c r="Y14" s="49">
        <v>0.837012</v>
      </c>
      <c r="Z14" s="49">
        <v>0.5</v>
      </c>
      <c r="AA14" s="49">
        <v>0</v>
      </c>
      <c r="AB14" s="92">
        <v>14</v>
      </c>
      <c r="AC14" s="92"/>
      <c r="AD14" s="93"/>
      <c r="AE14" s="64" t="s">
        <v>1349</v>
      </c>
      <c r="AF14" s="64">
        <v>281</v>
      </c>
      <c r="AG14" s="64">
        <v>646</v>
      </c>
      <c r="AH14" s="64">
        <v>2669</v>
      </c>
      <c r="AI14" s="64">
        <v>8</v>
      </c>
      <c r="AJ14" s="64"/>
      <c r="AK14" s="64" t="s">
        <v>1420</v>
      </c>
      <c r="AL14" s="64" t="s">
        <v>1490</v>
      </c>
      <c r="AM14" s="67" t="s">
        <v>1544</v>
      </c>
      <c r="AN14" s="64"/>
      <c r="AO14" s="66">
        <v>42898.79105324074</v>
      </c>
      <c r="AP14" s="67" t="s">
        <v>1606</v>
      </c>
      <c r="AQ14" s="64" t="b">
        <v>0</v>
      </c>
      <c r="AR14" s="64" t="b">
        <v>0</v>
      </c>
      <c r="AS14" s="64" t="b">
        <v>0</v>
      </c>
      <c r="AT14" s="64"/>
      <c r="AU14" s="64">
        <v>26</v>
      </c>
      <c r="AV14" s="67" t="s">
        <v>276</v>
      </c>
      <c r="AW14" s="64" t="b">
        <v>0</v>
      </c>
      <c r="AX14" s="64" t="s">
        <v>218</v>
      </c>
      <c r="AY14" s="67" t="s">
        <v>1719</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5</v>
      </c>
      <c r="BU14" s="2"/>
      <c r="BV14" s="3"/>
      <c r="BW14" s="3"/>
      <c r="BX14" s="3"/>
      <c r="BY14" s="3"/>
    </row>
    <row r="15" spans="1:77" ht="41.45" customHeight="1">
      <c r="A15" s="62" t="s">
        <v>742</v>
      </c>
      <c r="B15" s="64"/>
      <c r="C15" s="81"/>
      <c r="D15" s="81" t="s">
        <v>64</v>
      </c>
      <c r="E15" s="88">
        <v>162.21991112472432</v>
      </c>
      <c r="F15" s="99">
        <v>99.99920705555327</v>
      </c>
      <c r="G15" s="72" t="s">
        <v>1677</v>
      </c>
      <c r="H15" s="100"/>
      <c r="I15" s="73" t="s">
        <v>742</v>
      </c>
      <c r="J15" s="91"/>
      <c r="K15" s="101"/>
      <c r="L15" s="73" t="s">
        <v>1792</v>
      </c>
      <c r="M15" s="102">
        <v>1.2642619526151329</v>
      </c>
      <c r="N15" s="96">
        <v>8541.154296875</v>
      </c>
      <c r="O15" s="96">
        <v>6564.1357421875</v>
      </c>
      <c r="P15" s="97"/>
      <c r="Q15" s="98"/>
      <c r="R15" s="98"/>
      <c r="S15" s="103"/>
      <c r="T15" s="48">
        <v>2</v>
      </c>
      <c r="U15" s="48">
        <v>0</v>
      </c>
      <c r="V15" s="49">
        <v>0</v>
      </c>
      <c r="W15" s="49">
        <v>0.166667</v>
      </c>
      <c r="X15" s="49">
        <v>0</v>
      </c>
      <c r="Y15" s="49">
        <v>0.837012</v>
      </c>
      <c r="Z15" s="49">
        <v>0.5</v>
      </c>
      <c r="AA15" s="49">
        <v>0</v>
      </c>
      <c r="AB15" s="92">
        <v>15</v>
      </c>
      <c r="AC15" s="92"/>
      <c r="AD15" s="93"/>
      <c r="AE15" s="64" t="s">
        <v>1350</v>
      </c>
      <c r="AF15" s="64">
        <v>155</v>
      </c>
      <c r="AG15" s="64">
        <v>984</v>
      </c>
      <c r="AH15" s="64">
        <v>1059</v>
      </c>
      <c r="AI15" s="64">
        <v>140</v>
      </c>
      <c r="AJ15" s="64"/>
      <c r="AK15" s="64" t="s">
        <v>1421</v>
      </c>
      <c r="AL15" s="64" t="s">
        <v>1491</v>
      </c>
      <c r="AM15" s="67" t="s">
        <v>1545</v>
      </c>
      <c r="AN15" s="64"/>
      <c r="AO15" s="66">
        <v>40085.63685185185</v>
      </c>
      <c r="AP15" s="67" t="s">
        <v>1607</v>
      </c>
      <c r="AQ15" s="64" t="b">
        <v>0</v>
      </c>
      <c r="AR15" s="64" t="b">
        <v>0</v>
      </c>
      <c r="AS15" s="64" t="b">
        <v>0</v>
      </c>
      <c r="AT15" s="64"/>
      <c r="AU15" s="64">
        <v>30</v>
      </c>
      <c r="AV15" s="67" t="s">
        <v>276</v>
      </c>
      <c r="AW15" s="64" t="b">
        <v>0</v>
      </c>
      <c r="AX15" s="64" t="s">
        <v>218</v>
      </c>
      <c r="AY15" s="67" t="s">
        <v>1720</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5</v>
      </c>
      <c r="BU15" s="2"/>
      <c r="BV15" s="3"/>
      <c r="BW15" s="3"/>
      <c r="BX15" s="3"/>
      <c r="BY15" s="3"/>
    </row>
    <row r="16" spans="1:77" ht="41.45" customHeight="1">
      <c r="A16" s="62" t="s">
        <v>704</v>
      </c>
      <c r="B16" s="64"/>
      <c r="C16" s="81"/>
      <c r="D16" s="81" t="s">
        <v>64</v>
      </c>
      <c r="E16" s="88">
        <v>162.04955422021305</v>
      </c>
      <c r="F16" s="99">
        <v>99.99982131989103</v>
      </c>
      <c r="G16" s="72" t="s">
        <v>968</v>
      </c>
      <c r="H16" s="100"/>
      <c r="I16" s="73" t="s">
        <v>704</v>
      </c>
      <c r="J16" s="91"/>
      <c r="K16" s="101"/>
      <c r="L16" s="73" t="s">
        <v>1793</v>
      </c>
      <c r="M16" s="102">
        <v>1.0595481243172211</v>
      </c>
      <c r="N16" s="96">
        <v>2522.8388671875</v>
      </c>
      <c r="O16" s="96">
        <v>7180.06005859375</v>
      </c>
      <c r="P16" s="97"/>
      <c r="Q16" s="98"/>
      <c r="R16" s="98"/>
      <c r="S16" s="103"/>
      <c r="T16" s="48">
        <v>0</v>
      </c>
      <c r="U16" s="48">
        <v>1</v>
      </c>
      <c r="V16" s="49">
        <v>0</v>
      </c>
      <c r="W16" s="49">
        <v>0.009434</v>
      </c>
      <c r="X16" s="49">
        <v>0.000937</v>
      </c>
      <c r="Y16" s="49">
        <v>0.475191</v>
      </c>
      <c r="Z16" s="49">
        <v>0</v>
      </c>
      <c r="AA16" s="49">
        <v>0</v>
      </c>
      <c r="AB16" s="92">
        <v>16</v>
      </c>
      <c r="AC16" s="92"/>
      <c r="AD16" s="93"/>
      <c r="AE16" s="64" t="s">
        <v>1351</v>
      </c>
      <c r="AF16" s="64">
        <v>598</v>
      </c>
      <c r="AG16" s="64">
        <v>238</v>
      </c>
      <c r="AH16" s="64">
        <v>1984</v>
      </c>
      <c r="AI16" s="64">
        <v>4477</v>
      </c>
      <c r="AJ16" s="64"/>
      <c r="AK16" s="64" t="s">
        <v>1422</v>
      </c>
      <c r="AL16" s="64" t="s">
        <v>1487</v>
      </c>
      <c r="AM16" s="67" t="s">
        <v>1546</v>
      </c>
      <c r="AN16" s="64"/>
      <c r="AO16" s="66">
        <v>41689.74909722222</v>
      </c>
      <c r="AP16" s="67" t="s">
        <v>1608</v>
      </c>
      <c r="AQ16" s="64" t="b">
        <v>1</v>
      </c>
      <c r="AR16" s="64" t="b">
        <v>0</v>
      </c>
      <c r="AS16" s="64" t="b">
        <v>1</v>
      </c>
      <c r="AT16" s="64"/>
      <c r="AU16" s="64">
        <v>0</v>
      </c>
      <c r="AV16" s="67" t="s">
        <v>276</v>
      </c>
      <c r="AW16" s="64" t="b">
        <v>0</v>
      </c>
      <c r="AX16" s="64" t="s">
        <v>218</v>
      </c>
      <c r="AY16" s="67" t="s">
        <v>1721</v>
      </c>
      <c r="AZ16" s="104" t="s">
        <v>66</v>
      </c>
      <c r="BA16" s="48" t="s">
        <v>846</v>
      </c>
      <c r="BB16" s="48" t="s">
        <v>846</v>
      </c>
      <c r="BC16" s="48" t="s">
        <v>910</v>
      </c>
      <c r="BD16" s="48" t="s">
        <v>910</v>
      </c>
      <c r="BE16" s="48" t="s">
        <v>935</v>
      </c>
      <c r="BF16" s="48" t="s">
        <v>935</v>
      </c>
      <c r="BG16" s="86" t="s">
        <v>2131</v>
      </c>
      <c r="BH16" s="86" t="s">
        <v>2131</v>
      </c>
      <c r="BI16" s="86" t="s">
        <v>2164</v>
      </c>
      <c r="BJ16" s="86" t="s">
        <v>2164</v>
      </c>
      <c r="BK16" s="48">
        <v>0</v>
      </c>
      <c r="BL16" s="49">
        <v>0</v>
      </c>
      <c r="BM16" s="48">
        <v>0</v>
      </c>
      <c r="BN16" s="49">
        <v>0</v>
      </c>
      <c r="BO16" s="48">
        <v>0</v>
      </c>
      <c r="BP16" s="49">
        <v>0</v>
      </c>
      <c r="BQ16" s="48">
        <v>4</v>
      </c>
      <c r="BR16" s="49">
        <v>100</v>
      </c>
      <c r="BS16" s="48">
        <v>4</v>
      </c>
      <c r="BT16" s="63" t="str">
        <f>REPLACE(INDEX(GroupVertices[Group],MATCH(Vertices[[#This Row],[Vertex]],GroupVertices[Vertex],0)),1,1,"")</f>
        <v>1</v>
      </c>
      <c r="BU16" s="2"/>
      <c r="BV16" s="3"/>
      <c r="BW16" s="3"/>
      <c r="BX16" s="3"/>
      <c r="BY16" s="3"/>
    </row>
    <row r="17" spans="1:77" ht="41.45" customHeight="1">
      <c r="A17" s="62" t="s">
        <v>705</v>
      </c>
      <c r="B17" s="64"/>
      <c r="C17" s="81"/>
      <c r="D17" s="81" t="s">
        <v>64</v>
      </c>
      <c r="E17" s="88">
        <v>162.0082209766252</v>
      </c>
      <c r="F17" s="99">
        <v>99.99997035721694</v>
      </c>
      <c r="G17" s="72" t="s">
        <v>969</v>
      </c>
      <c r="H17" s="100"/>
      <c r="I17" s="73" t="s">
        <v>705</v>
      </c>
      <c r="J17" s="91"/>
      <c r="K17" s="101"/>
      <c r="L17" s="73" t="s">
        <v>1794</v>
      </c>
      <c r="M17" s="102">
        <v>1.0098789514996311</v>
      </c>
      <c r="N17" s="96">
        <v>2504.752685546875</v>
      </c>
      <c r="O17" s="96">
        <v>9190.65625</v>
      </c>
      <c r="P17" s="97"/>
      <c r="Q17" s="98"/>
      <c r="R17" s="98"/>
      <c r="S17" s="103"/>
      <c r="T17" s="48">
        <v>0</v>
      </c>
      <c r="U17" s="48">
        <v>1</v>
      </c>
      <c r="V17" s="49">
        <v>0</v>
      </c>
      <c r="W17" s="49">
        <v>0.009434</v>
      </c>
      <c r="X17" s="49">
        <v>0.000937</v>
      </c>
      <c r="Y17" s="49">
        <v>0.475191</v>
      </c>
      <c r="Z17" s="49">
        <v>0</v>
      </c>
      <c r="AA17" s="49">
        <v>0</v>
      </c>
      <c r="AB17" s="92">
        <v>17</v>
      </c>
      <c r="AC17" s="92"/>
      <c r="AD17" s="93"/>
      <c r="AE17" s="64" t="s">
        <v>1352</v>
      </c>
      <c r="AF17" s="64">
        <v>329</v>
      </c>
      <c r="AG17" s="64">
        <v>57</v>
      </c>
      <c r="AH17" s="64">
        <v>1252</v>
      </c>
      <c r="AI17" s="64">
        <v>263</v>
      </c>
      <c r="AJ17" s="64"/>
      <c r="AK17" s="64" t="s">
        <v>1423</v>
      </c>
      <c r="AL17" s="64" t="s">
        <v>1492</v>
      </c>
      <c r="AM17" s="64"/>
      <c r="AN17" s="64"/>
      <c r="AO17" s="66">
        <v>39948.29792824074</v>
      </c>
      <c r="AP17" s="64"/>
      <c r="AQ17" s="64" t="b">
        <v>1</v>
      </c>
      <c r="AR17" s="64" t="b">
        <v>0</v>
      </c>
      <c r="AS17" s="64" t="b">
        <v>0</v>
      </c>
      <c r="AT17" s="64"/>
      <c r="AU17" s="64">
        <v>0</v>
      </c>
      <c r="AV17" s="67" t="s">
        <v>276</v>
      </c>
      <c r="AW17" s="64" t="b">
        <v>0</v>
      </c>
      <c r="AX17" s="64" t="s">
        <v>218</v>
      </c>
      <c r="AY17" s="67" t="s">
        <v>1722</v>
      </c>
      <c r="AZ17" s="104" t="s">
        <v>66</v>
      </c>
      <c r="BA17" s="48" t="s">
        <v>846</v>
      </c>
      <c r="BB17" s="48" t="s">
        <v>846</v>
      </c>
      <c r="BC17" s="48" t="s">
        <v>910</v>
      </c>
      <c r="BD17" s="48" t="s">
        <v>910</v>
      </c>
      <c r="BE17" s="48" t="s">
        <v>935</v>
      </c>
      <c r="BF17" s="48" t="s">
        <v>935</v>
      </c>
      <c r="BG17" s="86" t="s">
        <v>2131</v>
      </c>
      <c r="BH17" s="86" t="s">
        <v>2131</v>
      </c>
      <c r="BI17" s="86" t="s">
        <v>2164</v>
      </c>
      <c r="BJ17" s="86" t="s">
        <v>2164</v>
      </c>
      <c r="BK17" s="48">
        <v>0</v>
      </c>
      <c r="BL17" s="49">
        <v>0</v>
      </c>
      <c r="BM17" s="48">
        <v>0</v>
      </c>
      <c r="BN17" s="49">
        <v>0</v>
      </c>
      <c r="BO17" s="48">
        <v>0</v>
      </c>
      <c r="BP17" s="49">
        <v>0</v>
      </c>
      <c r="BQ17" s="48">
        <v>4</v>
      </c>
      <c r="BR17" s="49">
        <v>100</v>
      </c>
      <c r="BS17" s="48">
        <v>4</v>
      </c>
      <c r="BT17" s="63" t="str">
        <f>REPLACE(INDEX(GroupVertices[Group],MATCH(Vertices[[#This Row],[Vertex]],GroupVertices[Vertex],0)),1,1,"")</f>
        <v>1</v>
      </c>
      <c r="BU17" s="2"/>
      <c r="BV17" s="3"/>
      <c r="BW17" s="3"/>
      <c r="BX17" s="3"/>
      <c r="BY17" s="3"/>
    </row>
    <row r="18" spans="1:77" ht="41.45" customHeight="1">
      <c r="A18" s="62" t="s">
        <v>706</v>
      </c>
      <c r="B18" s="64"/>
      <c r="C18" s="81"/>
      <c r="D18" s="81" t="s">
        <v>64</v>
      </c>
      <c r="E18" s="88">
        <v>162.5090154693775</v>
      </c>
      <c r="F18" s="99">
        <v>99.99816461768248</v>
      </c>
      <c r="G18" s="72" t="s">
        <v>970</v>
      </c>
      <c r="H18" s="100"/>
      <c r="I18" s="73" t="s">
        <v>706</v>
      </c>
      <c r="J18" s="91"/>
      <c r="K18" s="101"/>
      <c r="L18" s="73" t="s">
        <v>1795</v>
      </c>
      <c r="M18" s="102">
        <v>1.611671747018828</v>
      </c>
      <c r="N18" s="96">
        <v>5983.74755859375</v>
      </c>
      <c r="O18" s="96">
        <v>8088.20849609375</v>
      </c>
      <c r="P18" s="97"/>
      <c r="Q18" s="98"/>
      <c r="R18" s="98"/>
      <c r="S18" s="103"/>
      <c r="T18" s="48">
        <v>0</v>
      </c>
      <c r="U18" s="48">
        <v>8</v>
      </c>
      <c r="V18" s="49">
        <v>6</v>
      </c>
      <c r="W18" s="49">
        <v>0.008065</v>
      </c>
      <c r="X18" s="49">
        <v>0.08765</v>
      </c>
      <c r="Y18" s="49">
        <v>1.242064</v>
      </c>
      <c r="Z18" s="49">
        <v>0.25</v>
      </c>
      <c r="AA18" s="49">
        <v>0</v>
      </c>
      <c r="AB18" s="92">
        <v>18</v>
      </c>
      <c r="AC18" s="92"/>
      <c r="AD18" s="93"/>
      <c r="AE18" s="64" t="s">
        <v>1353</v>
      </c>
      <c r="AF18" s="64">
        <v>2425</v>
      </c>
      <c r="AG18" s="64">
        <v>2250</v>
      </c>
      <c r="AH18" s="64">
        <v>24631</v>
      </c>
      <c r="AI18" s="64">
        <v>15294</v>
      </c>
      <c r="AJ18" s="64"/>
      <c r="AK18" s="64" t="s">
        <v>1424</v>
      </c>
      <c r="AL18" s="64" t="s">
        <v>1493</v>
      </c>
      <c r="AM18" s="67" t="s">
        <v>1547</v>
      </c>
      <c r="AN18" s="64"/>
      <c r="AO18" s="66">
        <v>40125.63064814815</v>
      </c>
      <c r="AP18" s="64"/>
      <c r="AQ18" s="64" t="b">
        <v>0</v>
      </c>
      <c r="AR18" s="64" t="b">
        <v>0</v>
      </c>
      <c r="AS18" s="64" t="b">
        <v>0</v>
      </c>
      <c r="AT18" s="64"/>
      <c r="AU18" s="64">
        <v>142</v>
      </c>
      <c r="AV18" s="67" t="s">
        <v>1665</v>
      </c>
      <c r="AW18" s="64" t="b">
        <v>0</v>
      </c>
      <c r="AX18" s="64" t="s">
        <v>218</v>
      </c>
      <c r="AY18" s="67" t="s">
        <v>1723</v>
      </c>
      <c r="AZ18" s="104" t="s">
        <v>66</v>
      </c>
      <c r="BA18" s="48"/>
      <c r="BB18" s="48"/>
      <c r="BC18" s="48"/>
      <c r="BD18" s="48"/>
      <c r="BE18" s="48" t="s">
        <v>936</v>
      </c>
      <c r="BF18" s="48" t="s">
        <v>936</v>
      </c>
      <c r="BG18" s="86" t="s">
        <v>2126</v>
      </c>
      <c r="BH18" s="86" t="s">
        <v>2126</v>
      </c>
      <c r="BI18" s="86" t="s">
        <v>2160</v>
      </c>
      <c r="BJ18" s="86" t="s">
        <v>2160</v>
      </c>
      <c r="BK18" s="48">
        <v>0</v>
      </c>
      <c r="BL18" s="49">
        <v>0</v>
      </c>
      <c r="BM18" s="48">
        <v>0</v>
      </c>
      <c r="BN18" s="49">
        <v>0</v>
      </c>
      <c r="BO18" s="48">
        <v>0</v>
      </c>
      <c r="BP18" s="49">
        <v>0</v>
      </c>
      <c r="BQ18" s="48">
        <v>36</v>
      </c>
      <c r="BR18" s="49">
        <v>100</v>
      </c>
      <c r="BS18" s="48">
        <v>36</v>
      </c>
      <c r="BT18" s="63" t="str">
        <f>REPLACE(INDEX(GroupVertices[Group],MATCH(Vertices[[#This Row],[Vertex]],GroupVertices[Vertex],0)),1,1,"")</f>
        <v>2</v>
      </c>
      <c r="BU18" s="2"/>
      <c r="BV18" s="3"/>
      <c r="BW18" s="3"/>
      <c r="BX18" s="3"/>
      <c r="BY18" s="3"/>
    </row>
    <row r="19" spans="1:72" ht="41.45" customHeight="1">
      <c r="A19" s="62" t="s">
        <v>713</v>
      </c>
      <c r="B19" s="64"/>
      <c r="C19" s="81"/>
      <c r="D19" s="81" t="s">
        <v>64</v>
      </c>
      <c r="E19" s="88">
        <v>162.2694653449374</v>
      </c>
      <c r="F19" s="99">
        <v>99.9990283754443</v>
      </c>
      <c r="G19" s="72" t="s">
        <v>1678</v>
      </c>
      <c r="H19" s="100"/>
      <c r="I19" s="73" t="s">
        <v>713</v>
      </c>
      <c r="J19" s="91"/>
      <c r="K19" s="101"/>
      <c r="L19" s="73" t="s">
        <v>1796</v>
      </c>
      <c r="M19" s="102">
        <v>1.323810076932354</v>
      </c>
      <c r="N19" s="96">
        <v>6273.77587890625</v>
      </c>
      <c r="O19" s="96">
        <v>7385.49853515625</v>
      </c>
      <c r="P19" s="97"/>
      <c r="Q19" s="98"/>
      <c r="R19" s="98"/>
      <c r="S19" s="103"/>
      <c r="T19" s="48">
        <v>5</v>
      </c>
      <c r="U19" s="48">
        <v>8</v>
      </c>
      <c r="V19" s="49">
        <v>6.75</v>
      </c>
      <c r="W19" s="49">
        <v>0.008197</v>
      </c>
      <c r="X19" s="49">
        <v>0.123386</v>
      </c>
      <c r="Y19" s="49">
        <v>1.637971</v>
      </c>
      <c r="Z19" s="49">
        <v>0.3</v>
      </c>
      <c r="AA19" s="49">
        <v>0.1</v>
      </c>
      <c r="AB19" s="92">
        <v>19</v>
      </c>
      <c r="AC19" s="92"/>
      <c r="AD19" s="93"/>
      <c r="AE19" s="64" t="s">
        <v>1354</v>
      </c>
      <c r="AF19" s="64">
        <v>1228</v>
      </c>
      <c r="AG19" s="64">
        <v>1201</v>
      </c>
      <c r="AH19" s="64">
        <v>6934</v>
      </c>
      <c r="AI19" s="64">
        <v>2872</v>
      </c>
      <c r="AJ19" s="64"/>
      <c r="AK19" s="64" t="s">
        <v>1425</v>
      </c>
      <c r="AL19" s="64"/>
      <c r="AM19" s="67" t="s">
        <v>1548</v>
      </c>
      <c r="AN19" s="64"/>
      <c r="AO19" s="66">
        <v>40767.94359953704</v>
      </c>
      <c r="AP19" s="67" t="s">
        <v>1609</v>
      </c>
      <c r="AQ19" s="64" t="b">
        <v>0</v>
      </c>
      <c r="AR19" s="64" t="b">
        <v>0</v>
      </c>
      <c r="AS19" s="64" t="b">
        <v>0</v>
      </c>
      <c r="AT19" s="64"/>
      <c r="AU19" s="64">
        <v>82</v>
      </c>
      <c r="AV19" s="67" t="s">
        <v>277</v>
      </c>
      <c r="AW19" s="64" t="b">
        <v>0</v>
      </c>
      <c r="AX19" s="64" t="s">
        <v>218</v>
      </c>
      <c r="AY19" s="67" t="s">
        <v>1724</v>
      </c>
      <c r="AZ19" s="104" t="s">
        <v>66</v>
      </c>
      <c r="BA19" s="48" t="s">
        <v>2103</v>
      </c>
      <c r="BB19" s="48" t="s">
        <v>2103</v>
      </c>
      <c r="BC19" s="48" t="s">
        <v>2110</v>
      </c>
      <c r="BD19" s="48" t="s">
        <v>2110</v>
      </c>
      <c r="BE19" s="48" t="s">
        <v>2115</v>
      </c>
      <c r="BF19" s="48" t="s">
        <v>2120</v>
      </c>
      <c r="BG19" s="86" t="s">
        <v>2132</v>
      </c>
      <c r="BH19" s="86" t="s">
        <v>2152</v>
      </c>
      <c r="BI19" s="86" t="s">
        <v>2057</v>
      </c>
      <c r="BJ19" s="86" t="s">
        <v>2160</v>
      </c>
      <c r="BK19" s="48">
        <v>0</v>
      </c>
      <c r="BL19" s="49">
        <v>0</v>
      </c>
      <c r="BM19" s="48">
        <v>0</v>
      </c>
      <c r="BN19" s="49">
        <v>0</v>
      </c>
      <c r="BO19" s="48">
        <v>0</v>
      </c>
      <c r="BP19" s="49">
        <v>0</v>
      </c>
      <c r="BQ19" s="48">
        <v>54</v>
      </c>
      <c r="BR19" s="49">
        <v>100</v>
      </c>
      <c r="BS19" s="48">
        <v>54</v>
      </c>
      <c r="BT19" s="63" t="str">
        <f>REPLACE(INDEX(GroupVertices[Group],MATCH(Vertices[[#This Row],[Vertex]],GroupVertices[Vertex],0)),1,1,"")</f>
        <v>2</v>
      </c>
    </row>
    <row r="20" spans="1:72" ht="41.45" customHeight="1">
      <c r="A20" s="62" t="s">
        <v>743</v>
      </c>
      <c r="B20" s="64"/>
      <c r="C20" s="81"/>
      <c r="D20" s="81" t="s">
        <v>64</v>
      </c>
      <c r="E20" s="88">
        <v>162.12034596337458</v>
      </c>
      <c r="F20" s="99">
        <v>99.99956606259249</v>
      </c>
      <c r="G20" s="72" t="s">
        <v>1679</v>
      </c>
      <c r="H20" s="100"/>
      <c r="I20" s="73" t="s">
        <v>743</v>
      </c>
      <c r="J20" s="91"/>
      <c r="K20" s="101"/>
      <c r="L20" s="73" t="s">
        <v>1797</v>
      </c>
      <c r="M20" s="102">
        <v>1.1446168733418225</v>
      </c>
      <c r="N20" s="96">
        <v>5904.66552734375</v>
      </c>
      <c r="O20" s="96">
        <v>4994.037109375</v>
      </c>
      <c r="P20" s="97"/>
      <c r="Q20" s="98"/>
      <c r="R20" s="98"/>
      <c r="S20" s="103"/>
      <c r="T20" s="48">
        <v>5</v>
      </c>
      <c r="U20" s="48">
        <v>0</v>
      </c>
      <c r="V20" s="49">
        <v>0.75</v>
      </c>
      <c r="W20" s="49">
        <v>0.007874</v>
      </c>
      <c r="X20" s="49">
        <v>0.067965</v>
      </c>
      <c r="Y20" s="49">
        <v>0.810877</v>
      </c>
      <c r="Z20" s="49">
        <v>0.4</v>
      </c>
      <c r="AA20" s="49">
        <v>0</v>
      </c>
      <c r="AB20" s="92">
        <v>20</v>
      </c>
      <c r="AC20" s="92"/>
      <c r="AD20" s="93"/>
      <c r="AE20" s="64" t="s">
        <v>1355</v>
      </c>
      <c r="AF20" s="64">
        <v>732</v>
      </c>
      <c r="AG20" s="64">
        <v>548</v>
      </c>
      <c r="AH20" s="64">
        <v>2250</v>
      </c>
      <c r="AI20" s="64">
        <v>1694</v>
      </c>
      <c r="AJ20" s="64"/>
      <c r="AK20" s="64" t="s">
        <v>1426</v>
      </c>
      <c r="AL20" s="64" t="s">
        <v>1494</v>
      </c>
      <c r="AM20" s="67" t="s">
        <v>1549</v>
      </c>
      <c r="AN20" s="64"/>
      <c r="AO20" s="66">
        <v>42063.84462962963</v>
      </c>
      <c r="AP20" s="67" t="s">
        <v>1610</v>
      </c>
      <c r="AQ20" s="64" t="b">
        <v>0</v>
      </c>
      <c r="AR20" s="64" t="b">
        <v>0</v>
      </c>
      <c r="AS20" s="64" t="b">
        <v>0</v>
      </c>
      <c r="AT20" s="64"/>
      <c r="AU20" s="64">
        <v>24</v>
      </c>
      <c r="AV20" s="67" t="s">
        <v>276</v>
      </c>
      <c r="AW20" s="64" t="b">
        <v>0</v>
      </c>
      <c r="AX20" s="64" t="s">
        <v>218</v>
      </c>
      <c r="AY20" s="67" t="s">
        <v>1725</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744</v>
      </c>
      <c r="B21" s="64"/>
      <c r="C21" s="81"/>
      <c r="D21" s="81" t="s">
        <v>64</v>
      </c>
      <c r="E21" s="88">
        <v>162.22242308980424</v>
      </c>
      <c r="F21" s="99">
        <v>99.99919799803622</v>
      </c>
      <c r="G21" s="72" t="s">
        <v>1680</v>
      </c>
      <c r="H21" s="100"/>
      <c r="I21" s="73" t="s">
        <v>744</v>
      </c>
      <c r="J21" s="91"/>
      <c r="K21" s="101"/>
      <c r="L21" s="73" t="s">
        <v>1798</v>
      </c>
      <c r="M21" s="102">
        <v>1.267280521128909</v>
      </c>
      <c r="N21" s="96">
        <v>6774.56689453125</v>
      </c>
      <c r="O21" s="96">
        <v>6112.37548828125</v>
      </c>
      <c r="P21" s="97"/>
      <c r="Q21" s="98"/>
      <c r="R21" s="98"/>
      <c r="S21" s="103"/>
      <c r="T21" s="48">
        <v>5</v>
      </c>
      <c r="U21" s="48">
        <v>0</v>
      </c>
      <c r="V21" s="49">
        <v>0.75</v>
      </c>
      <c r="W21" s="49">
        <v>0.007874</v>
      </c>
      <c r="X21" s="49">
        <v>0.067965</v>
      </c>
      <c r="Y21" s="49">
        <v>0.810877</v>
      </c>
      <c r="Z21" s="49">
        <v>0.4</v>
      </c>
      <c r="AA21" s="49">
        <v>0</v>
      </c>
      <c r="AB21" s="92">
        <v>21</v>
      </c>
      <c r="AC21" s="92"/>
      <c r="AD21" s="93"/>
      <c r="AE21" s="64" t="s">
        <v>1356</v>
      </c>
      <c r="AF21" s="64">
        <v>462</v>
      </c>
      <c r="AG21" s="64">
        <v>995</v>
      </c>
      <c r="AH21" s="64">
        <v>1220</v>
      </c>
      <c r="AI21" s="64">
        <v>143</v>
      </c>
      <c r="AJ21" s="64"/>
      <c r="AK21" s="64" t="s">
        <v>1427</v>
      </c>
      <c r="AL21" s="64"/>
      <c r="AM21" s="67" t="s">
        <v>1550</v>
      </c>
      <c r="AN21" s="64"/>
      <c r="AO21" s="66">
        <v>40816.042905092596</v>
      </c>
      <c r="AP21" s="67" t="s">
        <v>1611</v>
      </c>
      <c r="AQ21" s="64" t="b">
        <v>1</v>
      </c>
      <c r="AR21" s="64" t="b">
        <v>0</v>
      </c>
      <c r="AS21" s="64" t="b">
        <v>0</v>
      </c>
      <c r="AT21" s="64"/>
      <c r="AU21" s="64">
        <v>56</v>
      </c>
      <c r="AV21" s="67" t="s">
        <v>276</v>
      </c>
      <c r="AW21" s="64" t="b">
        <v>0</v>
      </c>
      <c r="AX21" s="64" t="s">
        <v>218</v>
      </c>
      <c r="AY21" s="67" t="s">
        <v>1726</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745</v>
      </c>
      <c r="B22" s="64"/>
      <c r="C22" s="81"/>
      <c r="D22" s="81" t="s">
        <v>64</v>
      </c>
      <c r="E22" s="88">
        <v>162.07033502223788</v>
      </c>
      <c r="F22" s="99">
        <v>99.99974638952274</v>
      </c>
      <c r="G22" s="72" t="s">
        <v>1681</v>
      </c>
      <c r="H22" s="100"/>
      <c r="I22" s="73" t="s">
        <v>745</v>
      </c>
      <c r="J22" s="91"/>
      <c r="K22" s="101"/>
      <c r="L22" s="73" t="s">
        <v>1799</v>
      </c>
      <c r="M22" s="102">
        <v>1.084519918385733</v>
      </c>
      <c r="N22" s="96">
        <v>5596.11474609375</v>
      </c>
      <c r="O22" s="96">
        <v>9233.1640625</v>
      </c>
      <c r="P22" s="97"/>
      <c r="Q22" s="98"/>
      <c r="R22" s="98"/>
      <c r="S22" s="103"/>
      <c r="T22" s="48">
        <v>5</v>
      </c>
      <c r="U22" s="48">
        <v>0</v>
      </c>
      <c r="V22" s="49">
        <v>0.75</v>
      </c>
      <c r="W22" s="49">
        <v>0.007874</v>
      </c>
      <c r="X22" s="49">
        <v>0.067965</v>
      </c>
      <c r="Y22" s="49">
        <v>0.810877</v>
      </c>
      <c r="Z22" s="49">
        <v>0.4</v>
      </c>
      <c r="AA22" s="49">
        <v>0</v>
      </c>
      <c r="AB22" s="92">
        <v>22</v>
      </c>
      <c r="AC22" s="92"/>
      <c r="AD22" s="93"/>
      <c r="AE22" s="64" t="s">
        <v>1357</v>
      </c>
      <c r="AF22" s="64">
        <v>203</v>
      </c>
      <c r="AG22" s="64">
        <v>329</v>
      </c>
      <c r="AH22" s="64">
        <v>492</v>
      </c>
      <c r="AI22" s="64">
        <v>31</v>
      </c>
      <c r="AJ22" s="64"/>
      <c r="AK22" s="64" t="s">
        <v>1428</v>
      </c>
      <c r="AL22" s="64"/>
      <c r="AM22" s="67" t="s">
        <v>1551</v>
      </c>
      <c r="AN22" s="64"/>
      <c r="AO22" s="66">
        <v>40177.889444444445</v>
      </c>
      <c r="AP22" s="64"/>
      <c r="AQ22" s="64" t="b">
        <v>0</v>
      </c>
      <c r="AR22" s="64" t="b">
        <v>0</v>
      </c>
      <c r="AS22" s="64" t="b">
        <v>0</v>
      </c>
      <c r="AT22" s="64"/>
      <c r="AU22" s="64">
        <v>23</v>
      </c>
      <c r="AV22" s="67" t="s">
        <v>1666</v>
      </c>
      <c r="AW22" s="64" t="b">
        <v>0</v>
      </c>
      <c r="AX22" s="64" t="s">
        <v>218</v>
      </c>
      <c r="AY22" s="67" t="s">
        <v>1727</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746</v>
      </c>
      <c r="B23" s="64"/>
      <c r="C23" s="81"/>
      <c r="D23" s="81" t="s">
        <v>64</v>
      </c>
      <c r="E23" s="88">
        <v>162.07398878962687</v>
      </c>
      <c r="F23" s="99">
        <v>99.9997332149525</v>
      </c>
      <c r="G23" s="72" t="s">
        <v>1682</v>
      </c>
      <c r="H23" s="100"/>
      <c r="I23" s="73" t="s">
        <v>746</v>
      </c>
      <c r="J23" s="91"/>
      <c r="K23" s="101"/>
      <c r="L23" s="73" t="s">
        <v>1800</v>
      </c>
      <c r="M23" s="102">
        <v>1.0889105634966803</v>
      </c>
      <c r="N23" s="96">
        <v>6375.95849609375</v>
      </c>
      <c r="O23" s="96">
        <v>5022.67236328125</v>
      </c>
      <c r="P23" s="97"/>
      <c r="Q23" s="98"/>
      <c r="R23" s="98"/>
      <c r="S23" s="103"/>
      <c r="T23" s="48">
        <v>5</v>
      </c>
      <c r="U23" s="48">
        <v>0</v>
      </c>
      <c r="V23" s="49">
        <v>0.75</v>
      </c>
      <c r="W23" s="49">
        <v>0.007874</v>
      </c>
      <c r="X23" s="49">
        <v>0.067965</v>
      </c>
      <c r="Y23" s="49">
        <v>0.810877</v>
      </c>
      <c r="Z23" s="49">
        <v>0.4</v>
      </c>
      <c r="AA23" s="49">
        <v>0</v>
      </c>
      <c r="AB23" s="92">
        <v>23</v>
      </c>
      <c r="AC23" s="92"/>
      <c r="AD23" s="93"/>
      <c r="AE23" s="64" t="s">
        <v>1358</v>
      </c>
      <c r="AF23" s="64">
        <v>202</v>
      </c>
      <c r="AG23" s="64">
        <v>345</v>
      </c>
      <c r="AH23" s="64">
        <v>369</v>
      </c>
      <c r="AI23" s="64">
        <v>102</v>
      </c>
      <c r="AJ23" s="64"/>
      <c r="AK23" s="64" t="s">
        <v>1429</v>
      </c>
      <c r="AL23" s="64" t="s">
        <v>1494</v>
      </c>
      <c r="AM23" s="67" t="s">
        <v>1552</v>
      </c>
      <c r="AN23" s="64"/>
      <c r="AO23" s="66">
        <v>41498.06202546296</v>
      </c>
      <c r="AP23" s="67" t="s">
        <v>1612</v>
      </c>
      <c r="AQ23" s="64" t="b">
        <v>1</v>
      </c>
      <c r="AR23" s="64" t="b">
        <v>0</v>
      </c>
      <c r="AS23" s="64" t="b">
        <v>0</v>
      </c>
      <c r="AT23" s="64"/>
      <c r="AU23" s="64">
        <v>24</v>
      </c>
      <c r="AV23" s="67" t="s">
        <v>276</v>
      </c>
      <c r="AW23" s="64" t="b">
        <v>0</v>
      </c>
      <c r="AX23" s="64" t="s">
        <v>218</v>
      </c>
      <c r="AY23" s="67" t="s">
        <v>1728</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747</v>
      </c>
      <c r="B24" s="64"/>
      <c r="C24" s="81"/>
      <c r="D24" s="81" t="s">
        <v>64</v>
      </c>
      <c r="E24" s="88">
        <v>162.01164638355237</v>
      </c>
      <c r="F24" s="99">
        <v>99.99995800605734</v>
      </c>
      <c r="G24" s="72" t="s">
        <v>1683</v>
      </c>
      <c r="H24" s="100"/>
      <c r="I24" s="73" t="s">
        <v>747</v>
      </c>
      <c r="J24" s="91"/>
      <c r="K24" s="101"/>
      <c r="L24" s="73" t="s">
        <v>1801</v>
      </c>
      <c r="M24" s="102">
        <v>1.013995181291144</v>
      </c>
      <c r="N24" s="96">
        <v>6568.23974609375</v>
      </c>
      <c r="O24" s="96">
        <v>8979.9609375</v>
      </c>
      <c r="P24" s="97"/>
      <c r="Q24" s="98"/>
      <c r="R24" s="98"/>
      <c r="S24" s="103"/>
      <c r="T24" s="48">
        <v>5</v>
      </c>
      <c r="U24" s="48">
        <v>0</v>
      </c>
      <c r="V24" s="49">
        <v>0.75</v>
      </c>
      <c r="W24" s="49">
        <v>0.007874</v>
      </c>
      <c r="X24" s="49">
        <v>0.067965</v>
      </c>
      <c r="Y24" s="49">
        <v>0.810877</v>
      </c>
      <c r="Z24" s="49">
        <v>0.4</v>
      </c>
      <c r="AA24" s="49">
        <v>0</v>
      </c>
      <c r="AB24" s="92">
        <v>24</v>
      </c>
      <c r="AC24" s="92"/>
      <c r="AD24" s="93"/>
      <c r="AE24" s="64" t="s">
        <v>1359</v>
      </c>
      <c r="AF24" s="64">
        <v>25</v>
      </c>
      <c r="AG24" s="64">
        <v>72</v>
      </c>
      <c r="AH24" s="64">
        <v>23</v>
      </c>
      <c r="AI24" s="64">
        <v>5</v>
      </c>
      <c r="AJ24" s="64"/>
      <c r="AK24" s="64" t="s">
        <v>1430</v>
      </c>
      <c r="AL24" s="64"/>
      <c r="AM24" s="67" t="s">
        <v>1553</v>
      </c>
      <c r="AN24" s="64"/>
      <c r="AO24" s="66">
        <v>41897.78113425926</v>
      </c>
      <c r="AP24" s="67" t="s">
        <v>1613</v>
      </c>
      <c r="AQ24" s="64" t="b">
        <v>1</v>
      </c>
      <c r="AR24" s="64" t="b">
        <v>0</v>
      </c>
      <c r="AS24" s="64" t="b">
        <v>0</v>
      </c>
      <c r="AT24" s="64"/>
      <c r="AU24" s="64">
        <v>7</v>
      </c>
      <c r="AV24" s="67" t="s">
        <v>276</v>
      </c>
      <c r="AW24" s="64" t="b">
        <v>0</v>
      </c>
      <c r="AX24" s="64" t="s">
        <v>218</v>
      </c>
      <c r="AY24" s="67" t="s">
        <v>1729</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748</v>
      </c>
      <c r="B25" s="64"/>
      <c r="C25" s="81"/>
      <c r="D25" s="81" t="s">
        <v>64</v>
      </c>
      <c r="E25" s="88">
        <v>162.11829071921827</v>
      </c>
      <c r="F25" s="99">
        <v>99.99957347328825</v>
      </c>
      <c r="G25" s="72" t="s">
        <v>1684</v>
      </c>
      <c r="H25" s="100"/>
      <c r="I25" s="73" t="s">
        <v>748</v>
      </c>
      <c r="J25" s="91"/>
      <c r="K25" s="101"/>
      <c r="L25" s="73" t="s">
        <v>1802</v>
      </c>
      <c r="M25" s="102">
        <v>1.1421471354669148</v>
      </c>
      <c r="N25" s="96">
        <v>6051.9423828125</v>
      </c>
      <c r="O25" s="96">
        <v>9632.2880859375</v>
      </c>
      <c r="P25" s="97"/>
      <c r="Q25" s="98"/>
      <c r="R25" s="98"/>
      <c r="S25" s="103"/>
      <c r="T25" s="48">
        <v>5</v>
      </c>
      <c r="U25" s="48">
        <v>0</v>
      </c>
      <c r="V25" s="49">
        <v>0.75</v>
      </c>
      <c r="W25" s="49">
        <v>0.007874</v>
      </c>
      <c r="X25" s="49">
        <v>0.067965</v>
      </c>
      <c r="Y25" s="49">
        <v>0.810877</v>
      </c>
      <c r="Z25" s="49">
        <v>0.4</v>
      </c>
      <c r="AA25" s="49">
        <v>0</v>
      </c>
      <c r="AB25" s="92">
        <v>25</v>
      </c>
      <c r="AC25" s="92"/>
      <c r="AD25" s="93"/>
      <c r="AE25" s="64" t="s">
        <v>1360</v>
      </c>
      <c r="AF25" s="64">
        <v>792</v>
      </c>
      <c r="AG25" s="64">
        <v>539</v>
      </c>
      <c r="AH25" s="64">
        <v>1926</v>
      </c>
      <c r="AI25" s="64">
        <v>1868</v>
      </c>
      <c r="AJ25" s="64"/>
      <c r="AK25" s="64" t="s">
        <v>1431</v>
      </c>
      <c r="AL25" s="64"/>
      <c r="AM25" s="67" t="s">
        <v>1554</v>
      </c>
      <c r="AN25" s="64"/>
      <c r="AO25" s="66">
        <v>41486.97707175926</v>
      </c>
      <c r="AP25" s="67" t="s">
        <v>1614</v>
      </c>
      <c r="AQ25" s="64" t="b">
        <v>1</v>
      </c>
      <c r="AR25" s="64" t="b">
        <v>0</v>
      </c>
      <c r="AS25" s="64" t="b">
        <v>0</v>
      </c>
      <c r="AT25" s="64"/>
      <c r="AU25" s="64">
        <v>22</v>
      </c>
      <c r="AV25" s="67" t="s">
        <v>276</v>
      </c>
      <c r="AW25" s="64" t="b">
        <v>0</v>
      </c>
      <c r="AX25" s="64" t="s">
        <v>218</v>
      </c>
      <c r="AY25" s="67" t="s">
        <v>1730</v>
      </c>
      <c r="AZ25" s="104"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2</v>
      </c>
    </row>
    <row r="26" spans="1:72" ht="41.45" customHeight="1">
      <c r="A26" s="62" t="s">
        <v>707</v>
      </c>
      <c r="B26" s="64"/>
      <c r="C26" s="81"/>
      <c r="D26" s="81" t="s">
        <v>64</v>
      </c>
      <c r="E26" s="88">
        <v>162.22333653165148</v>
      </c>
      <c r="F26" s="99">
        <v>99.99919470439366</v>
      </c>
      <c r="G26" s="72" t="s">
        <v>971</v>
      </c>
      <c r="H26" s="100"/>
      <c r="I26" s="73" t="s">
        <v>707</v>
      </c>
      <c r="J26" s="91"/>
      <c r="K26" s="101"/>
      <c r="L26" s="73" t="s">
        <v>1803</v>
      </c>
      <c r="M26" s="102">
        <v>1.268378182406646</v>
      </c>
      <c r="N26" s="96">
        <v>6126.5625</v>
      </c>
      <c r="O26" s="96">
        <v>6428.16259765625</v>
      </c>
      <c r="P26" s="97"/>
      <c r="Q26" s="98"/>
      <c r="R26" s="98"/>
      <c r="S26" s="103"/>
      <c r="T26" s="48">
        <v>0</v>
      </c>
      <c r="U26" s="48">
        <v>8</v>
      </c>
      <c r="V26" s="49">
        <v>6</v>
      </c>
      <c r="W26" s="49">
        <v>0.008065</v>
      </c>
      <c r="X26" s="49">
        <v>0.08765</v>
      </c>
      <c r="Y26" s="49">
        <v>1.242064</v>
      </c>
      <c r="Z26" s="49">
        <v>0.25</v>
      </c>
      <c r="AA26" s="49">
        <v>0</v>
      </c>
      <c r="AB26" s="92">
        <v>26</v>
      </c>
      <c r="AC26" s="92"/>
      <c r="AD26" s="93"/>
      <c r="AE26" s="64" t="s">
        <v>1361</v>
      </c>
      <c r="AF26" s="64">
        <v>913</v>
      </c>
      <c r="AG26" s="64">
        <v>999</v>
      </c>
      <c r="AH26" s="64">
        <v>4406</v>
      </c>
      <c r="AI26" s="64">
        <v>21587</v>
      </c>
      <c r="AJ26" s="64"/>
      <c r="AK26" s="64" t="s">
        <v>1432</v>
      </c>
      <c r="AL26" s="64" t="s">
        <v>1495</v>
      </c>
      <c r="AM26" s="64"/>
      <c r="AN26" s="64"/>
      <c r="AO26" s="66">
        <v>40910.91913194444</v>
      </c>
      <c r="AP26" s="67" t="s">
        <v>1615</v>
      </c>
      <c r="AQ26" s="64" t="b">
        <v>0</v>
      </c>
      <c r="AR26" s="64" t="b">
        <v>0</v>
      </c>
      <c r="AS26" s="64" t="b">
        <v>0</v>
      </c>
      <c r="AT26" s="64"/>
      <c r="AU26" s="64">
        <v>53</v>
      </c>
      <c r="AV26" s="67" t="s">
        <v>276</v>
      </c>
      <c r="AW26" s="64" t="b">
        <v>0</v>
      </c>
      <c r="AX26" s="64" t="s">
        <v>218</v>
      </c>
      <c r="AY26" s="67" t="s">
        <v>1731</v>
      </c>
      <c r="AZ26" s="104" t="s">
        <v>66</v>
      </c>
      <c r="BA26" s="48"/>
      <c r="BB26" s="48"/>
      <c r="BC26" s="48"/>
      <c r="BD26" s="48"/>
      <c r="BE26" s="48" t="s">
        <v>936</v>
      </c>
      <c r="BF26" s="48" t="s">
        <v>936</v>
      </c>
      <c r="BG26" s="86" t="s">
        <v>2126</v>
      </c>
      <c r="BH26" s="86" t="s">
        <v>2126</v>
      </c>
      <c r="BI26" s="86" t="s">
        <v>2160</v>
      </c>
      <c r="BJ26" s="86" t="s">
        <v>2160</v>
      </c>
      <c r="BK26" s="48">
        <v>0</v>
      </c>
      <c r="BL26" s="49">
        <v>0</v>
      </c>
      <c r="BM26" s="48">
        <v>0</v>
      </c>
      <c r="BN26" s="49">
        <v>0</v>
      </c>
      <c r="BO26" s="48">
        <v>0</v>
      </c>
      <c r="BP26" s="49">
        <v>0</v>
      </c>
      <c r="BQ26" s="48">
        <v>36</v>
      </c>
      <c r="BR26" s="49">
        <v>100</v>
      </c>
      <c r="BS26" s="48">
        <v>36</v>
      </c>
      <c r="BT26" s="63" t="str">
        <f>REPLACE(INDEX(GroupVertices[Group],MATCH(Vertices[[#This Row],[Vertex]],GroupVertices[Vertex],0)),1,1,"")</f>
        <v>2</v>
      </c>
    </row>
    <row r="27" spans="1:72" ht="41.45" customHeight="1">
      <c r="A27" s="62" t="s">
        <v>708</v>
      </c>
      <c r="B27" s="64"/>
      <c r="C27" s="81"/>
      <c r="D27" s="81" t="s">
        <v>64</v>
      </c>
      <c r="E27" s="88">
        <v>162.05138110390754</v>
      </c>
      <c r="F27" s="99">
        <v>99.9998147326059</v>
      </c>
      <c r="G27" s="72" t="s">
        <v>972</v>
      </c>
      <c r="H27" s="100"/>
      <c r="I27" s="73" t="s">
        <v>708</v>
      </c>
      <c r="J27" s="91"/>
      <c r="K27" s="101"/>
      <c r="L27" s="73" t="s">
        <v>1804</v>
      </c>
      <c r="M27" s="102">
        <v>1.0617434468726947</v>
      </c>
      <c r="N27" s="96">
        <v>6636.78173828125</v>
      </c>
      <c r="O27" s="96">
        <v>7528.48388671875</v>
      </c>
      <c r="P27" s="97"/>
      <c r="Q27" s="98"/>
      <c r="R27" s="98"/>
      <c r="S27" s="103"/>
      <c r="T27" s="48">
        <v>0</v>
      </c>
      <c r="U27" s="48">
        <v>8</v>
      </c>
      <c r="V27" s="49">
        <v>6</v>
      </c>
      <c r="W27" s="49">
        <v>0.008065</v>
      </c>
      <c r="X27" s="49">
        <v>0.08765</v>
      </c>
      <c r="Y27" s="49">
        <v>1.242064</v>
      </c>
      <c r="Z27" s="49">
        <v>0.25</v>
      </c>
      <c r="AA27" s="49">
        <v>0</v>
      </c>
      <c r="AB27" s="92">
        <v>27</v>
      </c>
      <c r="AC27" s="92"/>
      <c r="AD27" s="93"/>
      <c r="AE27" s="64" t="s">
        <v>1362</v>
      </c>
      <c r="AF27" s="64">
        <v>321</v>
      </c>
      <c r="AG27" s="64">
        <v>246</v>
      </c>
      <c r="AH27" s="64">
        <v>850</v>
      </c>
      <c r="AI27" s="64">
        <v>150</v>
      </c>
      <c r="AJ27" s="64"/>
      <c r="AK27" s="64" t="s">
        <v>1433</v>
      </c>
      <c r="AL27" s="64"/>
      <c r="AM27" s="67" t="s">
        <v>1555</v>
      </c>
      <c r="AN27" s="64"/>
      <c r="AO27" s="66">
        <v>43363.63230324074</v>
      </c>
      <c r="AP27" s="67" t="s">
        <v>1616</v>
      </c>
      <c r="AQ27" s="64" t="b">
        <v>1</v>
      </c>
      <c r="AR27" s="64" t="b">
        <v>0</v>
      </c>
      <c r="AS27" s="64" t="b">
        <v>0</v>
      </c>
      <c r="AT27" s="64"/>
      <c r="AU27" s="64">
        <v>6</v>
      </c>
      <c r="AV27" s="64"/>
      <c r="AW27" s="64" t="b">
        <v>0</v>
      </c>
      <c r="AX27" s="64" t="s">
        <v>218</v>
      </c>
      <c r="AY27" s="67" t="s">
        <v>1732</v>
      </c>
      <c r="AZ27" s="104" t="s">
        <v>66</v>
      </c>
      <c r="BA27" s="48"/>
      <c r="BB27" s="48"/>
      <c r="BC27" s="48"/>
      <c r="BD27" s="48"/>
      <c r="BE27" s="48" t="s">
        <v>936</v>
      </c>
      <c r="BF27" s="48" t="s">
        <v>936</v>
      </c>
      <c r="BG27" s="86" t="s">
        <v>2126</v>
      </c>
      <c r="BH27" s="86" t="s">
        <v>2126</v>
      </c>
      <c r="BI27" s="86" t="s">
        <v>2160</v>
      </c>
      <c r="BJ27" s="86" t="s">
        <v>2160</v>
      </c>
      <c r="BK27" s="48">
        <v>0</v>
      </c>
      <c r="BL27" s="49">
        <v>0</v>
      </c>
      <c r="BM27" s="48">
        <v>0</v>
      </c>
      <c r="BN27" s="49">
        <v>0</v>
      </c>
      <c r="BO27" s="48">
        <v>0</v>
      </c>
      <c r="BP27" s="49">
        <v>0</v>
      </c>
      <c r="BQ27" s="48">
        <v>36</v>
      </c>
      <c r="BR27" s="49">
        <v>100</v>
      </c>
      <c r="BS27" s="48">
        <v>36</v>
      </c>
      <c r="BT27" s="63" t="str">
        <f>REPLACE(INDEX(GroupVertices[Group],MATCH(Vertices[[#This Row],[Vertex]],GroupVertices[Vertex],0)),1,1,"")</f>
        <v>2</v>
      </c>
    </row>
    <row r="28" spans="1:72" ht="41.45" customHeight="1">
      <c r="A28" s="62" t="s">
        <v>709</v>
      </c>
      <c r="B28" s="64"/>
      <c r="C28" s="81"/>
      <c r="D28" s="81" t="s">
        <v>64</v>
      </c>
      <c r="E28" s="88">
        <v>162.91504037047807</v>
      </c>
      <c r="F28" s="99">
        <v>99.9967005935638</v>
      </c>
      <c r="G28" s="72" t="s">
        <v>973</v>
      </c>
      <c r="H28" s="100"/>
      <c r="I28" s="73" t="s">
        <v>709</v>
      </c>
      <c r="J28" s="91"/>
      <c r="K28" s="101"/>
      <c r="L28" s="73" t="s">
        <v>1805</v>
      </c>
      <c r="M28" s="102">
        <v>2.0995821849728324</v>
      </c>
      <c r="N28" s="96">
        <v>2976.18310546875</v>
      </c>
      <c r="O28" s="96">
        <v>5156.82958984375</v>
      </c>
      <c r="P28" s="97"/>
      <c r="Q28" s="98"/>
      <c r="R28" s="98"/>
      <c r="S28" s="103"/>
      <c r="T28" s="48">
        <v>0</v>
      </c>
      <c r="U28" s="48">
        <v>2</v>
      </c>
      <c r="V28" s="49">
        <v>0</v>
      </c>
      <c r="W28" s="49">
        <v>0.009524</v>
      </c>
      <c r="X28" s="49">
        <v>0.001084</v>
      </c>
      <c r="Y28" s="49">
        <v>0.826418</v>
      </c>
      <c r="Z28" s="49">
        <v>0.5</v>
      </c>
      <c r="AA28" s="49">
        <v>0</v>
      </c>
      <c r="AB28" s="92">
        <v>28</v>
      </c>
      <c r="AC28" s="92"/>
      <c r="AD28" s="93"/>
      <c r="AE28" s="64" t="s">
        <v>1363</v>
      </c>
      <c r="AF28" s="64">
        <v>4991</v>
      </c>
      <c r="AG28" s="64">
        <v>4028</v>
      </c>
      <c r="AH28" s="64">
        <v>169627</v>
      </c>
      <c r="AI28" s="64">
        <v>39284</v>
      </c>
      <c r="AJ28" s="64"/>
      <c r="AK28" s="64" t="s">
        <v>1434</v>
      </c>
      <c r="AL28" s="64" t="s">
        <v>1496</v>
      </c>
      <c r="AM28" s="67" t="s">
        <v>1556</v>
      </c>
      <c r="AN28" s="64"/>
      <c r="AO28" s="66">
        <v>39401.741793981484</v>
      </c>
      <c r="AP28" s="67" t="s">
        <v>1617</v>
      </c>
      <c r="AQ28" s="64" t="b">
        <v>0</v>
      </c>
      <c r="AR28" s="64" t="b">
        <v>0</v>
      </c>
      <c r="AS28" s="64" t="b">
        <v>1</v>
      </c>
      <c r="AT28" s="64"/>
      <c r="AU28" s="64">
        <v>1317</v>
      </c>
      <c r="AV28" s="67" t="s">
        <v>276</v>
      </c>
      <c r="AW28" s="64" t="b">
        <v>0</v>
      </c>
      <c r="AX28" s="64" t="s">
        <v>218</v>
      </c>
      <c r="AY28" s="67" t="s">
        <v>1733</v>
      </c>
      <c r="AZ28" s="104" t="s">
        <v>66</v>
      </c>
      <c r="BA28" s="48" t="s">
        <v>847</v>
      </c>
      <c r="BB28" s="48" t="s">
        <v>847</v>
      </c>
      <c r="BC28" s="48" t="s">
        <v>911</v>
      </c>
      <c r="BD28" s="48" t="s">
        <v>911</v>
      </c>
      <c r="BE28" s="48" t="s">
        <v>935</v>
      </c>
      <c r="BF28" s="48" t="s">
        <v>935</v>
      </c>
      <c r="BG28" s="86" t="s">
        <v>2133</v>
      </c>
      <c r="BH28" s="86" t="s">
        <v>2133</v>
      </c>
      <c r="BI28" s="86" t="s">
        <v>2165</v>
      </c>
      <c r="BJ28" s="86" t="s">
        <v>2165</v>
      </c>
      <c r="BK28" s="48">
        <v>0</v>
      </c>
      <c r="BL28" s="49">
        <v>0</v>
      </c>
      <c r="BM28" s="48">
        <v>0</v>
      </c>
      <c r="BN28" s="49">
        <v>0</v>
      </c>
      <c r="BO28" s="48">
        <v>0</v>
      </c>
      <c r="BP28" s="49">
        <v>0</v>
      </c>
      <c r="BQ28" s="48">
        <v>13</v>
      </c>
      <c r="BR28" s="49">
        <v>100</v>
      </c>
      <c r="BS28" s="48">
        <v>13</v>
      </c>
      <c r="BT28" s="63" t="str">
        <f>REPLACE(INDEX(GroupVertices[Group],MATCH(Vertices[[#This Row],[Vertex]],GroupVertices[Vertex],0)),1,1,"")</f>
        <v>1</v>
      </c>
    </row>
    <row r="29" spans="1:72" ht="41.45" customHeight="1">
      <c r="A29" s="62" t="s">
        <v>749</v>
      </c>
      <c r="B29" s="64"/>
      <c r="C29" s="81"/>
      <c r="D29" s="81" t="s">
        <v>64</v>
      </c>
      <c r="E29" s="88">
        <v>1000</v>
      </c>
      <c r="F29" s="99">
        <v>93.53140128626623</v>
      </c>
      <c r="G29" s="72" t="s">
        <v>1685</v>
      </c>
      <c r="H29" s="100"/>
      <c r="I29" s="73" t="s">
        <v>749</v>
      </c>
      <c r="J29" s="91"/>
      <c r="K29" s="101"/>
      <c r="L29" s="73" t="s">
        <v>1806</v>
      </c>
      <c r="M29" s="102">
        <v>2156.7683313303414</v>
      </c>
      <c r="N29" s="96">
        <v>2899.95263671875</v>
      </c>
      <c r="O29" s="96">
        <v>4325.93994140625</v>
      </c>
      <c r="P29" s="97"/>
      <c r="Q29" s="98"/>
      <c r="R29" s="98"/>
      <c r="S29" s="103"/>
      <c r="T29" s="48">
        <v>2</v>
      </c>
      <c r="U29" s="48">
        <v>0</v>
      </c>
      <c r="V29" s="49">
        <v>0</v>
      </c>
      <c r="W29" s="49">
        <v>0.009524</v>
      </c>
      <c r="X29" s="49">
        <v>0.001084</v>
      </c>
      <c r="Y29" s="49">
        <v>0.826418</v>
      </c>
      <c r="Z29" s="49">
        <v>0.5</v>
      </c>
      <c r="AA29" s="49">
        <v>0</v>
      </c>
      <c r="AB29" s="92">
        <v>29</v>
      </c>
      <c r="AC29" s="92"/>
      <c r="AD29" s="93"/>
      <c r="AE29" s="64" t="s">
        <v>1364</v>
      </c>
      <c r="AF29" s="64">
        <v>1493250</v>
      </c>
      <c r="AG29" s="64">
        <v>7855881</v>
      </c>
      <c r="AH29" s="64">
        <v>69292</v>
      </c>
      <c r="AI29" s="64">
        <v>25740</v>
      </c>
      <c r="AJ29" s="64"/>
      <c r="AK29" s="64" t="s">
        <v>1435</v>
      </c>
      <c r="AL29" s="64" t="s">
        <v>1497</v>
      </c>
      <c r="AM29" s="67" t="s">
        <v>1557</v>
      </c>
      <c r="AN29" s="64"/>
      <c r="AO29" s="66">
        <v>39752.93534722222</v>
      </c>
      <c r="AP29" s="67" t="s">
        <v>1618</v>
      </c>
      <c r="AQ29" s="64" t="b">
        <v>0</v>
      </c>
      <c r="AR29" s="64" t="b">
        <v>0</v>
      </c>
      <c r="AS29" s="64" t="b">
        <v>0</v>
      </c>
      <c r="AT29" s="64"/>
      <c r="AU29" s="64">
        <v>46796</v>
      </c>
      <c r="AV29" s="67" t="s">
        <v>276</v>
      </c>
      <c r="AW29" s="64" t="b">
        <v>1</v>
      </c>
      <c r="AX29" s="64" t="s">
        <v>218</v>
      </c>
      <c r="AY29" s="67" t="s">
        <v>1734</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1</v>
      </c>
    </row>
    <row r="30" spans="1:72" ht="41.45" customHeight="1">
      <c r="A30" s="62" t="s">
        <v>710</v>
      </c>
      <c r="B30" s="64"/>
      <c r="C30" s="81"/>
      <c r="D30" s="81" t="s">
        <v>64</v>
      </c>
      <c r="E30" s="88">
        <v>162.00091344184725</v>
      </c>
      <c r="F30" s="99">
        <v>99.99999670635744</v>
      </c>
      <c r="G30" s="72" t="s">
        <v>974</v>
      </c>
      <c r="H30" s="100"/>
      <c r="I30" s="73" t="s">
        <v>710</v>
      </c>
      <c r="J30" s="91"/>
      <c r="K30" s="101"/>
      <c r="L30" s="73" t="s">
        <v>1807</v>
      </c>
      <c r="M30" s="102">
        <v>1.0010976612777367</v>
      </c>
      <c r="N30" s="96">
        <v>9282.458984375</v>
      </c>
      <c r="O30" s="96">
        <v>3920.757080078125</v>
      </c>
      <c r="P30" s="97"/>
      <c r="Q30" s="98"/>
      <c r="R30" s="98"/>
      <c r="S30" s="103"/>
      <c r="T30" s="48">
        <v>1</v>
      </c>
      <c r="U30" s="48">
        <v>1</v>
      </c>
      <c r="V30" s="49">
        <v>0</v>
      </c>
      <c r="W30" s="49">
        <v>0</v>
      </c>
      <c r="X30" s="49">
        <v>0</v>
      </c>
      <c r="Y30" s="49">
        <v>0.999993</v>
      </c>
      <c r="Z30" s="49">
        <v>0</v>
      </c>
      <c r="AA30" s="49" t="s">
        <v>1868</v>
      </c>
      <c r="AB30" s="92">
        <v>30</v>
      </c>
      <c r="AC30" s="92"/>
      <c r="AD30" s="93"/>
      <c r="AE30" s="64" t="s">
        <v>1365</v>
      </c>
      <c r="AF30" s="64">
        <v>65</v>
      </c>
      <c r="AG30" s="64">
        <v>25</v>
      </c>
      <c r="AH30" s="64">
        <v>106</v>
      </c>
      <c r="AI30" s="64">
        <v>312</v>
      </c>
      <c r="AJ30" s="64"/>
      <c r="AK30" s="64" t="s">
        <v>1436</v>
      </c>
      <c r="AL30" s="64" t="s">
        <v>1498</v>
      </c>
      <c r="AM30" s="64"/>
      <c r="AN30" s="64"/>
      <c r="AO30" s="66">
        <v>39841.83631944445</v>
      </c>
      <c r="AP30" s="64"/>
      <c r="AQ30" s="64" t="b">
        <v>1</v>
      </c>
      <c r="AR30" s="64" t="b">
        <v>0</v>
      </c>
      <c r="AS30" s="64" t="b">
        <v>0</v>
      </c>
      <c r="AT30" s="64"/>
      <c r="AU30" s="64">
        <v>1</v>
      </c>
      <c r="AV30" s="67" t="s">
        <v>276</v>
      </c>
      <c r="AW30" s="64" t="b">
        <v>0</v>
      </c>
      <c r="AX30" s="64" t="s">
        <v>218</v>
      </c>
      <c r="AY30" s="67" t="s">
        <v>1735</v>
      </c>
      <c r="AZ30" s="104" t="s">
        <v>66</v>
      </c>
      <c r="BA30" s="48" t="s">
        <v>848</v>
      </c>
      <c r="BB30" s="48" t="s">
        <v>848</v>
      </c>
      <c r="BC30" s="48" t="s">
        <v>912</v>
      </c>
      <c r="BD30" s="48" t="s">
        <v>912</v>
      </c>
      <c r="BE30" s="48" t="s">
        <v>937</v>
      </c>
      <c r="BF30" s="48" t="s">
        <v>937</v>
      </c>
      <c r="BG30" s="86" t="s">
        <v>2134</v>
      </c>
      <c r="BH30" s="86" t="s">
        <v>2134</v>
      </c>
      <c r="BI30" s="86" t="s">
        <v>2166</v>
      </c>
      <c r="BJ30" s="86" t="s">
        <v>2166</v>
      </c>
      <c r="BK30" s="48">
        <v>0</v>
      </c>
      <c r="BL30" s="49">
        <v>0</v>
      </c>
      <c r="BM30" s="48">
        <v>0</v>
      </c>
      <c r="BN30" s="49">
        <v>0</v>
      </c>
      <c r="BO30" s="48">
        <v>0</v>
      </c>
      <c r="BP30" s="49">
        <v>0</v>
      </c>
      <c r="BQ30" s="48">
        <v>28</v>
      </c>
      <c r="BR30" s="49">
        <v>100</v>
      </c>
      <c r="BS30" s="48">
        <v>28</v>
      </c>
      <c r="BT30" s="63" t="str">
        <f>REPLACE(INDEX(GroupVertices[Group],MATCH(Vertices[[#This Row],[Vertex]],GroupVertices[Vertex],0)),1,1,"")</f>
        <v>9</v>
      </c>
    </row>
    <row r="31" spans="1:72" ht="41.45" customHeight="1">
      <c r="A31" s="62" t="s">
        <v>711</v>
      </c>
      <c r="B31" s="64"/>
      <c r="C31" s="81"/>
      <c r="D31" s="81" t="s">
        <v>64</v>
      </c>
      <c r="E31" s="88">
        <v>162.90019694046032</v>
      </c>
      <c r="F31" s="99">
        <v>99.99675411525543</v>
      </c>
      <c r="G31" s="72" t="s">
        <v>1686</v>
      </c>
      <c r="H31" s="100"/>
      <c r="I31" s="73" t="s">
        <v>711</v>
      </c>
      <c r="J31" s="91"/>
      <c r="K31" s="101"/>
      <c r="L31" s="73" t="s">
        <v>1808</v>
      </c>
      <c r="M31" s="102">
        <v>2.0817451892096095</v>
      </c>
      <c r="N31" s="96">
        <v>9282.458984375</v>
      </c>
      <c r="O31" s="96">
        <v>1732.7117919921875</v>
      </c>
      <c r="P31" s="97"/>
      <c r="Q31" s="98"/>
      <c r="R31" s="98"/>
      <c r="S31" s="103"/>
      <c r="T31" s="48">
        <v>0</v>
      </c>
      <c r="U31" s="48">
        <v>1</v>
      </c>
      <c r="V31" s="49">
        <v>0</v>
      </c>
      <c r="W31" s="49">
        <v>1</v>
      </c>
      <c r="X31" s="49">
        <v>0</v>
      </c>
      <c r="Y31" s="49">
        <v>0.999993</v>
      </c>
      <c r="Z31" s="49">
        <v>0</v>
      </c>
      <c r="AA31" s="49">
        <v>0</v>
      </c>
      <c r="AB31" s="92">
        <v>31</v>
      </c>
      <c r="AC31" s="92"/>
      <c r="AD31" s="93"/>
      <c r="AE31" s="64" t="s">
        <v>1366</v>
      </c>
      <c r="AF31" s="64">
        <v>4470</v>
      </c>
      <c r="AG31" s="64">
        <v>3963</v>
      </c>
      <c r="AH31" s="64">
        <v>37706</v>
      </c>
      <c r="AI31" s="64">
        <v>16052</v>
      </c>
      <c r="AJ31" s="64"/>
      <c r="AK31" s="64" t="s">
        <v>1437</v>
      </c>
      <c r="AL31" s="64" t="s">
        <v>1499</v>
      </c>
      <c r="AM31" s="64"/>
      <c r="AN31" s="64"/>
      <c r="AO31" s="66">
        <v>39890.66725694444</v>
      </c>
      <c r="AP31" s="67" t="s">
        <v>1619</v>
      </c>
      <c r="AQ31" s="64" t="b">
        <v>0</v>
      </c>
      <c r="AR31" s="64" t="b">
        <v>0</v>
      </c>
      <c r="AS31" s="64" t="b">
        <v>0</v>
      </c>
      <c r="AT31" s="64"/>
      <c r="AU31" s="64">
        <v>255</v>
      </c>
      <c r="AV31" s="67" t="s">
        <v>1667</v>
      </c>
      <c r="AW31" s="64" t="b">
        <v>0</v>
      </c>
      <c r="AX31" s="64" t="s">
        <v>218</v>
      </c>
      <c r="AY31" s="67" t="s">
        <v>1736</v>
      </c>
      <c r="AZ31" s="104" t="s">
        <v>66</v>
      </c>
      <c r="BA31" s="48" t="s">
        <v>849</v>
      </c>
      <c r="BB31" s="48" t="s">
        <v>849</v>
      </c>
      <c r="BC31" s="48" t="s">
        <v>910</v>
      </c>
      <c r="BD31" s="48" t="s">
        <v>910</v>
      </c>
      <c r="BE31" s="48" t="s">
        <v>938</v>
      </c>
      <c r="BF31" s="48" t="s">
        <v>938</v>
      </c>
      <c r="BG31" s="86" t="s">
        <v>2135</v>
      </c>
      <c r="BH31" s="86" t="s">
        <v>2135</v>
      </c>
      <c r="BI31" s="86" t="s">
        <v>2167</v>
      </c>
      <c r="BJ31" s="86" t="s">
        <v>2167</v>
      </c>
      <c r="BK31" s="48">
        <v>0</v>
      </c>
      <c r="BL31" s="49">
        <v>0</v>
      </c>
      <c r="BM31" s="48">
        <v>0</v>
      </c>
      <c r="BN31" s="49">
        <v>0</v>
      </c>
      <c r="BO31" s="48">
        <v>0</v>
      </c>
      <c r="BP31" s="49">
        <v>0</v>
      </c>
      <c r="BQ31" s="48">
        <v>11</v>
      </c>
      <c r="BR31" s="49">
        <v>100</v>
      </c>
      <c r="BS31" s="48">
        <v>11</v>
      </c>
      <c r="BT31" s="63" t="str">
        <f>REPLACE(INDEX(GroupVertices[Group],MATCH(Vertices[[#This Row],[Vertex]],GroupVertices[Vertex],0)),1,1,"")</f>
        <v>8</v>
      </c>
    </row>
    <row r="32" spans="1:72" ht="41.45" customHeight="1">
      <c r="A32" s="62" t="s">
        <v>750</v>
      </c>
      <c r="B32" s="64"/>
      <c r="C32" s="81"/>
      <c r="D32" s="81" t="s">
        <v>64</v>
      </c>
      <c r="E32" s="88">
        <v>259.69032195827543</v>
      </c>
      <c r="F32" s="99">
        <v>99.64775316213016</v>
      </c>
      <c r="G32" s="72" t="s">
        <v>1687</v>
      </c>
      <c r="H32" s="100"/>
      <c r="I32" s="73" t="s">
        <v>750</v>
      </c>
      <c r="J32" s="91"/>
      <c r="K32" s="101"/>
      <c r="L32" s="73" t="s">
        <v>1809</v>
      </c>
      <c r="M32" s="102">
        <v>118.3921295007557</v>
      </c>
      <c r="N32" s="96">
        <v>9282.458984375</v>
      </c>
      <c r="O32" s="96">
        <v>822.044921875</v>
      </c>
      <c r="P32" s="97"/>
      <c r="Q32" s="98"/>
      <c r="R32" s="98"/>
      <c r="S32" s="103"/>
      <c r="T32" s="48">
        <v>1</v>
      </c>
      <c r="U32" s="48">
        <v>0</v>
      </c>
      <c r="V32" s="49">
        <v>0</v>
      </c>
      <c r="W32" s="49">
        <v>1</v>
      </c>
      <c r="X32" s="49">
        <v>0</v>
      </c>
      <c r="Y32" s="49">
        <v>0.999993</v>
      </c>
      <c r="Z32" s="49">
        <v>0</v>
      </c>
      <c r="AA32" s="49">
        <v>0</v>
      </c>
      <c r="AB32" s="92">
        <v>32</v>
      </c>
      <c r="AC32" s="92"/>
      <c r="AD32" s="93"/>
      <c r="AE32" s="64" t="s">
        <v>1367</v>
      </c>
      <c r="AF32" s="64">
        <v>162</v>
      </c>
      <c r="AG32" s="64">
        <v>427811</v>
      </c>
      <c r="AH32" s="64">
        <v>52368</v>
      </c>
      <c r="AI32" s="64">
        <v>77263</v>
      </c>
      <c r="AJ32" s="64"/>
      <c r="AK32" s="64" t="s">
        <v>1438</v>
      </c>
      <c r="AL32" s="64" t="s">
        <v>1500</v>
      </c>
      <c r="AM32" s="67" t="s">
        <v>1558</v>
      </c>
      <c r="AN32" s="64"/>
      <c r="AO32" s="66">
        <v>39235.81122685185</v>
      </c>
      <c r="AP32" s="67" t="s">
        <v>1620</v>
      </c>
      <c r="AQ32" s="64" t="b">
        <v>0</v>
      </c>
      <c r="AR32" s="64" t="b">
        <v>0</v>
      </c>
      <c r="AS32" s="64" t="b">
        <v>0</v>
      </c>
      <c r="AT32" s="64"/>
      <c r="AU32" s="64">
        <v>17521</v>
      </c>
      <c r="AV32" s="67" t="s">
        <v>276</v>
      </c>
      <c r="AW32" s="64" t="b">
        <v>1</v>
      </c>
      <c r="AX32" s="64" t="s">
        <v>218</v>
      </c>
      <c r="AY32" s="67" t="s">
        <v>1737</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8</v>
      </c>
    </row>
    <row r="33" spans="1:72" ht="41.45" customHeight="1">
      <c r="A33" s="62" t="s">
        <v>714</v>
      </c>
      <c r="B33" s="64"/>
      <c r="C33" s="81"/>
      <c r="D33" s="81" t="s">
        <v>64</v>
      </c>
      <c r="E33" s="88">
        <v>162.36446329705092</v>
      </c>
      <c r="F33" s="99">
        <v>99.99868583661787</v>
      </c>
      <c r="G33" s="72" t="s">
        <v>976</v>
      </c>
      <c r="H33" s="100"/>
      <c r="I33" s="73" t="s">
        <v>714</v>
      </c>
      <c r="J33" s="91"/>
      <c r="K33" s="101"/>
      <c r="L33" s="73" t="s">
        <v>1810</v>
      </c>
      <c r="M33" s="102">
        <v>1.4379668498169806</v>
      </c>
      <c r="N33" s="96">
        <v>1576.42041015625</v>
      </c>
      <c r="O33" s="96">
        <v>4295.52978515625</v>
      </c>
      <c r="P33" s="97"/>
      <c r="Q33" s="98"/>
      <c r="R33" s="98"/>
      <c r="S33" s="103"/>
      <c r="T33" s="48">
        <v>0</v>
      </c>
      <c r="U33" s="48">
        <v>1</v>
      </c>
      <c r="V33" s="49">
        <v>0</v>
      </c>
      <c r="W33" s="49">
        <v>0.009434</v>
      </c>
      <c r="X33" s="49">
        <v>0.000937</v>
      </c>
      <c r="Y33" s="49">
        <v>0.475191</v>
      </c>
      <c r="Z33" s="49">
        <v>0</v>
      </c>
      <c r="AA33" s="49">
        <v>0</v>
      </c>
      <c r="AB33" s="92">
        <v>33</v>
      </c>
      <c r="AC33" s="92"/>
      <c r="AD33" s="93"/>
      <c r="AE33" s="64" t="s">
        <v>1368</v>
      </c>
      <c r="AF33" s="64">
        <v>1628</v>
      </c>
      <c r="AG33" s="64">
        <v>1617</v>
      </c>
      <c r="AH33" s="64">
        <v>9144</v>
      </c>
      <c r="AI33" s="64">
        <v>25116</v>
      </c>
      <c r="AJ33" s="64"/>
      <c r="AK33" s="64" t="s">
        <v>1439</v>
      </c>
      <c r="AL33" s="64" t="s">
        <v>1501</v>
      </c>
      <c r="AM33" s="67" t="s">
        <v>1559</v>
      </c>
      <c r="AN33" s="64"/>
      <c r="AO33" s="66">
        <v>42399.74239583333</v>
      </c>
      <c r="AP33" s="67" t="s">
        <v>1621</v>
      </c>
      <c r="AQ33" s="64" t="b">
        <v>0</v>
      </c>
      <c r="AR33" s="64" t="b">
        <v>0</v>
      </c>
      <c r="AS33" s="64" t="b">
        <v>1</v>
      </c>
      <c r="AT33" s="64"/>
      <c r="AU33" s="64">
        <v>118</v>
      </c>
      <c r="AV33" s="67" t="s">
        <v>276</v>
      </c>
      <c r="AW33" s="64" t="b">
        <v>0</v>
      </c>
      <c r="AX33" s="64" t="s">
        <v>218</v>
      </c>
      <c r="AY33" s="67" t="s">
        <v>1738</v>
      </c>
      <c r="AZ33" s="104" t="s">
        <v>66</v>
      </c>
      <c r="BA33" s="48" t="s">
        <v>852</v>
      </c>
      <c r="BB33" s="48" t="s">
        <v>852</v>
      </c>
      <c r="BC33" s="48" t="s">
        <v>915</v>
      </c>
      <c r="BD33" s="48" t="s">
        <v>915</v>
      </c>
      <c r="BE33" s="48"/>
      <c r="BF33" s="48"/>
      <c r="BG33" s="86" t="s">
        <v>2136</v>
      </c>
      <c r="BH33" s="86" t="s">
        <v>2136</v>
      </c>
      <c r="BI33" s="86" t="s">
        <v>2168</v>
      </c>
      <c r="BJ33" s="86" t="s">
        <v>2168</v>
      </c>
      <c r="BK33" s="48">
        <v>0</v>
      </c>
      <c r="BL33" s="49">
        <v>0</v>
      </c>
      <c r="BM33" s="48">
        <v>0</v>
      </c>
      <c r="BN33" s="49">
        <v>0</v>
      </c>
      <c r="BO33" s="48">
        <v>0</v>
      </c>
      <c r="BP33" s="49">
        <v>0</v>
      </c>
      <c r="BQ33" s="48">
        <v>18</v>
      </c>
      <c r="BR33" s="49">
        <v>100</v>
      </c>
      <c r="BS33" s="48">
        <v>18</v>
      </c>
      <c r="BT33" s="63" t="str">
        <f>REPLACE(INDEX(GroupVertices[Group],MATCH(Vertices[[#This Row],[Vertex]],GroupVertices[Vertex],0)),1,1,"")</f>
        <v>1</v>
      </c>
    </row>
    <row r="34" spans="1:72" ht="41.45" customHeight="1">
      <c r="A34" s="62" t="s">
        <v>715</v>
      </c>
      <c r="B34" s="64"/>
      <c r="C34" s="81"/>
      <c r="D34" s="81" t="s">
        <v>64</v>
      </c>
      <c r="E34" s="88">
        <v>162.26649665893385</v>
      </c>
      <c r="F34" s="99">
        <v>99.99903907978262</v>
      </c>
      <c r="G34" s="72" t="s">
        <v>977</v>
      </c>
      <c r="H34" s="100"/>
      <c r="I34" s="73" t="s">
        <v>715</v>
      </c>
      <c r="J34" s="91"/>
      <c r="K34" s="101"/>
      <c r="L34" s="73" t="s">
        <v>1811</v>
      </c>
      <c r="M34" s="102">
        <v>1.3202426777797094</v>
      </c>
      <c r="N34" s="96">
        <v>1355.2716064453125</v>
      </c>
      <c r="O34" s="96">
        <v>366.71148681640625</v>
      </c>
      <c r="P34" s="97"/>
      <c r="Q34" s="98"/>
      <c r="R34" s="98"/>
      <c r="S34" s="103"/>
      <c r="T34" s="48">
        <v>0</v>
      </c>
      <c r="U34" s="48">
        <v>1</v>
      </c>
      <c r="V34" s="49">
        <v>0</v>
      </c>
      <c r="W34" s="49">
        <v>0.006993</v>
      </c>
      <c r="X34" s="49">
        <v>0.000151</v>
      </c>
      <c r="Y34" s="49">
        <v>0.508869</v>
      </c>
      <c r="Z34" s="49">
        <v>0</v>
      </c>
      <c r="AA34" s="49">
        <v>0</v>
      </c>
      <c r="AB34" s="92">
        <v>34</v>
      </c>
      <c r="AC34" s="92"/>
      <c r="AD34" s="93"/>
      <c r="AE34" s="64" t="s">
        <v>1369</v>
      </c>
      <c r="AF34" s="64">
        <v>2102</v>
      </c>
      <c r="AG34" s="64">
        <v>1188</v>
      </c>
      <c r="AH34" s="64">
        <v>8816</v>
      </c>
      <c r="AI34" s="64">
        <v>3051</v>
      </c>
      <c r="AJ34" s="64"/>
      <c r="AK34" s="64" t="s">
        <v>1440</v>
      </c>
      <c r="AL34" s="64" t="s">
        <v>1502</v>
      </c>
      <c r="AM34" s="67" t="s">
        <v>1560</v>
      </c>
      <c r="AN34" s="64"/>
      <c r="AO34" s="66">
        <v>39921.82986111111</v>
      </c>
      <c r="AP34" s="67" t="s">
        <v>1622</v>
      </c>
      <c r="AQ34" s="64" t="b">
        <v>0</v>
      </c>
      <c r="AR34" s="64" t="b">
        <v>0</v>
      </c>
      <c r="AS34" s="64" t="b">
        <v>1</v>
      </c>
      <c r="AT34" s="64"/>
      <c r="AU34" s="64">
        <v>413</v>
      </c>
      <c r="AV34" s="67" t="s">
        <v>276</v>
      </c>
      <c r="AW34" s="64" t="b">
        <v>0</v>
      </c>
      <c r="AX34" s="64" t="s">
        <v>218</v>
      </c>
      <c r="AY34" s="67" t="s">
        <v>1739</v>
      </c>
      <c r="AZ34" s="104" t="s">
        <v>66</v>
      </c>
      <c r="BA34" s="48" t="s">
        <v>853</v>
      </c>
      <c r="BB34" s="48" t="s">
        <v>853</v>
      </c>
      <c r="BC34" s="48" t="s">
        <v>916</v>
      </c>
      <c r="BD34" s="48" t="s">
        <v>916</v>
      </c>
      <c r="BE34" s="48" t="s">
        <v>941</v>
      </c>
      <c r="BF34" s="48" t="s">
        <v>941</v>
      </c>
      <c r="BG34" s="86" t="s">
        <v>2137</v>
      </c>
      <c r="BH34" s="86" t="s">
        <v>2137</v>
      </c>
      <c r="BI34" s="86" t="s">
        <v>2169</v>
      </c>
      <c r="BJ34" s="86" t="s">
        <v>2169</v>
      </c>
      <c r="BK34" s="48">
        <v>0</v>
      </c>
      <c r="BL34" s="49">
        <v>0</v>
      </c>
      <c r="BM34" s="48">
        <v>0</v>
      </c>
      <c r="BN34" s="49">
        <v>0</v>
      </c>
      <c r="BO34" s="48">
        <v>0</v>
      </c>
      <c r="BP34" s="49">
        <v>0</v>
      </c>
      <c r="BQ34" s="48">
        <v>18</v>
      </c>
      <c r="BR34" s="49">
        <v>100</v>
      </c>
      <c r="BS34" s="48">
        <v>18</v>
      </c>
      <c r="BT34" s="63" t="str">
        <f>REPLACE(INDEX(GroupVertices[Group],MATCH(Vertices[[#This Row],[Vertex]],GroupVertices[Vertex],0)),1,1,"")</f>
        <v>1</v>
      </c>
    </row>
    <row r="35" spans="1:72" ht="41.45" customHeight="1">
      <c r="A35" s="62" t="s">
        <v>732</v>
      </c>
      <c r="B35" s="64"/>
      <c r="C35" s="81"/>
      <c r="D35" s="81" t="s">
        <v>64</v>
      </c>
      <c r="E35" s="88">
        <v>162.61497472365795</v>
      </c>
      <c r="F35" s="99">
        <v>99.99778255514532</v>
      </c>
      <c r="G35" s="72" t="s">
        <v>994</v>
      </c>
      <c r="H35" s="100"/>
      <c r="I35" s="73" t="s">
        <v>732</v>
      </c>
      <c r="J35" s="91"/>
      <c r="K35" s="101"/>
      <c r="L35" s="73" t="s">
        <v>1812</v>
      </c>
      <c r="M35" s="102">
        <v>1.739000455236296</v>
      </c>
      <c r="N35" s="96">
        <v>1530.12158203125</v>
      </c>
      <c r="O35" s="96">
        <v>3028.5732421875</v>
      </c>
      <c r="P35" s="97"/>
      <c r="Q35" s="98"/>
      <c r="R35" s="98"/>
      <c r="S35" s="103"/>
      <c r="T35" s="48">
        <v>3</v>
      </c>
      <c r="U35" s="48">
        <v>1</v>
      </c>
      <c r="V35" s="49">
        <v>78</v>
      </c>
      <c r="W35" s="49">
        <v>0.009615</v>
      </c>
      <c r="X35" s="49">
        <v>0.001107</v>
      </c>
      <c r="Y35" s="49">
        <v>1.266598</v>
      </c>
      <c r="Z35" s="49">
        <v>0</v>
      </c>
      <c r="AA35" s="49">
        <v>0</v>
      </c>
      <c r="AB35" s="92">
        <v>35</v>
      </c>
      <c r="AC35" s="92"/>
      <c r="AD35" s="93"/>
      <c r="AE35" s="64" t="s">
        <v>1370</v>
      </c>
      <c r="AF35" s="64">
        <v>3078</v>
      </c>
      <c r="AG35" s="64">
        <v>2714</v>
      </c>
      <c r="AH35" s="64">
        <v>13291</v>
      </c>
      <c r="AI35" s="64">
        <v>8966</v>
      </c>
      <c r="AJ35" s="64"/>
      <c r="AK35" s="64" t="s">
        <v>1441</v>
      </c>
      <c r="AL35" s="64" t="s">
        <v>1503</v>
      </c>
      <c r="AM35" s="67" t="s">
        <v>1561</v>
      </c>
      <c r="AN35" s="64"/>
      <c r="AO35" s="66">
        <v>39771.93858796296</v>
      </c>
      <c r="AP35" s="67" t="s">
        <v>1623</v>
      </c>
      <c r="AQ35" s="64" t="b">
        <v>0</v>
      </c>
      <c r="AR35" s="64" t="b">
        <v>0</v>
      </c>
      <c r="AS35" s="64" t="b">
        <v>0</v>
      </c>
      <c r="AT35" s="64"/>
      <c r="AU35" s="64">
        <v>150</v>
      </c>
      <c r="AV35" s="67" t="s">
        <v>276</v>
      </c>
      <c r="AW35" s="64" t="b">
        <v>0</v>
      </c>
      <c r="AX35" s="64" t="s">
        <v>218</v>
      </c>
      <c r="AY35" s="67" t="s">
        <v>1740</v>
      </c>
      <c r="AZ35" s="104" t="s">
        <v>66</v>
      </c>
      <c r="BA35" s="48" t="s">
        <v>853</v>
      </c>
      <c r="BB35" s="48" t="s">
        <v>853</v>
      </c>
      <c r="BC35" s="48" t="s">
        <v>916</v>
      </c>
      <c r="BD35" s="48" t="s">
        <v>916</v>
      </c>
      <c r="BE35" s="48" t="s">
        <v>941</v>
      </c>
      <c r="BF35" s="48" t="s">
        <v>941</v>
      </c>
      <c r="BG35" s="86" t="s">
        <v>2137</v>
      </c>
      <c r="BH35" s="86" t="s">
        <v>2137</v>
      </c>
      <c r="BI35" s="86" t="s">
        <v>2169</v>
      </c>
      <c r="BJ35" s="86" t="s">
        <v>2169</v>
      </c>
      <c r="BK35" s="48">
        <v>0</v>
      </c>
      <c r="BL35" s="49">
        <v>0</v>
      </c>
      <c r="BM35" s="48">
        <v>0</v>
      </c>
      <c r="BN35" s="49">
        <v>0</v>
      </c>
      <c r="BO35" s="48">
        <v>0</v>
      </c>
      <c r="BP35" s="49">
        <v>0</v>
      </c>
      <c r="BQ35" s="48">
        <v>18</v>
      </c>
      <c r="BR35" s="49">
        <v>100</v>
      </c>
      <c r="BS35" s="48">
        <v>18</v>
      </c>
      <c r="BT35" s="63" t="str">
        <f>REPLACE(INDEX(GroupVertices[Group],MATCH(Vertices[[#This Row],[Vertex]],GroupVertices[Vertex],0)),1,1,"")</f>
        <v>1</v>
      </c>
    </row>
    <row r="36" spans="1:72" ht="41.45" customHeight="1">
      <c r="A36" s="62" t="s">
        <v>716</v>
      </c>
      <c r="B36" s="64"/>
      <c r="C36" s="81"/>
      <c r="D36" s="81" t="s">
        <v>64</v>
      </c>
      <c r="E36" s="88">
        <v>162.04156160404966</v>
      </c>
      <c r="F36" s="99">
        <v>99.99985013926344</v>
      </c>
      <c r="G36" s="72" t="s">
        <v>978</v>
      </c>
      <c r="H36" s="100"/>
      <c r="I36" s="73" t="s">
        <v>716</v>
      </c>
      <c r="J36" s="91"/>
      <c r="K36" s="101"/>
      <c r="L36" s="73" t="s">
        <v>1813</v>
      </c>
      <c r="M36" s="102">
        <v>1.049943588137024</v>
      </c>
      <c r="N36" s="96">
        <v>7018.841796875</v>
      </c>
      <c r="O36" s="96">
        <v>4135.3271484375</v>
      </c>
      <c r="P36" s="97"/>
      <c r="Q36" s="98"/>
      <c r="R36" s="98"/>
      <c r="S36" s="103"/>
      <c r="T36" s="48">
        <v>3</v>
      </c>
      <c r="U36" s="48">
        <v>2</v>
      </c>
      <c r="V36" s="49">
        <v>0</v>
      </c>
      <c r="W36" s="49">
        <v>0.5</v>
      </c>
      <c r="X36" s="49">
        <v>0</v>
      </c>
      <c r="Y36" s="49">
        <v>1.248166</v>
      </c>
      <c r="Z36" s="49">
        <v>0.5</v>
      </c>
      <c r="AA36" s="49">
        <v>0.5</v>
      </c>
      <c r="AB36" s="92">
        <v>36</v>
      </c>
      <c r="AC36" s="92"/>
      <c r="AD36" s="93"/>
      <c r="AE36" s="64" t="s">
        <v>1371</v>
      </c>
      <c r="AF36" s="64">
        <v>591</v>
      </c>
      <c r="AG36" s="64">
        <v>203</v>
      </c>
      <c r="AH36" s="64">
        <v>1287</v>
      </c>
      <c r="AI36" s="64">
        <v>1650</v>
      </c>
      <c r="AJ36" s="64"/>
      <c r="AK36" s="64" t="s">
        <v>1442</v>
      </c>
      <c r="AL36" s="64" t="s">
        <v>1504</v>
      </c>
      <c r="AM36" s="67" t="s">
        <v>1562</v>
      </c>
      <c r="AN36" s="64"/>
      <c r="AO36" s="66">
        <v>43202.84253472222</v>
      </c>
      <c r="AP36" s="67" t="s">
        <v>1624</v>
      </c>
      <c r="AQ36" s="64" t="b">
        <v>0</v>
      </c>
      <c r="AR36" s="64" t="b">
        <v>0</v>
      </c>
      <c r="AS36" s="64" t="b">
        <v>0</v>
      </c>
      <c r="AT36" s="64"/>
      <c r="AU36" s="64">
        <v>4</v>
      </c>
      <c r="AV36" s="67" t="s">
        <v>276</v>
      </c>
      <c r="AW36" s="64" t="b">
        <v>0</v>
      </c>
      <c r="AX36" s="64" t="s">
        <v>218</v>
      </c>
      <c r="AY36" s="67" t="s">
        <v>1741</v>
      </c>
      <c r="AZ36" s="104" t="s">
        <v>66</v>
      </c>
      <c r="BA36" s="48" t="s">
        <v>1890</v>
      </c>
      <c r="BB36" s="48" t="s">
        <v>1890</v>
      </c>
      <c r="BC36" s="48" t="s">
        <v>1903</v>
      </c>
      <c r="BD36" s="48" t="s">
        <v>1903</v>
      </c>
      <c r="BE36" s="48" t="s">
        <v>1942</v>
      </c>
      <c r="BF36" s="48" t="s">
        <v>942</v>
      </c>
      <c r="BG36" s="86" t="s">
        <v>1998</v>
      </c>
      <c r="BH36" s="86" t="s">
        <v>2138</v>
      </c>
      <c r="BI36" s="86" t="s">
        <v>2060</v>
      </c>
      <c r="BJ36" s="86" t="s">
        <v>2060</v>
      </c>
      <c r="BK36" s="48">
        <v>0</v>
      </c>
      <c r="BL36" s="49">
        <v>0</v>
      </c>
      <c r="BM36" s="48">
        <v>0</v>
      </c>
      <c r="BN36" s="49">
        <v>0</v>
      </c>
      <c r="BO36" s="48">
        <v>0</v>
      </c>
      <c r="BP36" s="49">
        <v>0</v>
      </c>
      <c r="BQ36" s="48">
        <v>73</v>
      </c>
      <c r="BR36" s="49">
        <v>100</v>
      </c>
      <c r="BS36" s="48">
        <v>73</v>
      </c>
      <c r="BT36" s="63" t="str">
        <f>REPLACE(INDEX(GroupVertices[Group],MATCH(Vertices[[#This Row],[Vertex]],GroupVertices[Vertex],0)),1,1,"")</f>
        <v>7</v>
      </c>
    </row>
    <row r="37" spans="1:72" ht="41.45" customHeight="1">
      <c r="A37" s="62" t="s">
        <v>717</v>
      </c>
      <c r="B37" s="64"/>
      <c r="C37" s="81"/>
      <c r="D37" s="81" t="s">
        <v>64</v>
      </c>
      <c r="E37" s="88">
        <v>166.9855656022653</v>
      </c>
      <c r="F37" s="99">
        <v>99.98202329889811</v>
      </c>
      <c r="G37" s="72" t="s">
        <v>979</v>
      </c>
      <c r="H37" s="100"/>
      <c r="I37" s="73" t="s">
        <v>717</v>
      </c>
      <c r="J37" s="91"/>
      <c r="K37" s="101"/>
      <c r="L37" s="73" t="s">
        <v>1814</v>
      </c>
      <c r="M37" s="102">
        <v>6.991035253887418</v>
      </c>
      <c r="N37" s="96">
        <v>8565.9189453125</v>
      </c>
      <c r="O37" s="96">
        <v>4376.09033203125</v>
      </c>
      <c r="P37" s="97"/>
      <c r="Q37" s="98"/>
      <c r="R37" s="98"/>
      <c r="S37" s="103"/>
      <c r="T37" s="48">
        <v>2</v>
      </c>
      <c r="U37" s="48">
        <v>1</v>
      </c>
      <c r="V37" s="49">
        <v>0</v>
      </c>
      <c r="W37" s="49">
        <v>0.5</v>
      </c>
      <c r="X37" s="49">
        <v>0</v>
      </c>
      <c r="Y37" s="49">
        <v>0.875906</v>
      </c>
      <c r="Z37" s="49">
        <v>0.5</v>
      </c>
      <c r="AA37" s="49">
        <v>0.5</v>
      </c>
      <c r="AB37" s="92">
        <v>37</v>
      </c>
      <c r="AC37" s="92"/>
      <c r="AD37" s="93"/>
      <c r="AE37" s="64" t="s">
        <v>1372</v>
      </c>
      <c r="AF37" s="64">
        <v>15818</v>
      </c>
      <c r="AG37" s="64">
        <v>21853</v>
      </c>
      <c r="AH37" s="64">
        <v>94287</v>
      </c>
      <c r="AI37" s="64">
        <v>46673</v>
      </c>
      <c r="AJ37" s="64"/>
      <c r="AK37" s="64" t="s">
        <v>1443</v>
      </c>
      <c r="AL37" s="64" t="s">
        <v>1505</v>
      </c>
      <c r="AM37" s="67" t="s">
        <v>1563</v>
      </c>
      <c r="AN37" s="64"/>
      <c r="AO37" s="66">
        <v>39898.09564814815</v>
      </c>
      <c r="AP37" s="67" t="s">
        <v>1625</v>
      </c>
      <c r="AQ37" s="64" t="b">
        <v>0</v>
      </c>
      <c r="AR37" s="64" t="b">
        <v>0</v>
      </c>
      <c r="AS37" s="64" t="b">
        <v>1</v>
      </c>
      <c r="AT37" s="64"/>
      <c r="AU37" s="64">
        <v>465</v>
      </c>
      <c r="AV37" s="67" t="s">
        <v>1663</v>
      </c>
      <c r="AW37" s="64" t="b">
        <v>0</v>
      </c>
      <c r="AX37" s="64" t="s">
        <v>218</v>
      </c>
      <c r="AY37" s="67" t="s">
        <v>1742</v>
      </c>
      <c r="AZ37" s="104" t="s">
        <v>66</v>
      </c>
      <c r="BA37" s="48"/>
      <c r="BB37" s="48"/>
      <c r="BC37" s="48"/>
      <c r="BD37" s="48"/>
      <c r="BE37" s="48"/>
      <c r="BF37" s="48"/>
      <c r="BG37" s="86" t="s">
        <v>2138</v>
      </c>
      <c r="BH37" s="86" t="s">
        <v>2138</v>
      </c>
      <c r="BI37" s="86" t="s">
        <v>2060</v>
      </c>
      <c r="BJ37" s="86" t="s">
        <v>2060</v>
      </c>
      <c r="BK37" s="48">
        <v>0</v>
      </c>
      <c r="BL37" s="49">
        <v>0</v>
      </c>
      <c r="BM37" s="48">
        <v>0</v>
      </c>
      <c r="BN37" s="49">
        <v>0</v>
      </c>
      <c r="BO37" s="48">
        <v>0</v>
      </c>
      <c r="BP37" s="49">
        <v>0</v>
      </c>
      <c r="BQ37" s="48">
        <v>33</v>
      </c>
      <c r="BR37" s="49">
        <v>100</v>
      </c>
      <c r="BS37" s="48">
        <v>33</v>
      </c>
      <c r="BT37" s="63" t="str">
        <f>REPLACE(INDEX(GroupVertices[Group],MATCH(Vertices[[#This Row],[Vertex]],GroupVertices[Vertex],0)),1,1,"")</f>
        <v>7</v>
      </c>
    </row>
    <row r="38" spans="1:72" ht="41.45" customHeight="1">
      <c r="A38" s="62" t="s">
        <v>718</v>
      </c>
      <c r="B38" s="64"/>
      <c r="C38" s="81"/>
      <c r="D38" s="81" t="s">
        <v>64</v>
      </c>
      <c r="E38" s="88">
        <v>162.43160127282346</v>
      </c>
      <c r="F38" s="99">
        <v>99.99844375388959</v>
      </c>
      <c r="G38" s="72" t="s">
        <v>980</v>
      </c>
      <c r="H38" s="100"/>
      <c r="I38" s="73" t="s">
        <v>718</v>
      </c>
      <c r="J38" s="91"/>
      <c r="K38" s="101"/>
      <c r="L38" s="73" t="s">
        <v>1815</v>
      </c>
      <c r="M38" s="102">
        <v>1.5186449537306348</v>
      </c>
      <c r="N38" s="96">
        <v>7956.6171875</v>
      </c>
      <c r="O38" s="96">
        <v>2554.7568359375</v>
      </c>
      <c r="P38" s="97"/>
      <c r="Q38" s="98"/>
      <c r="R38" s="98"/>
      <c r="S38" s="103"/>
      <c r="T38" s="48">
        <v>0</v>
      </c>
      <c r="U38" s="48">
        <v>2</v>
      </c>
      <c r="V38" s="49">
        <v>0</v>
      </c>
      <c r="W38" s="49">
        <v>0.5</v>
      </c>
      <c r="X38" s="49">
        <v>0</v>
      </c>
      <c r="Y38" s="49">
        <v>0.875906</v>
      </c>
      <c r="Z38" s="49">
        <v>1</v>
      </c>
      <c r="AA38" s="49">
        <v>0</v>
      </c>
      <c r="AB38" s="92">
        <v>38</v>
      </c>
      <c r="AC38" s="92"/>
      <c r="AD38" s="93"/>
      <c r="AE38" s="64" t="s">
        <v>1373</v>
      </c>
      <c r="AF38" s="64">
        <v>1674</v>
      </c>
      <c r="AG38" s="64">
        <v>1911</v>
      </c>
      <c r="AH38" s="64">
        <v>57346</v>
      </c>
      <c r="AI38" s="64">
        <v>50235</v>
      </c>
      <c r="AJ38" s="64"/>
      <c r="AK38" s="64" t="s">
        <v>1444</v>
      </c>
      <c r="AL38" s="64" t="s">
        <v>1506</v>
      </c>
      <c r="AM38" s="64"/>
      <c r="AN38" s="64"/>
      <c r="AO38" s="66">
        <v>42880.42758101852</v>
      </c>
      <c r="AP38" s="67" t="s">
        <v>1626</v>
      </c>
      <c r="AQ38" s="64" t="b">
        <v>1</v>
      </c>
      <c r="AR38" s="64" t="b">
        <v>0</v>
      </c>
      <c r="AS38" s="64" t="b">
        <v>1</v>
      </c>
      <c r="AT38" s="64"/>
      <c r="AU38" s="64">
        <v>74</v>
      </c>
      <c r="AV38" s="64"/>
      <c r="AW38" s="64" t="b">
        <v>0</v>
      </c>
      <c r="AX38" s="64" t="s">
        <v>218</v>
      </c>
      <c r="AY38" s="67" t="s">
        <v>1743</v>
      </c>
      <c r="AZ38" s="104" t="s">
        <v>66</v>
      </c>
      <c r="BA38" s="48"/>
      <c r="BB38" s="48"/>
      <c r="BC38" s="48"/>
      <c r="BD38" s="48"/>
      <c r="BE38" s="48"/>
      <c r="BF38" s="48"/>
      <c r="BG38" s="86" t="s">
        <v>2138</v>
      </c>
      <c r="BH38" s="86" t="s">
        <v>2138</v>
      </c>
      <c r="BI38" s="86" t="s">
        <v>2060</v>
      </c>
      <c r="BJ38" s="86" t="s">
        <v>2060</v>
      </c>
      <c r="BK38" s="48">
        <v>0</v>
      </c>
      <c r="BL38" s="49">
        <v>0</v>
      </c>
      <c r="BM38" s="48">
        <v>0</v>
      </c>
      <c r="BN38" s="49">
        <v>0</v>
      </c>
      <c r="BO38" s="48">
        <v>0</v>
      </c>
      <c r="BP38" s="49">
        <v>0</v>
      </c>
      <c r="BQ38" s="48">
        <v>33</v>
      </c>
      <c r="BR38" s="49">
        <v>100</v>
      </c>
      <c r="BS38" s="48">
        <v>33</v>
      </c>
      <c r="BT38" s="63" t="str">
        <f>REPLACE(INDEX(GroupVertices[Group],MATCH(Vertices[[#This Row],[Vertex]],GroupVertices[Vertex],0)),1,1,"")</f>
        <v>7</v>
      </c>
    </row>
    <row r="39" spans="1:72" ht="41.45" customHeight="1">
      <c r="A39" s="62" t="s">
        <v>719</v>
      </c>
      <c r="B39" s="64"/>
      <c r="C39" s="81"/>
      <c r="D39" s="81" t="s">
        <v>64</v>
      </c>
      <c r="E39" s="88">
        <v>162</v>
      </c>
      <c r="F39" s="99">
        <v>100</v>
      </c>
      <c r="G39" s="72" t="s">
        <v>981</v>
      </c>
      <c r="H39" s="100"/>
      <c r="I39" s="73" t="s">
        <v>719</v>
      </c>
      <c r="J39" s="91"/>
      <c r="K39" s="101"/>
      <c r="L39" s="73" t="s">
        <v>1816</v>
      </c>
      <c r="M39" s="102">
        <v>1</v>
      </c>
      <c r="N39" s="96">
        <v>476.51800537109375</v>
      </c>
      <c r="O39" s="96">
        <v>4756.86328125</v>
      </c>
      <c r="P39" s="97"/>
      <c r="Q39" s="98"/>
      <c r="R39" s="98"/>
      <c r="S39" s="103"/>
      <c r="T39" s="48">
        <v>0</v>
      </c>
      <c r="U39" s="48">
        <v>1</v>
      </c>
      <c r="V39" s="49">
        <v>0</v>
      </c>
      <c r="W39" s="49">
        <v>0.009434</v>
      </c>
      <c r="X39" s="49">
        <v>0.000937</v>
      </c>
      <c r="Y39" s="49">
        <v>0.475191</v>
      </c>
      <c r="Z39" s="49">
        <v>0</v>
      </c>
      <c r="AA39" s="49">
        <v>0</v>
      </c>
      <c r="AB39" s="92">
        <v>39</v>
      </c>
      <c r="AC39" s="92"/>
      <c r="AD39" s="93"/>
      <c r="AE39" s="64" t="s">
        <v>1374</v>
      </c>
      <c r="AF39" s="64">
        <v>87</v>
      </c>
      <c r="AG39" s="64">
        <v>21</v>
      </c>
      <c r="AH39" s="64">
        <v>5</v>
      </c>
      <c r="AI39" s="64">
        <v>47</v>
      </c>
      <c r="AJ39" s="64"/>
      <c r="AK39" s="64" t="s">
        <v>1445</v>
      </c>
      <c r="AL39" s="64" t="s">
        <v>1507</v>
      </c>
      <c r="AM39" s="64"/>
      <c r="AN39" s="64"/>
      <c r="AO39" s="66">
        <v>41951.926770833335</v>
      </c>
      <c r="AP39" s="67" t="s">
        <v>1627</v>
      </c>
      <c r="AQ39" s="64" t="b">
        <v>0</v>
      </c>
      <c r="AR39" s="64" t="b">
        <v>0</v>
      </c>
      <c r="AS39" s="64" t="b">
        <v>0</v>
      </c>
      <c r="AT39" s="64"/>
      <c r="AU39" s="64">
        <v>0</v>
      </c>
      <c r="AV39" s="67" t="s">
        <v>276</v>
      </c>
      <c r="AW39" s="64" t="b">
        <v>0</v>
      </c>
      <c r="AX39" s="64" t="s">
        <v>218</v>
      </c>
      <c r="AY39" s="67" t="s">
        <v>1744</v>
      </c>
      <c r="AZ39" s="104" t="s">
        <v>66</v>
      </c>
      <c r="BA39" s="48" t="s">
        <v>852</v>
      </c>
      <c r="BB39" s="48" t="s">
        <v>852</v>
      </c>
      <c r="BC39" s="48" t="s">
        <v>915</v>
      </c>
      <c r="BD39" s="48" t="s">
        <v>915</v>
      </c>
      <c r="BE39" s="48"/>
      <c r="BF39" s="48"/>
      <c r="BG39" s="86" t="s">
        <v>2136</v>
      </c>
      <c r="BH39" s="86" t="s">
        <v>2136</v>
      </c>
      <c r="BI39" s="86" t="s">
        <v>2168</v>
      </c>
      <c r="BJ39" s="86" t="s">
        <v>2168</v>
      </c>
      <c r="BK39" s="48">
        <v>0</v>
      </c>
      <c r="BL39" s="49">
        <v>0</v>
      </c>
      <c r="BM39" s="48">
        <v>0</v>
      </c>
      <c r="BN39" s="49">
        <v>0</v>
      </c>
      <c r="BO39" s="48">
        <v>0</v>
      </c>
      <c r="BP39" s="49">
        <v>0</v>
      </c>
      <c r="BQ39" s="48">
        <v>18</v>
      </c>
      <c r="BR39" s="49">
        <v>100</v>
      </c>
      <c r="BS39" s="48">
        <v>18</v>
      </c>
      <c r="BT39" s="63" t="str">
        <f>REPLACE(INDEX(GroupVertices[Group],MATCH(Vertices[[#This Row],[Vertex]],GroupVertices[Vertex],0)),1,1,"")</f>
        <v>1</v>
      </c>
    </row>
    <row r="40" spans="1:72" ht="41.45" customHeight="1">
      <c r="A40" s="62" t="s">
        <v>720</v>
      </c>
      <c r="B40" s="64"/>
      <c r="C40" s="81"/>
      <c r="D40" s="81" t="s">
        <v>64</v>
      </c>
      <c r="E40" s="88">
        <v>163.1612129483107</v>
      </c>
      <c r="F40" s="99">
        <v>99.99581295689342</v>
      </c>
      <c r="G40" s="72" t="s">
        <v>982</v>
      </c>
      <c r="H40" s="100"/>
      <c r="I40" s="73" t="s">
        <v>720</v>
      </c>
      <c r="J40" s="91"/>
      <c r="K40" s="101"/>
      <c r="L40" s="73" t="s">
        <v>1817</v>
      </c>
      <c r="M40" s="102">
        <v>2.3954018993228985</v>
      </c>
      <c r="N40" s="96">
        <v>1114.8780517578125</v>
      </c>
      <c r="O40" s="96">
        <v>7297.09228515625</v>
      </c>
      <c r="P40" s="97"/>
      <c r="Q40" s="98"/>
      <c r="R40" s="98"/>
      <c r="S40" s="103"/>
      <c r="T40" s="48">
        <v>0</v>
      </c>
      <c r="U40" s="48">
        <v>2</v>
      </c>
      <c r="V40" s="49">
        <v>0</v>
      </c>
      <c r="W40" s="49">
        <v>0.009524</v>
      </c>
      <c r="X40" s="49">
        <v>0.001084</v>
      </c>
      <c r="Y40" s="49">
        <v>0.826418</v>
      </c>
      <c r="Z40" s="49">
        <v>1</v>
      </c>
      <c r="AA40" s="49">
        <v>0</v>
      </c>
      <c r="AB40" s="92">
        <v>40</v>
      </c>
      <c r="AC40" s="92"/>
      <c r="AD40" s="93"/>
      <c r="AE40" s="64" t="s">
        <v>1375</v>
      </c>
      <c r="AF40" s="64">
        <v>4031</v>
      </c>
      <c r="AG40" s="64">
        <v>5106</v>
      </c>
      <c r="AH40" s="64">
        <v>25921</v>
      </c>
      <c r="AI40" s="64">
        <v>82682</v>
      </c>
      <c r="AJ40" s="64"/>
      <c r="AK40" s="64" t="s">
        <v>1446</v>
      </c>
      <c r="AL40" s="64" t="s">
        <v>1508</v>
      </c>
      <c r="AM40" s="67" t="s">
        <v>1564</v>
      </c>
      <c r="AN40" s="64"/>
      <c r="AO40" s="66">
        <v>42487.65829861111</v>
      </c>
      <c r="AP40" s="67" t="s">
        <v>1628</v>
      </c>
      <c r="AQ40" s="64" t="b">
        <v>0</v>
      </c>
      <c r="AR40" s="64" t="b">
        <v>0</v>
      </c>
      <c r="AS40" s="64" t="b">
        <v>1</v>
      </c>
      <c r="AT40" s="64"/>
      <c r="AU40" s="64">
        <v>212</v>
      </c>
      <c r="AV40" s="67" t="s">
        <v>276</v>
      </c>
      <c r="AW40" s="64" t="b">
        <v>0</v>
      </c>
      <c r="AX40" s="64" t="s">
        <v>218</v>
      </c>
      <c r="AY40" s="67" t="s">
        <v>1745</v>
      </c>
      <c r="AZ40" s="104" t="s">
        <v>66</v>
      </c>
      <c r="BA40" s="48" t="s">
        <v>856</v>
      </c>
      <c r="BB40" s="48" t="s">
        <v>856</v>
      </c>
      <c r="BC40" s="48" t="s">
        <v>918</v>
      </c>
      <c r="BD40" s="48" t="s">
        <v>918</v>
      </c>
      <c r="BE40" s="48" t="s">
        <v>941</v>
      </c>
      <c r="BF40" s="48" t="s">
        <v>941</v>
      </c>
      <c r="BG40" s="86" t="s">
        <v>2139</v>
      </c>
      <c r="BH40" s="86" t="s">
        <v>2139</v>
      </c>
      <c r="BI40" s="86" t="s">
        <v>2170</v>
      </c>
      <c r="BJ40" s="86" t="s">
        <v>2170</v>
      </c>
      <c r="BK40" s="48">
        <v>0</v>
      </c>
      <c r="BL40" s="49">
        <v>0</v>
      </c>
      <c r="BM40" s="48">
        <v>0</v>
      </c>
      <c r="BN40" s="49">
        <v>0</v>
      </c>
      <c r="BO40" s="48">
        <v>0</v>
      </c>
      <c r="BP40" s="49">
        <v>0</v>
      </c>
      <c r="BQ40" s="48">
        <v>18</v>
      </c>
      <c r="BR40" s="49">
        <v>100</v>
      </c>
      <c r="BS40" s="48">
        <v>18</v>
      </c>
      <c r="BT40" s="63" t="str">
        <f>REPLACE(INDEX(GroupVertices[Group],MATCH(Vertices[[#This Row],[Vertex]],GroupVertices[Vertex],0)),1,1,"")</f>
        <v>1</v>
      </c>
    </row>
    <row r="41" spans="1:72" ht="41.45" customHeight="1">
      <c r="A41" s="62" t="s">
        <v>733</v>
      </c>
      <c r="B41" s="64"/>
      <c r="C41" s="81"/>
      <c r="D41" s="81" t="s">
        <v>64</v>
      </c>
      <c r="E41" s="88">
        <v>162.20575277609203</v>
      </c>
      <c r="F41" s="99">
        <v>99.99925810701298</v>
      </c>
      <c r="G41" s="72" t="s">
        <v>995</v>
      </c>
      <c r="H41" s="100"/>
      <c r="I41" s="73" t="s">
        <v>733</v>
      </c>
      <c r="J41" s="91"/>
      <c r="K41" s="101"/>
      <c r="L41" s="73" t="s">
        <v>1818</v>
      </c>
      <c r="M41" s="102">
        <v>1.2472482028102128</v>
      </c>
      <c r="N41" s="96">
        <v>1031.932861328125</v>
      </c>
      <c r="O41" s="96">
        <v>5980.4609375</v>
      </c>
      <c r="P41" s="97"/>
      <c r="Q41" s="98"/>
      <c r="R41" s="98"/>
      <c r="S41" s="103"/>
      <c r="T41" s="48">
        <v>2</v>
      </c>
      <c r="U41" s="48">
        <v>1</v>
      </c>
      <c r="V41" s="49">
        <v>0</v>
      </c>
      <c r="W41" s="49">
        <v>0.009524</v>
      </c>
      <c r="X41" s="49">
        <v>0.001084</v>
      </c>
      <c r="Y41" s="49">
        <v>0.826418</v>
      </c>
      <c r="Z41" s="49">
        <v>0.5</v>
      </c>
      <c r="AA41" s="49">
        <v>0.5</v>
      </c>
      <c r="AB41" s="92">
        <v>41</v>
      </c>
      <c r="AC41" s="92"/>
      <c r="AD41" s="93"/>
      <c r="AE41" s="64" t="s">
        <v>1376</v>
      </c>
      <c r="AF41" s="64">
        <v>1117</v>
      </c>
      <c r="AG41" s="64">
        <v>922</v>
      </c>
      <c r="AH41" s="64">
        <v>737</v>
      </c>
      <c r="AI41" s="64">
        <v>1430</v>
      </c>
      <c r="AJ41" s="64"/>
      <c r="AK41" s="64" t="s">
        <v>1447</v>
      </c>
      <c r="AL41" s="64" t="s">
        <v>1487</v>
      </c>
      <c r="AM41" s="67" t="s">
        <v>1565</v>
      </c>
      <c r="AN41" s="64"/>
      <c r="AO41" s="66">
        <v>43109.78451388889</v>
      </c>
      <c r="AP41" s="67" t="s">
        <v>1629</v>
      </c>
      <c r="AQ41" s="64" t="b">
        <v>0</v>
      </c>
      <c r="AR41" s="64" t="b">
        <v>0</v>
      </c>
      <c r="AS41" s="64" t="b">
        <v>1</v>
      </c>
      <c r="AT41" s="64"/>
      <c r="AU41" s="64">
        <v>8</v>
      </c>
      <c r="AV41" s="67" t="s">
        <v>276</v>
      </c>
      <c r="AW41" s="64" t="b">
        <v>0</v>
      </c>
      <c r="AX41" s="64" t="s">
        <v>218</v>
      </c>
      <c r="AY41" s="67" t="s">
        <v>1746</v>
      </c>
      <c r="AZ41" s="104" t="s">
        <v>66</v>
      </c>
      <c r="BA41" s="48"/>
      <c r="BB41" s="48"/>
      <c r="BC41" s="48"/>
      <c r="BD41" s="48"/>
      <c r="BE41" s="48" t="s">
        <v>935</v>
      </c>
      <c r="BF41" s="48" t="s">
        <v>935</v>
      </c>
      <c r="BG41" s="86" t="s">
        <v>2140</v>
      </c>
      <c r="BH41" s="86" t="s">
        <v>2140</v>
      </c>
      <c r="BI41" s="86" t="s">
        <v>2171</v>
      </c>
      <c r="BJ41" s="86" t="s">
        <v>2171</v>
      </c>
      <c r="BK41" s="48">
        <v>0</v>
      </c>
      <c r="BL41" s="49">
        <v>0</v>
      </c>
      <c r="BM41" s="48">
        <v>0</v>
      </c>
      <c r="BN41" s="49">
        <v>0</v>
      </c>
      <c r="BO41" s="48">
        <v>0</v>
      </c>
      <c r="BP41" s="49">
        <v>0</v>
      </c>
      <c r="BQ41" s="48">
        <v>17</v>
      </c>
      <c r="BR41" s="49">
        <v>100</v>
      </c>
      <c r="BS41" s="48">
        <v>17</v>
      </c>
      <c r="BT41" s="63" t="str">
        <f>REPLACE(INDEX(GroupVertices[Group],MATCH(Vertices[[#This Row],[Vertex]],GroupVertices[Vertex],0)),1,1,"")</f>
        <v>1</v>
      </c>
    </row>
    <row r="42" spans="1:72" ht="41.45" customHeight="1">
      <c r="A42" s="62" t="s">
        <v>721</v>
      </c>
      <c r="B42" s="64"/>
      <c r="C42" s="81"/>
      <c r="D42" s="81" t="s">
        <v>64</v>
      </c>
      <c r="E42" s="88">
        <v>162.86114730149058</v>
      </c>
      <c r="F42" s="99">
        <v>99.99689491847494</v>
      </c>
      <c r="G42" s="72" t="s">
        <v>983</v>
      </c>
      <c r="H42" s="100"/>
      <c r="I42" s="73" t="s">
        <v>721</v>
      </c>
      <c r="J42" s="91"/>
      <c r="K42" s="101"/>
      <c r="L42" s="73" t="s">
        <v>1819</v>
      </c>
      <c r="M42" s="102">
        <v>2.0348201695863617</v>
      </c>
      <c r="N42" s="96">
        <v>9282.458984375</v>
      </c>
      <c r="O42" s="96">
        <v>3010.090087890625</v>
      </c>
      <c r="P42" s="97"/>
      <c r="Q42" s="98"/>
      <c r="R42" s="98"/>
      <c r="S42" s="103"/>
      <c r="T42" s="48">
        <v>1</v>
      </c>
      <c r="U42" s="48">
        <v>1</v>
      </c>
      <c r="V42" s="49">
        <v>0</v>
      </c>
      <c r="W42" s="49">
        <v>0</v>
      </c>
      <c r="X42" s="49">
        <v>0</v>
      </c>
      <c r="Y42" s="49">
        <v>0.999993</v>
      </c>
      <c r="Z42" s="49">
        <v>0</v>
      </c>
      <c r="AA42" s="49" t="s">
        <v>1868</v>
      </c>
      <c r="AB42" s="92">
        <v>42</v>
      </c>
      <c r="AC42" s="92"/>
      <c r="AD42" s="93"/>
      <c r="AE42" s="64" t="s">
        <v>1377</v>
      </c>
      <c r="AF42" s="64">
        <v>988</v>
      </c>
      <c r="AG42" s="64">
        <v>3792</v>
      </c>
      <c r="AH42" s="64">
        <v>4527</v>
      </c>
      <c r="AI42" s="64">
        <v>5344</v>
      </c>
      <c r="AJ42" s="64"/>
      <c r="AK42" s="64" t="s">
        <v>1448</v>
      </c>
      <c r="AL42" s="64" t="s">
        <v>1509</v>
      </c>
      <c r="AM42" s="67" t="s">
        <v>1566</v>
      </c>
      <c r="AN42" s="64"/>
      <c r="AO42" s="66">
        <v>40332.591469907406</v>
      </c>
      <c r="AP42" s="67" t="s">
        <v>1630</v>
      </c>
      <c r="AQ42" s="64" t="b">
        <v>0</v>
      </c>
      <c r="AR42" s="64" t="b">
        <v>0</v>
      </c>
      <c r="AS42" s="64" t="b">
        <v>1</v>
      </c>
      <c r="AT42" s="64"/>
      <c r="AU42" s="64">
        <v>57</v>
      </c>
      <c r="AV42" s="67" t="s">
        <v>277</v>
      </c>
      <c r="AW42" s="64" t="b">
        <v>0</v>
      </c>
      <c r="AX42" s="64" t="s">
        <v>218</v>
      </c>
      <c r="AY42" s="67" t="s">
        <v>1747</v>
      </c>
      <c r="AZ42" s="104" t="s">
        <v>66</v>
      </c>
      <c r="BA42" s="48" t="s">
        <v>2104</v>
      </c>
      <c r="BB42" s="48" t="s">
        <v>2104</v>
      </c>
      <c r="BC42" s="48" t="s">
        <v>2111</v>
      </c>
      <c r="BD42" s="48" t="s">
        <v>2111</v>
      </c>
      <c r="BE42" s="48" t="s">
        <v>943</v>
      </c>
      <c r="BF42" s="48" t="s">
        <v>2121</v>
      </c>
      <c r="BG42" s="86" t="s">
        <v>2141</v>
      </c>
      <c r="BH42" s="86" t="s">
        <v>2153</v>
      </c>
      <c r="BI42" s="86" t="s">
        <v>2172</v>
      </c>
      <c r="BJ42" s="86" t="s">
        <v>2172</v>
      </c>
      <c r="BK42" s="48">
        <v>0</v>
      </c>
      <c r="BL42" s="49">
        <v>0</v>
      </c>
      <c r="BM42" s="48">
        <v>0</v>
      </c>
      <c r="BN42" s="49">
        <v>0</v>
      </c>
      <c r="BO42" s="48">
        <v>0</v>
      </c>
      <c r="BP42" s="49">
        <v>0</v>
      </c>
      <c r="BQ42" s="48">
        <v>61</v>
      </c>
      <c r="BR42" s="49">
        <v>100</v>
      </c>
      <c r="BS42" s="48">
        <v>61</v>
      </c>
      <c r="BT42" s="63" t="str">
        <f>REPLACE(INDEX(GroupVertices[Group],MATCH(Vertices[[#This Row],[Vertex]],GroupVertices[Vertex],0)),1,1,"")</f>
        <v>9</v>
      </c>
    </row>
    <row r="43" spans="1:72" ht="41.45" customHeight="1">
      <c r="A43" s="62" t="s">
        <v>751</v>
      </c>
      <c r="B43" s="64"/>
      <c r="C43" s="81"/>
      <c r="D43" s="81" t="s">
        <v>64</v>
      </c>
      <c r="E43" s="88">
        <v>172.5349531847428</v>
      </c>
      <c r="F43" s="99">
        <v>99.962013596925</v>
      </c>
      <c r="G43" s="72" t="s">
        <v>1688</v>
      </c>
      <c r="H43" s="100"/>
      <c r="I43" s="73" t="s">
        <v>751</v>
      </c>
      <c r="J43" s="91"/>
      <c r="K43" s="101"/>
      <c r="L43" s="73" t="s">
        <v>1820</v>
      </c>
      <c r="M43" s="102">
        <v>13.659601931457871</v>
      </c>
      <c r="N43" s="96">
        <v>3493.135986328125</v>
      </c>
      <c r="O43" s="96">
        <v>7539.53076171875</v>
      </c>
      <c r="P43" s="97"/>
      <c r="Q43" s="98"/>
      <c r="R43" s="98"/>
      <c r="S43" s="103"/>
      <c r="T43" s="48">
        <v>1</v>
      </c>
      <c r="U43" s="48">
        <v>0</v>
      </c>
      <c r="V43" s="49">
        <v>0</v>
      </c>
      <c r="W43" s="49">
        <v>0.00885</v>
      </c>
      <c r="X43" s="49">
        <v>0.002991</v>
      </c>
      <c r="Y43" s="49">
        <v>0.384447</v>
      </c>
      <c r="Z43" s="49">
        <v>0</v>
      </c>
      <c r="AA43" s="49">
        <v>0</v>
      </c>
      <c r="AB43" s="92">
        <v>43</v>
      </c>
      <c r="AC43" s="92"/>
      <c r="AD43" s="93"/>
      <c r="AE43" s="64" t="s">
        <v>1378</v>
      </c>
      <c r="AF43" s="64">
        <v>558</v>
      </c>
      <c r="AG43" s="64">
        <v>46154</v>
      </c>
      <c r="AH43" s="64">
        <v>7534</v>
      </c>
      <c r="AI43" s="64">
        <v>34064</v>
      </c>
      <c r="AJ43" s="64"/>
      <c r="AK43" s="64" t="s">
        <v>1449</v>
      </c>
      <c r="AL43" s="64" t="s">
        <v>1510</v>
      </c>
      <c r="AM43" s="67" t="s">
        <v>1567</v>
      </c>
      <c r="AN43" s="64"/>
      <c r="AO43" s="66">
        <v>40741.57561342593</v>
      </c>
      <c r="AP43" s="67" t="s">
        <v>1631</v>
      </c>
      <c r="AQ43" s="64" t="b">
        <v>0</v>
      </c>
      <c r="AR43" s="64" t="b">
        <v>0</v>
      </c>
      <c r="AS43" s="64" t="b">
        <v>1</v>
      </c>
      <c r="AT43" s="64"/>
      <c r="AU43" s="64">
        <v>530</v>
      </c>
      <c r="AV43" s="67" t="s">
        <v>1664</v>
      </c>
      <c r="AW43" s="64" t="b">
        <v>0</v>
      </c>
      <c r="AX43" s="64" t="s">
        <v>218</v>
      </c>
      <c r="AY43" s="67" t="s">
        <v>1748</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2</v>
      </c>
    </row>
    <row r="44" spans="1:72" ht="41.45" customHeight="1">
      <c r="A44" s="62" t="s">
        <v>722</v>
      </c>
      <c r="B44" s="64"/>
      <c r="C44" s="81"/>
      <c r="D44" s="81" t="s">
        <v>64</v>
      </c>
      <c r="E44" s="88">
        <v>173.67698385426132</v>
      </c>
      <c r="F44" s="99">
        <v>99.95789572031222</v>
      </c>
      <c r="G44" s="72" t="s">
        <v>984</v>
      </c>
      <c r="H44" s="100"/>
      <c r="I44" s="73" t="s">
        <v>722</v>
      </c>
      <c r="J44" s="91"/>
      <c r="K44" s="101"/>
      <c r="L44" s="73" t="s">
        <v>1821</v>
      </c>
      <c r="M44" s="102">
        <v>15.031952943948296</v>
      </c>
      <c r="N44" s="96">
        <v>835.3258666992188</v>
      </c>
      <c r="O44" s="96">
        <v>8900.8916015625</v>
      </c>
      <c r="P44" s="97"/>
      <c r="Q44" s="98"/>
      <c r="R44" s="98"/>
      <c r="S44" s="103"/>
      <c r="T44" s="48">
        <v>0</v>
      </c>
      <c r="U44" s="48">
        <v>1</v>
      </c>
      <c r="V44" s="49">
        <v>0</v>
      </c>
      <c r="W44" s="49">
        <v>0.009434</v>
      </c>
      <c r="X44" s="49">
        <v>0.000937</v>
      </c>
      <c r="Y44" s="49">
        <v>0.475191</v>
      </c>
      <c r="Z44" s="49">
        <v>0</v>
      </c>
      <c r="AA44" s="49">
        <v>0</v>
      </c>
      <c r="AB44" s="92">
        <v>44</v>
      </c>
      <c r="AC44" s="92"/>
      <c r="AD44" s="93"/>
      <c r="AE44" s="64" t="s">
        <v>1379</v>
      </c>
      <c r="AF44" s="64">
        <v>4466</v>
      </c>
      <c r="AG44" s="64">
        <v>51155</v>
      </c>
      <c r="AH44" s="64">
        <v>102104</v>
      </c>
      <c r="AI44" s="64">
        <v>93175</v>
      </c>
      <c r="AJ44" s="64"/>
      <c r="AK44" s="64" t="s">
        <v>1450</v>
      </c>
      <c r="AL44" s="64" t="s">
        <v>1511</v>
      </c>
      <c r="AM44" s="67" t="s">
        <v>1568</v>
      </c>
      <c r="AN44" s="64"/>
      <c r="AO44" s="66">
        <v>39700.89241898148</v>
      </c>
      <c r="AP44" s="67" t="s">
        <v>1632</v>
      </c>
      <c r="AQ44" s="64" t="b">
        <v>0</v>
      </c>
      <c r="AR44" s="64" t="b">
        <v>0</v>
      </c>
      <c r="AS44" s="64" t="b">
        <v>1</v>
      </c>
      <c r="AT44" s="64"/>
      <c r="AU44" s="64">
        <v>2213</v>
      </c>
      <c r="AV44" s="67" t="s">
        <v>1666</v>
      </c>
      <c r="AW44" s="64" t="b">
        <v>1</v>
      </c>
      <c r="AX44" s="64" t="s">
        <v>218</v>
      </c>
      <c r="AY44" s="67" t="s">
        <v>1749</v>
      </c>
      <c r="AZ44" s="104" t="s">
        <v>66</v>
      </c>
      <c r="BA44" s="48" t="s">
        <v>861</v>
      </c>
      <c r="BB44" s="48" t="s">
        <v>861</v>
      </c>
      <c r="BC44" s="48" t="s">
        <v>910</v>
      </c>
      <c r="BD44" s="48" t="s">
        <v>910</v>
      </c>
      <c r="BE44" s="48" t="s">
        <v>941</v>
      </c>
      <c r="BF44" s="48" t="s">
        <v>941</v>
      </c>
      <c r="BG44" s="86" t="s">
        <v>2142</v>
      </c>
      <c r="BH44" s="86" t="s">
        <v>2142</v>
      </c>
      <c r="BI44" s="86" t="s">
        <v>2173</v>
      </c>
      <c r="BJ44" s="86" t="s">
        <v>2173</v>
      </c>
      <c r="BK44" s="48">
        <v>0</v>
      </c>
      <c r="BL44" s="49">
        <v>0</v>
      </c>
      <c r="BM44" s="48">
        <v>0</v>
      </c>
      <c r="BN44" s="49">
        <v>0</v>
      </c>
      <c r="BO44" s="48">
        <v>0</v>
      </c>
      <c r="BP44" s="49">
        <v>0</v>
      </c>
      <c r="BQ44" s="48">
        <v>11</v>
      </c>
      <c r="BR44" s="49">
        <v>100</v>
      </c>
      <c r="BS44" s="48">
        <v>11</v>
      </c>
      <c r="BT44" s="63" t="str">
        <f>REPLACE(INDEX(GroupVertices[Group],MATCH(Vertices[[#This Row],[Vertex]],GroupVertices[Vertex],0)),1,1,"")</f>
        <v>1</v>
      </c>
    </row>
    <row r="45" spans="1:72" ht="41.45" customHeight="1">
      <c r="A45" s="62" t="s">
        <v>723</v>
      </c>
      <c r="B45" s="64"/>
      <c r="C45" s="81"/>
      <c r="D45" s="81" t="s">
        <v>64</v>
      </c>
      <c r="E45" s="88">
        <v>162.27266239140275</v>
      </c>
      <c r="F45" s="99">
        <v>99.99901684769533</v>
      </c>
      <c r="G45" s="72" t="s">
        <v>985</v>
      </c>
      <c r="H45" s="100"/>
      <c r="I45" s="73" t="s">
        <v>723</v>
      </c>
      <c r="J45" s="91"/>
      <c r="K45" s="101"/>
      <c r="L45" s="73" t="s">
        <v>1822</v>
      </c>
      <c r="M45" s="102">
        <v>1.3276518914044328</v>
      </c>
      <c r="N45" s="96">
        <v>2334.152587890625</v>
      </c>
      <c r="O45" s="96">
        <v>3591.47607421875</v>
      </c>
      <c r="P45" s="97"/>
      <c r="Q45" s="98"/>
      <c r="R45" s="98"/>
      <c r="S45" s="103"/>
      <c r="T45" s="48">
        <v>0</v>
      </c>
      <c r="U45" s="48">
        <v>1</v>
      </c>
      <c r="V45" s="49">
        <v>0</v>
      </c>
      <c r="W45" s="49">
        <v>0.009434</v>
      </c>
      <c r="X45" s="49">
        <v>0.000937</v>
      </c>
      <c r="Y45" s="49">
        <v>0.475191</v>
      </c>
      <c r="Z45" s="49">
        <v>0</v>
      </c>
      <c r="AA45" s="49">
        <v>0</v>
      </c>
      <c r="AB45" s="92">
        <v>45</v>
      </c>
      <c r="AC45" s="92"/>
      <c r="AD45" s="93"/>
      <c r="AE45" s="64" t="s">
        <v>1380</v>
      </c>
      <c r="AF45" s="64">
        <v>1522</v>
      </c>
      <c r="AG45" s="64">
        <v>1215</v>
      </c>
      <c r="AH45" s="64">
        <v>56344</v>
      </c>
      <c r="AI45" s="64">
        <v>59884</v>
      </c>
      <c r="AJ45" s="64"/>
      <c r="AK45" s="64" t="s">
        <v>1451</v>
      </c>
      <c r="AL45" s="64" t="s">
        <v>1512</v>
      </c>
      <c r="AM45" s="64"/>
      <c r="AN45" s="64"/>
      <c r="AO45" s="66">
        <v>39800.2133912037</v>
      </c>
      <c r="AP45" s="67" t="s">
        <v>1633</v>
      </c>
      <c r="AQ45" s="64" t="b">
        <v>0</v>
      </c>
      <c r="AR45" s="64" t="b">
        <v>0</v>
      </c>
      <c r="AS45" s="64" t="b">
        <v>1</v>
      </c>
      <c r="AT45" s="64"/>
      <c r="AU45" s="64">
        <v>157</v>
      </c>
      <c r="AV45" s="67" t="s">
        <v>1668</v>
      </c>
      <c r="AW45" s="64" t="b">
        <v>0</v>
      </c>
      <c r="AX45" s="64" t="s">
        <v>218</v>
      </c>
      <c r="AY45" s="67" t="s">
        <v>1750</v>
      </c>
      <c r="AZ45" s="104" t="s">
        <v>66</v>
      </c>
      <c r="BA45" s="48" t="s">
        <v>862</v>
      </c>
      <c r="BB45" s="48" t="s">
        <v>862</v>
      </c>
      <c r="BC45" s="48" t="s">
        <v>910</v>
      </c>
      <c r="BD45" s="48" t="s">
        <v>910</v>
      </c>
      <c r="BE45" s="48" t="s">
        <v>941</v>
      </c>
      <c r="BF45" s="48" t="s">
        <v>941</v>
      </c>
      <c r="BG45" s="86" t="s">
        <v>1944</v>
      </c>
      <c r="BH45" s="86" t="s">
        <v>1944</v>
      </c>
      <c r="BI45" s="86" t="s">
        <v>275</v>
      </c>
      <c r="BJ45" s="86" t="s">
        <v>275</v>
      </c>
      <c r="BK45" s="48">
        <v>0</v>
      </c>
      <c r="BL45" s="49">
        <v>0</v>
      </c>
      <c r="BM45" s="48">
        <v>0</v>
      </c>
      <c r="BN45" s="49">
        <v>0</v>
      </c>
      <c r="BO45" s="48">
        <v>0</v>
      </c>
      <c r="BP45" s="49">
        <v>0</v>
      </c>
      <c r="BQ45" s="48">
        <v>1</v>
      </c>
      <c r="BR45" s="49">
        <v>100</v>
      </c>
      <c r="BS45" s="48">
        <v>1</v>
      </c>
      <c r="BT45" s="63" t="str">
        <f>REPLACE(INDEX(GroupVertices[Group],MATCH(Vertices[[#This Row],[Vertex]],GroupVertices[Vertex],0)),1,1,"")</f>
        <v>1</v>
      </c>
    </row>
    <row r="46" spans="1:72" ht="41.45" customHeight="1">
      <c r="A46" s="62" t="s">
        <v>724</v>
      </c>
      <c r="B46" s="64"/>
      <c r="C46" s="81"/>
      <c r="D46" s="81" t="s">
        <v>64</v>
      </c>
      <c r="E46" s="88">
        <v>162.88010121982092</v>
      </c>
      <c r="F46" s="99">
        <v>99.99682657539178</v>
      </c>
      <c r="G46" s="72" t="s">
        <v>986</v>
      </c>
      <c r="H46" s="100"/>
      <c r="I46" s="73" t="s">
        <v>724</v>
      </c>
      <c r="J46" s="91"/>
      <c r="K46" s="101"/>
      <c r="L46" s="73" t="s">
        <v>1823</v>
      </c>
      <c r="M46" s="102">
        <v>2.0575966410994004</v>
      </c>
      <c r="N46" s="96">
        <v>7405.61083984375</v>
      </c>
      <c r="O46" s="96">
        <v>1732.7117919921875</v>
      </c>
      <c r="P46" s="97"/>
      <c r="Q46" s="98"/>
      <c r="R46" s="98"/>
      <c r="S46" s="103"/>
      <c r="T46" s="48">
        <v>0</v>
      </c>
      <c r="U46" s="48">
        <v>2</v>
      </c>
      <c r="V46" s="49">
        <v>2</v>
      </c>
      <c r="W46" s="49">
        <v>0.5</v>
      </c>
      <c r="X46" s="49">
        <v>0</v>
      </c>
      <c r="Y46" s="49">
        <v>1.459449</v>
      </c>
      <c r="Z46" s="49">
        <v>0</v>
      </c>
      <c r="AA46" s="49">
        <v>0</v>
      </c>
      <c r="AB46" s="92">
        <v>46</v>
      </c>
      <c r="AC46" s="92"/>
      <c r="AD46" s="93"/>
      <c r="AE46" s="64" t="s">
        <v>1381</v>
      </c>
      <c r="AF46" s="64">
        <v>1745</v>
      </c>
      <c r="AG46" s="64">
        <v>3875</v>
      </c>
      <c r="AH46" s="64">
        <v>4344</v>
      </c>
      <c r="AI46" s="64">
        <v>3552</v>
      </c>
      <c r="AJ46" s="64"/>
      <c r="AK46" s="64" t="s">
        <v>1452</v>
      </c>
      <c r="AL46" s="64" t="s">
        <v>1513</v>
      </c>
      <c r="AM46" s="67" t="s">
        <v>1569</v>
      </c>
      <c r="AN46" s="64"/>
      <c r="AO46" s="66">
        <v>39455.30290509259</v>
      </c>
      <c r="AP46" s="67" t="s">
        <v>1634</v>
      </c>
      <c r="AQ46" s="64" t="b">
        <v>0</v>
      </c>
      <c r="AR46" s="64" t="b">
        <v>0</v>
      </c>
      <c r="AS46" s="64" t="b">
        <v>1</v>
      </c>
      <c r="AT46" s="64"/>
      <c r="AU46" s="64">
        <v>237</v>
      </c>
      <c r="AV46" s="67" t="s">
        <v>1666</v>
      </c>
      <c r="AW46" s="64" t="b">
        <v>0</v>
      </c>
      <c r="AX46" s="64" t="s">
        <v>218</v>
      </c>
      <c r="AY46" s="67" t="s">
        <v>1751</v>
      </c>
      <c r="AZ46" s="104" t="s">
        <v>66</v>
      </c>
      <c r="BA46" s="48" t="s">
        <v>863</v>
      </c>
      <c r="BB46" s="48" t="s">
        <v>863</v>
      </c>
      <c r="BC46" s="48" t="s">
        <v>910</v>
      </c>
      <c r="BD46" s="48" t="s">
        <v>910</v>
      </c>
      <c r="BE46" s="48" t="s">
        <v>946</v>
      </c>
      <c r="BF46" s="48" t="s">
        <v>946</v>
      </c>
      <c r="BG46" s="86" t="s">
        <v>2143</v>
      </c>
      <c r="BH46" s="86" t="s">
        <v>2143</v>
      </c>
      <c r="BI46" s="86" t="s">
        <v>2174</v>
      </c>
      <c r="BJ46" s="86" t="s">
        <v>2174</v>
      </c>
      <c r="BK46" s="48">
        <v>0</v>
      </c>
      <c r="BL46" s="49">
        <v>0</v>
      </c>
      <c r="BM46" s="48">
        <v>0</v>
      </c>
      <c r="BN46" s="49">
        <v>0</v>
      </c>
      <c r="BO46" s="48">
        <v>0</v>
      </c>
      <c r="BP46" s="49">
        <v>0</v>
      </c>
      <c r="BQ46" s="48">
        <v>28</v>
      </c>
      <c r="BR46" s="49">
        <v>100</v>
      </c>
      <c r="BS46" s="48">
        <v>28</v>
      </c>
      <c r="BT46" s="63" t="str">
        <f>REPLACE(INDEX(GroupVertices[Group],MATCH(Vertices[[#This Row],[Vertex]],GroupVertices[Vertex],0)),1,1,"")</f>
        <v>6</v>
      </c>
    </row>
    <row r="47" spans="1:72" ht="41.45" customHeight="1">
      <c r="A47" s="62" t="s">
        <v>752</v>
      </c>
      <c r="B47" s="64"/>
      <c r="C47" s="81"/>
      <c r="D47" s="81" t="s">
        <v>64</v>
      </c>
      <c r="E47" s="88">
        <v>164.52772195178977</v>
      </c>
      <c r="F47" s="99">
        <v>99.99088566762107</v>
      </c>
      <c r="G47" s="72" t="s">
        <v>1689</v>
      </c>
      <c r="H47" s="100"/>
      <c r="I47" s="73" t="s">
        <v>752</v>
      </c>
      <c r="J47" s="91"/>
      <c r="K47" s="101"/>
      <c r="L47" s="73" t="s">
        <v>1824</v>
      </c>
      <c r="M47" s="102">
        <v>4.037503170817141</v>
      </c>
      <c r="N47" s="96">
        <v>7405.61083984375</v>
      </c>
      <c r="O47" s="96">
        <v>822.044921875</v>
      </c>
      <c r="P47" s="97"/>
      <c r="Q47" s="98"/>
      <c r="R47" s="98"/>
      <c r="S47" s="103"/>
      <c r="T47" s="48">
        <v>1</v>
      </c>
      <c r="U47" s="48">
        <v>0</v>
      </c>
      <c r="V47" s="49">
        <v>0</v>
      </c>
      <c r="W47" s="49">
        <v>0.333333</v>
      </c>
      <c r="X47" s="49">
        <v>0</v>
      </c>
      <c r="Y47" s="49">
        <v>0.770265</v>
      </c>
      <c r="Z47" s="49">
        <v>0</v>
      </c>
      <c r="AA47" s="49">
        <v>0</v>
      </c>
      <c r="AB47" s="92">
        <v>47</v>
      </c>
      <c r="AC47" s="92"/>
      <c r="AD47" s="93"/>
      <c r="AE47" s="64" t="s">
        <v>1382</v>
      </c>
      <c r="AF47" s="64">
        <v>6073</v>
      </c>
      <c r="AG47" s="64">
        <v>11090</v>
      </c>
      <c r="AH47" s="64">
        <v>12310</v>
      </c>
      <c r="AI47" s="64">
        <v>4333</v>
      </c>
      <c r="AJ47" s="64"/>
      <c r="AK47" s="64" t="s">
        <v>1453</v>
      </c>
      <c r="AL47" s="64" t="s">
        <v>1514</v>
      </c>
      <c r="AM47" s="67" t="s">
        <v>1570</v>
      </c>
      <c r="AN47" s="64"/>
      <c r="AO47" s="66">
        <v>40599.63390046296</v>
      </c>
      <c r="AP47" s="67" t="s">
        <v>1635</v>
      </c>
      <c r="AQ47" s="64" t="b">
        <v>0</v>
      </c>
      <c r="AR47" s="64" t="b">
        <v>0</v>
      </c>
      <c r="AS47" s="64" t="b">
        <v>1</v>
      </c>
      <c r="AT47" s="64"/>
      <c r="AU47" s="64">
        <v>556</v>
      </c>
      <c r="AV47" s="67" t="s">
        <v>276</v>
      </c>
      <c r="AW47" s="64" t="b">
        <v>0</v>
      </c>
      <c r="AX47" s="64" t="s">
        <v>218</v>
      </c>
      <c r="AY47" s="67" t="s">
        <v>1752</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6</v>
      </c>
    </row>
    <row r="48" spans="1:72" ht="41.45" customHeight="1">
      <c r="A48" s="62" t="s">
        <v>753</v>
      </c>
      <c r="B48" s="64"/>
      <c r="C48" s="81"/>
      <c r="D48" s="81" t="s">
        <v>64</v>
      </c>
      <c r="E48" s="88">
        <v>162.99359636934116</v>
      </c>
      <c r="F48" s="99">
        <v>99.99641734030348</v>
      </c>
      <c r="G48" s="72" t="s">
        <v>1690</v>
      </c>
      <c r="H48" s="100"/>
      <c r="I48" s="73" t="s">
        <v>753</v>
      </c>
      <c r="J48" s="91"/>
      <c r="K48" s="101"/>
      <c r="L48" s="73" t="s">
        <v>1825</v>
      </c>
      <c r="M48" s="102">
        <v>2.193981054858197</v>
      </c>
      <c r="N48" s="96">
        <v>8179.14990234375</v>
      </c>
      <c r="O48" s="96">
        <v>1732.7117919921875</v>
      </c>
      <c r="P48" s="97"/>
      <c r="Q48" s="98"/>
      <c r="R48" s="98"/>
      <c r="S48" s="103"/>
      <c r="T48" s="48">
        <v>1</v>
      </c>
      <c r="U48" s="48">
        <v>0</v>
      </c>
      <c r="V48" s="49">
        <v>0</v>
      </c>
      <c r="W48" s="49">
        <v>0.333333</v>
      </c>
      <c r="X48" s="49">
        <v>0</v>
      </c>
      <c r="Y48" s="49">
        <v>0.770265</v>
      </c>
      <c r="Z48" s="49">
        <v>0</v>
      </c>
      <c r="AA48" s="49">
        <v>0</v>
      </c>
      <c r="AB48" s="92">
        <v>48</v>
      </c>
      <c r="AC48" s="92"/>
      <c r="AD48" s="93"/>
      <c r="AE48" s="64" t="s">
        <v>1383</v>
      </c>
      <c r="AF48" s="64">
        <v>2750</v>
      </c>
      <c r="AG48" s="64">
        <v>4372</v>
      </c>
      <c r="AH48" s="64">
        <v>9546</v>
      </c>
      <c r="AI48" s="64">
        <v>2502</v>
      </c>
      <c r="AJ48" s="64"/>
      <c r="AK48" s="64" t="s">
        <v>1454</v>
      </c>
      <c r="AL48" s="64" t="s">
        <v>1515</v>
      </c>
      <c r="AM48" s="67" t="s">
        <v>1571</v>
      </c>
      <c r="AN48" s="64"/>
      <c r="AO48" s="66">
        <v>39127.03662037037</v>
      </c>
      <c r="AP48" s="67" t="s">
        <v>1636</v>
      </c>
      <c r="AQ48" s="64" t="b">
        <v>0</v>
      </c>
      <c r="AR48" s="64" t="b">
        <v>0</v>
      </c>
      <c r="AS48" s="64" t="b">
        <v>1</v>
      </c>
      <c r="AT48" s="64"/>
      <c r="AU48" s="64">
        <v>378</v>
      </c>
      <c r="AV48" s="67" t="s">
        <v>276</v>
      </c>
      <c r="AW48" s="64" t="b">
        <v>0</v>
      </c>
      <c r="AX48" s="64" t="s">
        <v>218</v>
      </c>
      <c r="AY48" s="67" t="s">
        <v>1753</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6</v>
      </c>
    </row>
    <row r="49" spans="1:72" ht="41.45" customHeight="1">
      <c r="A49" s="62" t="s">
        <v>725</v>
      </c>
      <c r="B49" s="64"/>
      <c r="C49" s="81"/>
      <c r="D49" s="81" t="s">
        <v>64</v>
      </c>
      <c r="E49" s="88">
        <v>162.64877207200604</v>
      </c>
      <c r="F49" s="99">
        <v>99.99766069037054</v>
      </c>
      <c r="G49" s="72" t="s">
        <v>987</v>
      </c>
      <c r="H49" s="100"/>
      <c r="I49" s="73" t="s">
        <v>725</v>
      </c>
      <c r="J49" s="91"/>
      <c r="K49" s="101"/>
      <c r="L49" s="73" t="s">
        <v>1826</v>
      </c>
      <c r="M49" s="102">
        <v>1.7796139225125573</v>
      </c>
      <c r="N49" s="96">
        <v>3186.775390625</v>
      </c>
      <c r="O49" s="96">
        <v>7218.62646484375</v>
      </c>
      <c r="P49" s="97"/>
      <c r="Q49" s="98"/>
      <c r="R49" s="98"/>
      <c r="S49" s="103"/>
      <c r="T49" s="48">
        <v>0</v>
      </c>
      <c r="U49" s="48">
        <v>1</v>
      </c>
      <c r="V49" s="49">
        <v>0</v>
      </c>
      <c r="W49" s="49">
        <v>0.009434</v>
      </c>
      <c r="X49" s="49">
        <v>0.000937</v>
      </c>
      <c r="Y49" s="49">
        <v>0.475191</v>
      </c>
      <c r="Z49" s="49">
        <v>0</v>
      </c>
      <c r="AA49" s="49">
        <v>0</v>
      </c>
      <c r="AB49" s="92">
        <v>49</v>
      </c>
      <c r="AC49" s="92"/>
      <c r="AD49" s="93"/>
      <c r="AE49" s="64" t="s">
        <v>1384</v>
      </c>
      <c r="AF49" s="64">
        <v>752</v>
      </c>
      <c r="AG49" s="64">
        <v>2862</v>
      </c>
      <c r="AH49" s="64">
        <v>17586</v>
      </c>
      <c r="AI49" s="64">
        <v>23289</v>
      </c>
      <c r="AJ49" s="64"/>
      <c r="AK49" s="64" t="s">
        <v>1455</v>
      </c>
      <c r="AL49" s="64" t="s">
        <v>1516</v>
      </c>
      <c r="AM49" s="67" t="s">
        <v>1572</v>
      </c>
      <c r="AN49" s="64"/>
      <c r="AO49" s="66">
        <v>40023.54577546296</v>
      </c>
      <c r="AP49" s="67" t="s">
        <v>1637</v>
      </c>
      <c r="AQ49" s="64" t="b">
        <v>0</v>
      </c>
      <c r="AR49" s="64" t="b">
        <v>0</v>
      </c>
      <c r="AS49" s="64" t="b">
        <v>1</v>
      </c>
      <c r="AT49" s="64"/>
      <c r="AU49" s="64">
        <v>51</v>
      </c>
      <c r="AV49" s="67" t="s">
        <v>276</v>
      </c>
      <c r="AW49" s="64" t="b">
        <v>0</v>
      </c>
      <c r="AX49" s="64" t="s">
        <v>218</v>
      </c>
      <c r="AY49" s="67" t="s">
        <v>1754</v>
      </c>
      <c r="AZ49" s="104" t="s">
        <v>66</v>
      </c>
      <c r="BA49" s="48"/>
      <c r="BB49" s="48"/>
      <c r="BC49" s="48"/>
      <c r="BD49" s="48"/>
      <c r="BE49" s="48" t="s">
        <v>935</v>
      </c>
      <c r="BF49" s="48" t="s">
        <v>935</v>
      </c>
      <c r="BG49" s="86" t="s">
        <v>2140</v>
      </c>
      <c r="BH49" s="86" t="s">
        <v>2140</v>
      </c>
      <c r="BI49" s="86" t="s">
        <v>2171</v>
      </c>
      <c r="BJ49" s="86" t="s">
        <v>2171</v>
      </c>
      <c r="BK49" s="48">
        <v>0</v>
      </c>
      <c r="BL49" s="49">
        <v>0</v>
      </c>
      <c r="BM49" s="48">
        <v>0</v>
      </c>
      <c r="BN49" s="49">
        <v>0</v>
      </c>
      <c r="BO49" s="48">
        <v>0</v>
      </c>
      <c r="BP49" s="49">
        <v>0</v>
      </c>
      <c r="BQ49" s="48">
        <v>17</v>
      </c>
      <c r="BR49" s="49">
        <v>100</v>
      </c>
      <c r="BS49" s="48">
        <v>17</v>
      </c>
      <c r="BT49" s="63" t="str">
        <f>REPLACE(INDEX(GroupVertices[Group],MATCH(Vertices[[#This Row],[Vertex]],GroupVertices[Vertex],0)),1,1,"")</f>
        <v>1</v>
      </c>
    </row>
    <row r="50" spans="1:72" ht="41.45" customHeight="1">
      <c r="A50" s="62" t="s">
        <v>726</v>
      </c>
      <c r="B50" s="64"/>
      <c r="C50" s="81"/>
      <c r="D50" s="81" t="s">
        <v>64</v>
      </c>
      <c r="E50" s="88">
        <v>162.53093807371138</v>
      </c>
      <c r="F50" s="99">
        <v>99.998085570261</v>
      </c>
      <c r="G50" s="72" t="s">
        <v>988</v>
      </c>
      <c r="H50" s="100"/>
      <c r="I50" s="73" t="s">
        <v>726</v>
      </c>
      <c r="J50" s="91"/>
      <c r="K50" s="101"/>
      <c r="L50" s="73" t="s">
        <v>1827</v>
      </c>
      <c r="M50" s="102">
        <v>1.638015617684511</v>
      </c>
      <c r="N50" s="96">
        <v>2215.742431640625</v>
      </c>
      <c r="O50" s="96">
        <v>5032.193359375</v>
      </c>
      <c r="P50" s="97"/>
      <c r="Q50" s="98"/>
      <c r="R50" s="98"/>
      <c r="S50" s="103"/>
      <c r="T50" s="48">
        <v>0</v>
      </c>
      <c r="U50" s="48">
        <v>1</v>
      </c>
      <c r="V50" s="49">
        <v>0</v>
      </c>
      <c r="W50" s="49">
        <v>0.009434</v>
      </c>
      <c r="X50" s="49">
        <v>0.000937</v>
      </c>
      <c r="Y50" s="49">
        <v>0.475191</v>
      </c>
      <c r="Z50" s="49">
        <v>0</v>
      </c>
      <c r="AA50" s="49">
        <v>0</v>
      </c>
      <c r="AB50" s="92">
        <v>50</v>
      </c>
      <c r="AC50" s="92"/>
      <c r="AD50" s="93"/>
      <c r="AE50" s="64" t="s">
        <v>1385</v>
      </c>
      <c r="AF50" s="64">
        <v>3096</v>
      </c>
      <c r="AG50" s="64">
        <v>2346</v>
      </c>
      <c r="AH50" s="64">
        <v>26553</v>
      </c>
      <c r="AI50" s="64">
        <v>13695</v>
      </c>
      <c r="AJ50" s="64"/>
      <c r="AK50" s="64" t="s">
        <v>1456</v>
      </c>
      <c r="AL50" s="64" t="s">
        <v>1517</v>
      </c>
      <c r="AM50" s="67" t="s">
        <v>1573</v>
      </c>
      <c r="AN50" s="64"/>
      <c r="AO50" s="66">
        <v>39735.888125</v>
      </c>
      <c r="AP50" s="67" t="s">
        <v>1638</v>
      </c>
      <c r="AQ50" s="64" t="b">
        <v>0</v>
      </c>
      <c r="AR50" s="64" t="b">
        <v>0</v>
      </c>
      <c r="AS50" s="64" t="b">
        <v>1</v>
      </c>
      <c r="AT50" s="64"/>
      <c r="AU50" s="64">
        <v>1724</v>
      </c>
      <c r="AV50" s="67" t="s">
        <v>1667</v>
      </c>
      <c r="AW50" s="64" t="b">
        <v>0</v>
      </c>
      <c r="AX50" s="64" t="s">
        <v>218</v>
      </c>
      <c r="AY50" s="67" t="s">
        <v>1755</v>
      </c>
      <c r="AZ50" s="104" t="s">
        <v>66</v>
      </c>
      <c r="BA50" s="48"/>
      <c r="BB50" s="48"/>
      <c r="BC50" s="48"/>
      <c r="BD50" s="48"/>
      <c r="BE50" s="48" t="s">
        <v>935</v>
      </c>
      <c r="BF50" s="48" t="s">
        <v>935</v>
      </c>
      <c r="BG50" s="86" t="s">
        <v>2140</v>
      </c>
      <c r="BH50" s="86" t="s">
        <v>2140</v>
      </c>
      <c r="BI50" s="86" t="s">
        <v>2171</v>
      </c>
      <c r="BJ50" s="86" t="s">
        <v>2171</v>
      </c>
      <c r="BK50" s="48">
        <v>0</v>
      </c>
      <c r="BL50" s="49">
        <v>0</v>
      </c>
      <c r="BM50" s="48">
        <v>0</v>
      </c>
      <c r="BN50" s="49">
        <v>0</v>
      </c>
      <c r="BO50" s="48">
        <v>0</v>
      </c>
      <c r="BP50" s="49">
        <v>0</v>
      </c>
      <c r="BQ50" s="48">
        <v>17</v>
      </c>
      <c r="BR50" s="49">
        <v>100</v>
      </c>
      <c r="BS50" s="48">
        <v>17</v>
      </c>
      <c r="BT50" s="63" t="str">
        <f>REPLACE(INDEX(GroupVertices[Group],MATCH(Vertices[[#This Row],[Vertex]],GroupVertices[Vertex],0)),1,1,"")</f>
        <v>1</v>
      </c>
    </row>
    <row r="51" spans="1:72" ht="41.45" customHeight="1">
      <c r="A51" s="62" t="s">
        <v>727</v>
      </c>
      <c r="B51" s="64"/>
      <c r="C51" s="81"/>
      <c r="D51" s="81" t="s">
        <v>64</v>
      </c>
      <c r="E51" s="88">
        <v>162.44804322607385</v>
      </c>
      <c r="F51" s="99">
        <v>99.99838446832348</v>
      </c>
      <c r="G51" s="72" t="s">
        <v>989</v>
      </c>
      <c r="H51" s="100"/>
      <c r="I51" s="73" t="s">
        <v>727</v>
      </c>
      <c r="J51" s="91"/>
      <c r="K51" s="101"/>
      <c r="L51" s="73" t="s">
        <v>1828</v>
      </c>
      <c r="M51" s="102">
        <v>1.538402856729897</v>
      </c>
      <c r="N51" s="96">
        <v>1314.2728271484375</v>
      </c>
      <c r="O51" s="96">
        <v>9349.015625</v>
      </c>
      <c r="P51" s="97"/>
      <c r="Q51" s="98"/>
      <c r="R51" s="98"/>
      <c r="S51" s="103"/>
      <c r="T51" s="48">
        <v>0</v>
      </c>
      <c r="U51" s="48">
        <v>1</v>
      </c>
      <c r="V51" s="49">
        <v>0</v>
      </c>
      <c r="W51" s="49">
        <v>0.009434</v>
      </c>
      <c r="X51" s="49">
        <v>0.000937</v>
      </c>
      <c r="Y51" s="49">
        <v>0.475191</v>
      </c>
      <c r="Z51" s="49">
        <v>0</v>
      </c>
      <c r="AA51" s="49">
        <v>0</v>
      </c>
      <c r="AB51" s="92">
        <v>51</v>
      </c>
      <c r="AC51" s="92"/>
      <c r="AD51" s="93"/>
      <c r="AE51" s="64" t="s">
        <v>1386</v>
      </c>
      <c r="AF51" s="64">
        <v>2412</v>
      </c>
      <c r="AG51" s="64">
        <v>1983</v>
      </c>
      <c r="AH51" s="64">
        <v>22904</v>
      </c>
      <c r="AI51" s="64">
        <v>8534</v>
      </c>
      <c r="AJ51" s="64"/>
      <c r="AK51" s="64" t="s">
        <v>1457</v>
      </c>
      <c r="AL51" s="64" t="s">
        <v>1518</v>
      </c>
      <c r="AM51" s="67" t="s">
        <v>1574</v>
      </c>
      <c r="AN51" s="64"/>
      <c r="AO51" s="66">
        <v>39993.043125</v>
      </c>
      <c r="AP51" s="67" t="s">
        <v>1639</v>
      </c>
      <c r="AQ51" s="64" t="b">
        <v>0</v>
      </c>
      <c r="AR51" s="64" t="b">
        <v>0</v>
      </c>
      <c r="AS51" s="64" t="b">
        <v>1</v>
      </c>
      <c r="AT51" s="64"/>
      <c r="AU51" s="64">
        <v>29</v>
      </c>
      <c r="AV51" s="67" t="s">
        <v>1667</v>
      </c>
      <c r="AW51" s="64" t="b">
        <v>0</v>
      </c>
      <c r="AX51" s="64" t="s">
        <v>218</v>
      </c>
      <c r="AY51" s="67" t="s">
        <v>1756</v>
      </c>
      <c r="AZ51" s="104" t="s">
        <v>66</v>
      </c>
      <c r="BA51" s="48"/>
      <c r="BB51" s="48"/>
      <c r="BC51" s="48"/>
      <c r="BD51" s="48"/>
      <c r="BE51" s="48" t="s">
        <v>941</v>
      </c>
      <c r="BF51" s="48" t="s">
        <v>941</v>
      </c>
      <c r="BG51" s="86" t="s">
        <v>2144</v>
      </c>
      <c r="BH51" s="86" t="s">
        <v>2154</v>
      </c>
      <c r="BI51" s="86" t="s">
        <v>2175</v>
      </c>
      <c r="BJ51" s="86" t="s">
        <v>2181</v>
      </c>
      <c r="BK51" s="48">
        <v>0</v>
      </c>
      <c r="BL51" s="49">
        <v>0</v>
      </c>
      <c r="BM51" s="48">
        <v>0</v>
      </c>
      <c r="BN51" s="49">
        <v>0</v>
      </c>
      <c r="BO51" s="48">
        <v>0</v>
      </c>
      <c r="BP51" s="49">
        <v>0</v>
      </c>
      <c r="BQ51" s="48">
        <v>81</v>
      </c>
      <c r="BR51" s="49">
        <v>100</v>
      </c>
      <c r="BS51" s="48">
        <v>81</v>
      </c>
      <c r="BT51" s="63" t="str">
        <f>REPLACE(INDEX(GroupVertices[Group],MATCH(Vertices[[#This Row],[Vertex]],GroupVertices[Vertex],0)),1,1,"")</f>
        <v>1</v>
      </c>
    </row>
    <row r="52" spans="1:72" ht="41.45" customHeight="1">
      <c r="A52" s="62" t="s">
        <v>728</v>
      </c>
      <c r="B52" s="64"/>
      <c r="C52" s="81"/>
      <c r="D52" s="81" t="s">
        <v>64</v>
      </c>
      <c r="E52" s="88">
        <v>162.11121154490212</v>
      </c>
      <c r="F52" s="99">
        <v>99.9995989990181</v>
      </c>
      <c r="G52" s="72" t="s">
        <v>990</v>
      </c>
      <c r="H52" s="100"/>
      <c r="I52" s="73" t="s">
        <v>728</v>
      </c>
      <c r="J52" s="91"/>
      <c r="K52" s="101"/>
      <c r="L52" s="73" t="s">
        <v>1829</v>
      </c>
      <c r="M52" s="102">
        <v>1.1336402605644547</v>
      </c>
      <c r="N52" s="96">
        <v>1963.3466796875</v>
      </c>
      <c r="O52" s="96">
        <v>8384.4482421875</v>
      </c>
      <c r="P52" s="97"/>
      <c r="Q52" s="98"/>
      <c r="R52" s="98"/>
      <c r="S52" s="103"/>
      <c r="T52" s="48">
        <v>0</v>
      </c>
      <c r="U52" s="48">
        <v>1</v>
      </c>
      <c r="V52" s="49">
        <v>0</v>
      </c>
      <c r="W52" s="49">
        <v>0.009434</v>
      </c>
      <c r="X52" s="49">
        <v>0.000937</v>
      </c>
      <c r="Y52" s="49">
        <v>0.475191</v>
      </c>
      <c r="Z52" s="49">
        <v>0</v>
      </c>
      <c r="AA52" s="49">
        <v>0</v>
      </c>
      <c r="AB52" s="92">
        <v>52</v>
      </c>
      <c r="AC52" s="92"/>
      <c r="AD52" s="93"/>
      <c r="AE52" s="64" t="s">
        <v>1387</v>
      </c>
      <c r="AF52" s="64">
        <v>559</v>
      </c>
      <c r="AG52" s="64">
        <v>508</v>
      </c>
      <c r="AH52" s="64">
        <v>4412</v>
      </c>
      <c r="AI52" s="64">
        <v>4886</v>
      </c>
      <c r="AJ52" s="64"/>
      <c r="AK52" s="64" t="s">
        <v>1458</v>
      </c>
      <c r="AL52" s="64" t="s">
        <v>1519</v>
      </c>
      <c r="AM52" s="64"/>
      <c r="AN52" s="64"/>
      <c r="AO52" s="66">
        <v>40998.91175925926</v>
      </c>
      <c r="AP52" s="67" t="s">
        <v>1640</v>
      </c>
      <c r="AQ52" s="64" t="b">
        <v>0</v>
      </c>
      <c r="AR52" s="64" t="b">
        <v>0</v>
      </c>
      <c r="AS52" s="64" t="b">
        <v>1</v>
      </c>
      <c r="AT52" s="64"/>
      <c r="AU52" s="64">
        <v>44</v>
      </c>
      <c r="AV52" s="67" t="s">
        <v>1667</v>
      </c>
      <c r="AW52" s="64" t="b">
        <v>0</v>
      </c>
      <c r="AX52" s="64" t="s">
        <v>218</v>
      </c>
      <c r="AY52" s="67" t="s">
        <v>1757</v>
      </c>
      <c r="AZ52" s="104" t="s">
        <v>66</v>
      </c>
      <c r="BA52" s="48" t="s">
        <v>864</v>
      </c>
      <c r="BB52" s="48" t="s">
        <v>864</v>
      </c>
      <c r="BC52" s="48" t="s">
        <v>922</v>
      </c>
      <c r="BD52" s="48" t="s">
        <v>922</v>
      </c>
      <c r="BE52" s="48" t="s">
        <v>947</v>
      </c>
      <c r="BF52" s="48" t="s">
        <v>947</v>
      </c>
      <c r="BG52" s="86" t="s">
        <v>2145</v>
      </c>
      <c r="BH52" s="86" t="s">
        <v>2145</v>
      </c>
      <c r="BI52" s="86" t="s">
        <v>2176</v>
      </c>
      <c r="BJ52" s="86" t="s">
        <v>2176</v>
      </c>
      <c r="BK52" s="48">
        <v>0</v>
      </c>
      <c r="BL52" s="49">
        <v>0</v>
      </c>
      <c r="BM52" s="48">
        <v>0</v>
      </c>
      <c r="BN52" s="49">
        <v>0</v>
      </c>
      <c r="BO52" s="48">
        <v>0</v>
      </c>
      <c r="BP52" s="49">
        <v>0</v>
      </c>
      <c r="BQ52" s="48">
        <v>10</v>
      </c>
      <c r="BR52" s="49">
        <v>100</v>
      </c>
      <c r="BS52" s="48">
        <v>10</v>
      </c>
      <c r="BT52" s="63" t="str">
        <f>REPLACE(INDEX(GroupVertices[Group],MATCH(Vertices[[#This Row],[Vertex]],GroupVertices[Vertex],0)),1,1,"")</f>
        <v>1</v>
      </c>
    </row>
    <row r="53" spans="1:72" ht="41.45" customHeight="1">
      <c r="A53" s="62" t="s">
        <v>729</v>
      </c>
      <c r="B53" s="64"/>
      <c r="C53" s="81"/>
      <c r="D53" s="81" t="s">
        <v>64</v>
      </c>
      <c r="E53" s="88">
        <v>163.42359911893192</v>
      </c>
      <c r="F53" s="99">
        <v>99.99486685806755</v>
      </c>
      <c r="G53" s="72" t="s">
        <v>991</v>
      </c>
      <c r="H53" s="100"/>
      <c r="I53" s="73" t="s">
        <v>729</v>
      </c>
      <c r="J53" s="91"/>
      <c r="K53" s="101"/>
      <c r="L53" s="73" t="s">
        <v>1830</v>
      </c>
      <c r="M53" s="102">
        <v>2.7107051013527923</v>
      </c>
      <c r="N53" s="96">
        <v>5133.85498046875</v>
      </c>
      <c r="O53" s="96">
        <v>1851.8961181640625</v>
      </c>
      <c r="P53" s="97"/>
      <c r="Q53" s="98"/>
      <c r="R53" s="98"/>
      <c r="S53" s="103"/>
      <c r="T53" s="48">
        <v>0</v>
      </c>
      <c r="U53" s="48">
        <v>8</v>
      </c>
      <c r="V53" s="49">
        <v>56</v>
      </c>
      <c r="W53" s="49">
        <v>0.125</v>
      </c>
      <c r="X53" s="49">
        <v>0</v>
      </c>
      <c r="Y53" s="49">
        <v>4.216183</v>
      </c>
      <c r="Z53" s="49">
        <v>0</v>
      </c>
      <c r="AA53" s="49">
        <v>0</v>
      </c>
      <c r="AB53" s="92">
        <v>53</v>
      </c>
      <c r="AC53" s="92"/>
      <c r="AD53" s="93"/>
      <c r="AE53" s="64" t="s">
        <v>1388</v>
      </c>
      <c r="AF53" s="64">
        <v>5634</v>
      </c>
      <c r="AG53" s="64">
        <v>6255</v>
      </c>
      <c r="AH53" s="64">
        <v>40331</v>
      </c>
      <c r="AI53" s="64">
        <v>7248</v>
      </c>
      <c r="AJ53" s="64"/>
      <c r="AK53" s="64" t="s">
        <v>1459</v>
      </c>
      <c r="AL53" s="64" t="s">
        <v>1520</v>
      </c>
      <c r="AM53" s="67" t="s">
        <v>1575</v>
      </c>
      <c r="AN53" s="64"/>
      <c r="AO53" s="66">
        <v>39647.637777777774</v>
      </c>
      <c r="AP53" s="67" t="s">
        <v>1641</v>
      </c>
      <c r="AQ53" s="64" t="b">
        <v>0</v>
      </c>
      <c r="AR53" s="64" t="b">
        <v>0</v>
      </c>
      <c r="AS53" s="64" t="b">
        <v>1</v>
      </c>
      <c r="AT53" s="64"/>
      <c r="AU53" s="64">
        <v>766</v>
      </c>
      <c r="AV53" s="67" t="s">
        <v>1668</v>
      </c>
      <c r="AW53" s="64" t="b">
        <v>0</v>
      </c>
      <c r="AX53" s="64" t="s">
        <v>218</v>
      </c>
      <c r="AY53" s="67" t="s">
        <v>1758</v>
      </c>
      <c r="AZ53" s="104" t="s">
        <v>66</v>
      </c>
      <c r="BA53" s="48" t="s">
        <v>2105</v>
      </c>
      <c r="BB53" s="48" t="s">
        <v>2105</v>
      </c>
      <c r="BC53" s="48" t="s">
        <v>923</v>
      </c>
      <c r="BD53" s="48" t="s">
        <v>923</v>
      </c>
      <c r="BE53" s="48" t="s">
        <v>1939</v>
      </c>
      <c r="BF53" s="48" t="s">
        <v>2122</v>
      </c>
      <c r="BG53" s="86" t="s">
        <v>1995</v>
      </c>
      <c r="BH53" s="86" t="s">
        <v>2155</v>
      </c>
      <c r="BI53" s="86" t="s">
        <v>2177</v>
      </c>
      <c r="BJ53" s="86" t="s">
        <v>2182</v>
      </c>
      <c r="BK53" s="48">
        <v>0</v>
      </c>
      <c r="BL53" s="49">
        <v>0</v>
      </c>
      <c r="BM53" s="48">
        <v>0</v>
      </c>
      <c r="BN53" s="49">
        <v>0</v>
      </c>
      <c r="BO53" s="48">
        <v>0</v>
      </c>
      <c r="BP53" s="49">
        <v>0</v>
      </c>
      <c r="BQ53" s="48">
        <v>57</v>
      </c>
      <c r="BR53" s="49">
        <v>100</v>
      </c>
      <c r="BS53" s="48">
        <v>57</v>
      </c>
      <c r="BT53" s="63" t="str">
        <f>REPLACE(INDEX(GroupVertices[Group],MATCH(Vertices[[#This Row],[Vertex]],GroupVertices[Vertex],0)),1,1,"")</f>
        <v>3</v>
      </c>
    </row>
    <row r="54" spans="1:72" ht="41.45" customHeight="1">
      <c r="A54" s="62" t="s">
        <v>754</v>
      </c>
      <c r="B54" s="64"/>
      <c r="C54" s="81"/>
      <c r="D54" s="81" t="s">
        <v>64</v>
      </c>
      <c r="E54" s="88">
        <v>162.90042530092214</v>
      </c>
      <c r="F54" s="99">
        <v>99.99675329184478</v>
      </c>
      <c r="G54" s="72" t="s">
        <v>1691</v>
      </c>
      <c r="H54" s="100"/>
      <c r="I54" s="73" t="s">
        <v>754</v>
      </c>
      <c r="J54" s="91"/>
      <c r="K54" s="101"/>
      <c r="L54" s="73" t="s">
        <v>1831</v>
      </c>
      <c r="M54" s="102">
        <v>2.082019604529044</v>
      </c>
      <c r="N54" s="96">
        <v>4625.6611328125</v>
      </c>
      <c r="O54" s="96">
        <v>366.71148681640625</v>
      </c>
      <c r="P54" s="97"/>
      <c r="Q54" s="98"/>
      <c r="R54" s="98"/>
      <c r="S54" s="103"/>
      <c r="T54" s="48">
        <v>1</v>
      </c>
      <c r="U54" s="48">
        <v>0</v>
      </c>
      <c r="V54" s="49">
        <v>0</v>
      </c>
      <c r="W54" s="49">
        <v>0.066667</v>
      </c>
      <c r="X54" s="49">
        <v>0</v>
      </c>
      <c r="Y54" s="49">
        <v>0.597969</v>
      </c>
      <c r="Z54" s="49">
        <v>0</v>
      </c>
      <c r="AA54" s="49">
        <v>0</v>
      </c>
      <c r="AB54" s="92">
        <v>54</v>
      </c>
      <c r="AC54" s="92"/>
      <c r="AD54" s="93"/>
      <c r="AE54" s="64" t="s">
        <v>1389</v>
      </c>
      <c r="AF54" s="64">
        <v>1866</v>
      </c>
      <c r="AG54" s="64">
        <v>3964</v>
      </c>
      <c r="AH54" s="64">
        <v>25177</v>
      </c>
      <c r="AI54" s="64">
        <v>2397</v>
      </c>
      <c r="AJ54" s="64"/>
      <c r="AK54" s="64" t="s">
        <v>1460</v>
      </c>
      <c r="AL54" s="64" t="s">
        <v>1521</v>
      </c>
      <c r="AM54" s="67" t="s">
        <v>1576</v>
      </c>
      <c r="AN54" s="64"/>
      <c r="AO54" s="66">
        <v>39285.78386574074</v>
      </c>
      <c r="AP54" s="67" t="s">
        <v>1642</v>
      </c>
      <c r="AQ54" s="64" t="b">
        <v>0</v>
      </c>
      <c r="AR54" s="64" t="b">
        <v>0</v>
      </c>
      <c r="AS54" s="64" t="b">
        <v>0</v>
      </c>
      <c r="AT54" s="64"/>
      <c r="AU54" s="64">
        <v>284</v>
      </c>
      <c r="AV54" s="67" t="s">
        <v>276</v>
      </c>
      <c r="AW54" s="64" t="b">
        <v>0</v>
      </c>
      <c r="AX54" s="64" t="s">
        <v>218</v>
      </c>
      <c r="AY54" s="67" t="s">
        <v>1759</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755</v>
      </c>
      <c r="B55" s="64"/>
      <c r="C55" s="81"/>
      <c r="D55" s="81" t="s">
        <v>64</v>
      </c>
      <c r="E55" s="88">
        <v>162.22447833396055</v>
      </c>
      <c r="F55" s="99">
        <v>99.99919058734045</v>
      </c>
      <c r="G55" s="72" t="s">
        <v>1692</v>
      </c>
      <c r="H55" s="100"/>
      <c r="I55" s="73" t="s">
        <v>755</v>
      </c>
      <c r="J55" s="91"/>
      <c r="K55" s="101"/>
      <c r="L55" s="73" t="s">
        <v>1832</v>
      </c>
      <c r="M55" s="102">
        <v>1.269750259003817</v>
      </c>
      <c r="N55" s="96">
        <v>3614.368408203125</v>
      </c>
      <c r="O55" s="96">
        <v>1127.002197265625</v>
      </c>
      <c r="P55" s="97"/>
      <c r="Q55" s="98"/>
      <c r="R55" s="98"/>
      <c r="S55" s="103"/>
      <c r="T55" s="48">
        <v>1</v>
      </c>
      <c r="U55" s="48">
        <v>0</v>
      </c>
      <c r="V55" s="49">
        <v>0</v>
      </c>
      <c r="W55" s="49">
        <v>0.066667</v>
      </c>
      <c r="X55" s="49">
        <v>0</v>
      </c>
      <c r="Y55" s="49">
        <v>0.597969</v>
      </c>
      <c r="Z55" s="49">
        <v>0</v>
      </c>
      <c r="AA55" s="49">
        <v>0</v>
      </c>
      <c r="AB55" s="92">
        <v>55</v>
      </c>
      <c r="AC55" s="92"/>
      <c r="AD55" s="93"/>
      <c r="AE55" s="64" t="s">
        <v>1390</v>
      </c>
      <c r="AF55" s="64">
        <v>15</v>
      </c>
      <c r="AG55" s="64">
        <v>1004</v>
      </c>
      <c r="AH55" s="64">
        <v>10960</v>
      </c>
      <c r="AI55" s="64">
        <v>3200</v>
      </c>
      <c r="AJ55" s="64"/>
      <c r="AK55" s="64" t="s">
        <v>1461</v>
      </c>
      <c r="AL55" s="64" t="s">
        <v>1522</v>
      </c>
      <c r="AM55" s="67" t="s">
        <v>1577</v>
      </c>
      <c r="AN55" s="64"/>
      <c r="AO55" s="66">
        <v>40019.78016203704</v>
      </c>
      <c r="AP55" s="67" t="s">
        <v>1643</v>
      </c>
      <c r="AQ55" s="64" t="b">
        <v>0</v>
      </c>
      <c r="AR55" s="64" t="b">
        <v>0</v>
      </c>
      <c r="AS55" s="64" t="b">
        <v>0</v>
      </c>
      <c r="AT55" s="64"/>
      <c r="AU55" s="64">
        <v>273</v>
      </c>
      <c r="AV55" s="67" t="s">
        <v>276</v>
      </c>
      <c r="AW55" s="64" t="b">
        <v>0</v>
      </c>
      <c r="AX55" s="64" t="s">
        <v>218</v>
      </c>
      <c r="AY55" s="67" t="s">
        <v>1760</v>
      </c>
      <c r="AZ55" s="104"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3</v>
      </c>
    </row>
    <row r="56" spans="1:72" ht="41.45" customHeight="1">
      <c r="A56" s="62" t="s">
        <v>756</v>
      </c>
      <c r="B56" s="64"/>
      <c r="C56" s="81"/>
      <c r="D56" s="81" t="s">
        <v>64</v>
      </c>
      <c r="E56" s="88">
        <v>162.48435253950186</v>
      </c>
      <c r="F56" s="99">
        <v>99.99825354603165</v>
      </c>
      <c r="G56" s="72" t="s">
        <v>1693</v>
      </c>
      <c r="H56" s="100"/>
      <c r="I56" s="73" t="s">
        <v>756</v>
      </c>
      <c r="J56" s="91"/>
      <c r="K56" s="101"/>
      <c r="L56" s="73" t="s">
        <v>1833</v>
      </c>
      <c r="M56" s="102">
        <v>1.5820348925199346</v>
      </c>
      <c r="N56" s="96">
        <v>6774.56689453125</v>
      </c>
      <c r="O56" s="96">
        <v>1391.88330078125</v>
      </c>
      <c r="P56" s="97"/>
      <c r="Q56" s="98"/>
      <c r="R56" s="98"/>
      <c r="S56" s="103"/>
      <c r="T56" s="48">
        <v>1</v>
      </c>
      <c r="U56" s="48">
        <v>0</v>
      </c>
      <c r="V56" s="49">
        <v>0</v>
      </c>
      <c r="W56" s="49">
        <v>0.066667</v>
      </c>
      <c r="X56" s="49">
        <v>0</v>
      </c>
      <c r="Y56" s="49">
        <v>0.597969</v>
      </c>
      <c r="Z56" s="49">
        <v>0</v>
      </c>
      <c r="AA56" s="49">
        <v>0</v>
      </c>
      <c r="AB56" s="92">
        <v>56</v>
      </c>
      <c r="AC56" s="92"/>
      <c r="AD56" s="93"/>
      <c r="AE56" s="64" t="s">
        <v>1391</v>
      </c>
      <c r="AF56" s="64">
        <v>1126</v>
      </c>
      <c r="AG56" s="64">
        <v>2142</v>
      </c>
      <c r="AH56" s="64">
        <v>14853</v>
      </c>
      <c r="AI56" s="64">
        <v>884</v>
      </c>
      <c r="AJ56" s="64"/>
      <c r="AK56" s="64" t="s">
        <v>1462</v>
      </c>
      <c r="AL56" s="64" t="s">
        <v>1523</v>
      </c>
      <c r="AM56" s="64"/>
      <c r="AN56" s="64"/>
      <c r="AO56" s="66">
        <v>40014.677303240744</v>
      </c>
      <c r="AP56" s="67" t="s">
        <v>1644</v>
      </c>
      <c r="AQ56" s="64" t="b">
        <v>0</v>
      </c>
      <c r="AR56" s="64" t="b">
        <v>0</v>
      </c>
      <c r="AS56" s="64" t="b">
        <v>0</v>
      </c>
      <c r="AT56" s="64"/>
      <c r="AU56" s="64">
        <v>74</v>
      </c>
      <c r="AV56" s="67" t="s">
        <v>1669</v>
      </c>
      <c r="AW56" s="64" t="b">
        <v>0</v>
      </c>
      <c r="AX56" s="64" t="s">
        <v>218</v>
      </c>
      <c r="AY56" s="67" t="s">
        <v>1761</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3</v>
      </c>
    </row>
    <row r="57" spans="1:72" ht="41.45" customHeight="1">
      <c r="A57" s="62" t="s">
        <v>757</v>
      </c>
      <c r="B57" s="64"/>
      <c r="C57" s="81"/>
      <c r="D57" s="81" t="s">
        <v>64</v>
      </c>
      <c r="E57" s="88">
        <v>177.77354217869507</v>
      </c>
      <c r="F57" s="99">
        <v>99.94312455683354</v>
      </c>
      <c r="G57" s="72" t="s">
        <v>1694</v>
      </c>
      <c r="H57" s="100"/>
      <c r="I57" s="73" t="s">
        <v>757</v>
      </c>
      <c r="J57" s="91"/>
      <c r="K57" s="101"/>
      <c r="L57" s="73" t="s">
        <v>1834</v>
      </c>
      <c r="M57" s="102">
        <v>19.95468935927838</v>
      </c>
      <c r="N57" s="96">
        <v>5642.03955078125</v>
      </c>
      <c r="O57" s="96">
        <v>3337.074462890625</v>
      </c>
      <c r="P57" s="97"/>
      <c r="Q57" s="98"/>
      <c r="R57" s="98"/>
      <c r="S57" s="103"/>
      <c r="T57" s="48">
        <v>1</v>
      </c>
      <c r="U57" s="48">
        <v>0</v>
      </c>
      <c r="V57" s="49">
        <v>0</v>
      </c>
      <c r="W57" s="49">
        <v>0.066667</v>
      </c>
      <c r="X57" s="49">
        <v>0</v>
      </c>
      <c r="Y57" s="49">
        <v>0.597969</v>
      </c>
      <c r="Z57" s="49">
        <v>0</v>
      </c>
      <c r="AA57" s="49">
        <v>0</v>
      </c>
      <c r="AB57" s="92">
        <v>57</v>
      </c>
      <c r="AC57" s="92"/>
      <c r="AD57" s="93"/>
      <c r="AE57" s="64" t="s">
        <v>1392</v>
      </c>
      <c r="AF57" s="64">
        <v>40235</v>
      </c>
      <c r="AG57" s="64">
        <v>69094</v>
      </c>
      <c r="AH57" s="64">
        <v>43405</v>
      </c>
      <c r="AI57" s="64">
        <v>2816</v>
      </c>
      <c r="AJ57" s="64"/>
      <c r="AK57" s="64" t="s">
        <v>1463</v>
      </c>
      <c r="AL57" s="64" t="s">
        <v>1524</v>
      </c>
      <c r="AM57" s="67" t="s">
        <v>1578</v>
      </c>
      <c r="AN57" s="64"/>
      <c r="AO57" s="66">
        <v>39890.5312962963</v>
      </c>
      <c r="AP57" s="67" t="s">
        <v>1645</v>
      </c>
      <c r="AQ57" s="64" t="b">
        <v>0</v>
      </c>
      <c r="AR57" s="64" t="b">
        <v>0</v>
      </c>
      <c r="AS57" s="64" t="b">
        <v>0</v>
      </c>
      <c r="AT57" s="64"/>
      <c r="AU57" s="64">
        <v>2705</v>
      </c>
      <c r="AV57" s="67" t="s">
        <v>1668</v>
      </c>
      <c r="AW57" s="64" t="b">
        <v>0</v>
      </c>
      <c r="AX57" s="64" t="s">
        <v>218</v>
      </c>
      <c r="AY57" s="67" t="s">
        <v>1762</v>
      </c>
      <c r="AZ57" s="104"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3</v>
      </c>
    </row>
    <row r="58" spans="1:72" ht="41.45" customHeight="1">
      <c r="A58" s="62" t="s">
        <v>758</v>
      </c>
      <c r="B58" s="64"/>
      <c r="C58" s="81"/>
      <c r="D58" s="81" t="s">
        <v>64</v>
      </c>
      <c r="E58" s="88">
        <v>162.88923563829337</v>
      </c>
      <c r="F58" s="99">
        <v>99.99679363896617</v>
      </c>
      <c r="G58" s="72" t="s">
        <v>1695</v>
      </c>
      <c r="H58" s="100"/>
      <c r="I58" s="73" t="s">
        <v>758</v>
      </c>
      <c r="J58" s="91"/>
      <c r="K58" s="101"/>
      <c r="L58" s="73" t="s">
        <v>1835</v>
      </c>
      <c r="M58" s="102">
        <v>2.0685732538767683</v>
      </c>
      <c r="N58" s="96">
        <v>5934.66552734375</v>
      </c>
      <c r="O58" s="96">
        <v>476.4458923339844</v>
      </c>
      <c r="P58" s="97"/>
      <c r="Q58" s="98"/>
      <c r="R58" s="98"/>
      <c r="S58" s="103"/>
      <c r="T58" s="48">
        <v>1</v>
      </c>
      <c r="U58" s="48">
        <v>0</v>
      </c>
      <c r="V58" s="49">
        <v>0</v>
      </c>
      <c r="W58" s="49">
        <v>0.066667</v>
      </c>
      <c r="X58" s="49">
        <v>0</v>
      </c>
      <c r="Y58" s="49">
        <v>0.597969</v>
      </c>
      <c r="Z58" s="49">
        <v>0</v>
      </c>
      <c r="AA58" s="49">
        <v>0</v>
      </c>
      <c r="AB58" s="92">
        <v>58</v>
      </c>
      <c r="AC58" s="92"/>
      <c r="AD58" s="93"/>
      <c r="AE58" s="64" t="s">
        <v>1393</v>
      </c>
      <c r="AF58" s="64">
        <v>2691</v>
      </c>
      <c r="AG58" s="64">
        <v>3915</v>
      </c>
      <c r="AH58" s="64">
        <v>321</v>
      </c>
      <c r="AI58" s="64">
        <v>5670</v>
      </c>
      <c r="AJ58" s="64"/>
      <c r="AK58" s="64" t="s">
        <v>1464</v>
      </c>
      <c r="AL58" s="64" t="s">
        <v>1500</v>
      </c>
      <c r="AM58" s="67" t="s">
        <v>1579</v>
      </c>
      <c r="AN58" s="64"/>
      <c r="AO58" s="66">
        <v>39680.79409722222</v>
      </c>
      <c r="AP58" s="67" t="s">
        <v>1646</v>
      </c>
      <c r="AQ58" s="64" t="b">
        <v>0</v>
      </c>
      <c r="AR58" s="64" t="b">
        <v>0</v>
      </c>
      <c r="AS58" s="64" t="b">
        <v>1</v>
      </c>
      <c r="AT58" s="64"/>
      <c r="AU58" s="64">
        <v>194</v>
      </c>
      <c r="AV58" s="67" t="s">
        <v>697</v>
      </c>
      <c r="AW58" s="64" t="b">
        <v>0</v>
      </c>
      <c r="AX58" s="64" t="s">
        <v>218</v>
      </c>
      <c r="AY58" s="67" t="s">
        <v>1763</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3</v>
      </c>
    </row>
    <row r="59" spans="1:72" ht="41.45" customHeight="1">
      <c r="A59" s="62" t="s">
        <v>759</v>
      </c>
      <c r="B59" s="64"/>
      <c r="C59" s="81"/>
      <c r="D59" s="81" t="s">
        <v>64</v>
      </c>
      <c r="E59" s="88">
        <v>163.24913172610806</v>
      </c>
      <c r="F59" s="99">
        <v>99.99549594379684</v>
      </c>
      <c r="G59" s="72" t="s">
        <v>1696</v>
      </c>
      <c r="H59" s="100"/>
      <c r="I59" s="73" t="s">
        <v>759</v>
      </c>
      <c r="J59" s="91"/>
      <c r="K59" s="101"/>
      <c r="L59" s="73" t="s">
        <v>1836</v>
      </c>
      <c r="M59" s="102">
        <v>2.501051797305065</v>
      </c>
      <c r="N59" s="96">
        <v>6653.34619140625</v>
      </c>
      <c r="O59" s="96">
        <v>2576.78857421875</v>
      </c>
      <c r="P59" s="97"/>
      <c r="Q59" s="98"/>
      <c r="R59" s="98"/>
      <c r="S59" s="103"/>
      <c r="T59" s="48">
        <v>1</v>
      </c>
      <c r="U59" s="48">
        <v>0</v>
      </c>
      <c r="V59" s="49">
        <v>0</v>
      </c>
      <c r="W59" s="49">
        <v>0.066667</v>
      </c>
      <c r="X59" s="49">
        <v>0</v>
      </c>
      <c r="Y59" s="49">
        <v>0.597969</v>
      </c>
      <c r="Z59" s="49">
        <v>0</v>
      </c>
      <c r="AA59" s="49">
        <v>0</v>
      </c>
      <c r="AB59" s="92">
        <v>59</v>
      </c>
      <c r="AC59" s="92"/>
      <c r="AD59" s="93"/>
      <c r="AE59" s="64" t="s">
        <v>1394</v>
      </c>
      <c r="AF59" s="64">
        <v>4940</v>
      </c>
      <c r="AG59" s="64">
        <v>5491</v>
      </c>
      <c r="AH59" s="64">
        <v>14168</v>
      </c>
      <c r="AI59" s="64">
        <v>5860</v>
      </c>
      <c r="AJ59" s="64"/>
      <c r="AK59" s="64" t="s">
        <v>1465</v>
      </c>
      <c r="AL59" s="64" t="s">
        <v>1525</v>
      </c>
      <c r="AM59" s="67" t="s">
        <v>1580</v>
      </c>
      <c r="AN59" s="64"/>
      <c r="AO59" s="66">
        <v>39886.06953703704</v>
      </c>
      <c r="AP59" s="67" t="s">
        <v>1647</v>
      </c>
      <c r="AQ59" s="64" t="b">
        <v>0</v>
      </c>
      <c r="AR59" s="64" t="b">
        <v>0</v>
      </c>
      <c r="AS59" s="64" t="b">
        <v>1</v>
      </c>
      <c r="AT59" s="64"/>
      <c r="AU59" s="64">
        <v>433</v>
      </c>
      <c r="AV59" s="67" t="s">
        <v>697</v>
      </c>
      <c r="AW59" s="64" t="b">
        <v>0</v>
      </c>
      <c r="AX59" s="64" t="s">
        <v>218</v>
      </c>
      <c r="AY59" s="67" t="s">
        <v>1764</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3</v>
      </c>
    </row>
    <row r="60" spans="1:72" ht="41.45" customHeight="1">
      <c r="A60" s="62" t="s">
        <v>760</v>
      </c>
      <c r="B60" s="64"/>
      <c r="C60" s="81"/>
      <c r="D60" s="81" t="s">
        <v>64</v>
      </c>
      <c r="E60" s="88">
        <v>162.84059485992756</v>
      </c>
      <c r="F60" s="99">
        <v>99.99696902543258</v>
      </c>
      <c r="G60" s="72" t="s">
        <v>1697</v>
      </c>
      <c r="H60" s="100"/>
      <c r="I60" s="73" t="s">
        <v>760</v>
      </c>
      <c r="J60" s="91"/>
      <c r="K60" s="101"/>
      <c r="L60" s="73" t="s">
        <v>1837</v>
      </c>
      <c r="M60" s="102">
        <v>2.010122790837284</v>
      </c>
      <c r="N60" s="96">
        <v>3493.135986328125</v>
      </c>
      <c r="O60" s="96">
        <v>2311.90673828125</v>
      </c>
      <c r="P60" s="97"/>
      <c r="Q60" s="98"/>
      <c r="R60" s="98"/>
      <c r="S60" s="103"/>
      <c r="T60" s="48">
        <v>1</v>
      </c>
      <c r="U60" s="48">
        <v>0</v>
      </c>
      <c r="V60" s="49">
        <v>0</v>
      </c>
      <c r="W60" s="49">
        <v>0.066667</v>
      </c>
      <c r="X60" s="49">
        <v>0</v>
      </c>
      <c r="Y60" s="49">
        <v>0.597969</v>
      </c>
      <c r="Z60" s="49">
        <v>0</v>
      </c>
      <c r="AA60" s="49">
        <v>0</v>
      </c>
      <c r="AB60" s="92">
        <v>60</v>
      </c>
      <c r="AC60" s="92"/>
      <c r="AD60" s="93"/>
      <c r="AE60" s="64" t="s">
        <v>1395</v>
      </c>
      <c r="AF60" s="64">
        <v>3586</v>
      </c>
      <c r="AG60" s="64">
        <v>3702</v>
      </c>
      <c r="AH60" s="64">
        <v>14332</v>
      </c>
      <c r="AI60" s="64">
        <v>20686</v>
      </c>
      <c r="AJ60" s="64"/>
      <c r="AK60" s="64" t="s">
        <v>1466</v>
      </c>
      <c r="AL60" s="64" t="s">
        <v>1483</v>
      </c>
      <c r="AM60" s="67" t="s">
        <v>1581</v>
      </c>
      <c r="AN60" s="64"/>
      <c r="AO60" s="66">
        <v>40550.65325231481</v>
      </c>
      <c r="AP60" s="67" t="s">
        <v>1648</v>
      </c>
      <c r="AQ60" s="64" t="b">
        <v>0</v>
      </c>
      <c r="AR60" s="64" t="b">
        <v>0</v>
      </c>
      <c r="AS60" s="64" t="b">
        <v>1</v>
      </c>
      <c r="AT60" s="64"/>
      <c r="AU60" s="64">
        <v>163</v>
      </c>
      <c r="AV60" s="67" t="s">
        <v>276</v>
      </c>
      <c r="AW60" s="64" t="b">
        <v>0</v>
      </c>
      <c r="AX60" s="64" t="s">
        <v>218</v>
      </c>
      <c r="AY60" s="67" t="s">
        <v>1765</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3</v>
      </c>
    </row>
    <row r="61" spans="1:72" ht="41.45" customHeight="1">
      <c r="A61" s="62" t="s">
        <v>761</v>
      </c>
      <c r="B61" s="64"/>
      <c r="C61" s="81"/>
      <c r="D61" s="81" t="s">
        <v>64</v>
      </c>
      <c r="E61" s="88">
        <v>163.93055934415312</v>
      </c>
      <c r="F61" s="99">
        <v>99.9930388864458</v>
      </c>
      <c r="G61" s="72" t="s">
        <v>1698</v>
      </c>
      <c r="H61" s="100"/>
      <c r="I61" s="73" t="s">
        <v>761</v>
      </c>
      <c r="J61" s="91"/>
      <c r="K61" s="101"/>
      <c r="L61" s="73" t="s">
        <v>1838</v>
      </c>
      <c r="M61" s="102">
        <v>3.3199071104967124</v>
      </c>
      <c r="N61" s="96">
        <v>4333.04541015625</v>
      </c>
      <c r="O61" s="96">
        <v>3227.337158203125</v>
      </c>
      <c r="P61" s="97"/>
      <c r="Q61" s="98"/>
      <c r="R61" s="98"/>
      <c r="S61" s="103"/>
      <c r="T61" s="48">
        <v>1</v>
      </c>
      <c r="U61" s="48">
        <v>0</v>
      </c>
      <c r="V61" s="49">
        <v>0</v>
      </c>
      <c r="W61" s="49">
        <v>0.066667</v>
      </c>
      <c r="X61" s="49">
        <v>0</v>
      </c>
      <c r="Y61" s="49">
        <v>0.597969</v>
      </c>
      <c r="Z61" s="49">
        <v>0</v>
      </c>
      <c r="AA61" s="49">
        <v>0</v>
      </c>
      <c r="AB61" s="92">
        <v>61</v>
      </c>
      <c r="AC61" s="92"/>
      <c r="AD61" s="93"/>
      <c r="AE61" s="64" t="s">
        <v>1396</v>
      </c>
      <c r="AF61" s="64">
        <v>4712</v>
      </c>
      <c r="AG61" s="64">
        <v>8475</v>
      </c>
      <c r="AH61" s="64">
        <v>42394</v>
      </c>
      <c r="AI61" s="64">
        <v>13535</v>
      </c>
      <c r="AJ61" s="64"/>
      <c r="AK61" s="64" t="s">
        <v>1467</v>
      </c>
      <c r="AL61" s="64" t="s">
        <v>1526</v>
      </c>
      <c r="AM61" s="67" t="s">
        <v>1582</v>
      </c>
      <c r="AN61" s="64"/>
      <c r="AO61" s="66">
        <v>39196.93263888889</v>
      </c>
      <c r="AP61" s="67" t="s">
        <v>1649</v>
      </c>
      <c r="AQ61" s="64" t="b">
        <v>1</v>
      </c>
      <c r="AR61" s="64" t="b">
        <v>0</v>
      </c>
      <c r="AS61" s="64" t="b">
        <v>1</v>
      </c>
      <c r="AT61" s="64"/>
      <c r="AU61" s="64">
        <v>555</v>
      </c>
      <c r="AV61" s="67" t="s">
        <v>276</v>
      </c>
      <c r="AW61" s="64" t="b">
        <v>1</v>
      </c>
      <c r="AX61" s="64" t="s">
        <v>218</v>
      </c>
      <c r="AY61" s="67" t="s">
        <v>1766</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3</v>
      </c>
    </row>
    <row r="62" spans="1:72" ht="41.45" customHeight="1">
      <c r="A62" s="62" t="s">
        <v>762</v>
      </c>
      <c r="B62" s="64"/>
      <c r="C62" s="81"/>
      <c r="D62" s="81" t="s">
        <v>64</v>
      </c>
      <c r="E62" s="88">
        <v>162.35784084365838</v>
      </c>
      <c r="F62" s="99">
        <v>99.99870971552645</v>
      </c>
      <c r="G62" s="72" t="s">
        <v>1699</v>
      </c>
      <c r="H62" s="100"/>
      <c r="I62" s="73" t="s">
        <v>762</v>
      </c>
      <c r="J62" s="91"/>
      <c r="K62" s="101"/>
      <c r="L62" s="73" t="s">
        <v>1839</v>
      </c>
      <c r="M62" s="102">
        <v>1.4300088055533888</v>
      </c>
      <c r="N62" s="96">
        <v>8721.6806640625</v>
      </c>
      <c r="O62" s="96">
        <v>5149.2138671875</v>
      </c>
      <c r="P62" s="97"/>
      <c r="Q62" s="98"/>
      <c r="R62" s="98"/>
      <c r="S62" s="103"/>
      <c r="T62" s="48">
        <v>1</v>
      </c>
      <c r="U62" s="48">
        <v>0</v>
      </c>
      <c r="V62" s="49">
        <v>0</v>
      </c>
      <c r="W62" s="49">
        <v>0.142857</v>
      </c>
      <c r="X62" s="49">
        <v>0</v>
      </c>
      <c r="Y62" s="49">
        <v>0.495142</v>
      </c>
      <c r="Z62" s="49">
        <v>0</v>
      </c>
      <c r="AA62" s="49">
        <v>0</v>
      </c>
      <c r="AB62" s="92">
        <v>62</v>
      </c>
      <c r="AC62" s="92"/>
      <c r="AD62" s="93"/>
      <c r="AE62" s="64" t="s">
        <v>1397</v>
      </c>
      <c r="AF62" s="64">
        <v>989</v>
      </c>
      <c r="AG62" s="64">
        <v>1588</v>
      </c>
      <c r="AH62" s="64">
        <v>5521</v>
      </c>
      <c r="AI62" s="64">
        <v>335</v>
      </c>
      <c r="AJ62" s="64"/>
      <c r="AK62" s="64" t="s">
        <v>1468</v>
      </c>
      <c r="AL62" s="64" t="s">
        <v>1527</v>
      </c>
      <c r="AM62" s="67" t="s">
        <v>1583</v>
      </c>
      <c r="AN62" s="64"/>
      <c r="AO62" s="66">
        <v>39877.669594907406</v>
      </c>
      <c r="AP62" s="67" t="s">
        <v>1650</v>
      </c>
      <c r="AQ62" s="64" t="b">
        <v>0</v>
      </c>
      <c r="AR62" s="64" t="b">
        <v>0</v>
      </c>
      <c r="AS62" s="64" t="b">
        <v>1</v>
      </c>
      <c r="AT62" s="64"/>
      <c r="AU62" s="64">
        <v>155</v>
      </c>
      <c r="AV62" s="67" t="s">
        <v>276</v>
      </c>
      <c r="AW62" s="64" t="b">
        <v>0</v>
      </c>
      <c r="AX62" s="64" t="s">
        <v>218</v>
      </c>
      <c r="AY62" s="67" t="s">
        <v>1767</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5</v>
      </c>
    </row>
    <row r="63" spans="1:72" ht="41.45" customHeight="1">
      <c r="A63" s="62" t="s">
        <v>763</v>
      </c>
      <c r="B63" s="64"/>
      <c r="C63" s="81"/>
      <c r="D63" s="81" t="s">
        <v>64</v>
      </c>
      <c r="E63" s="88">
        <v>162.3962054012427</v>
      </c>
      <c r="F63" s="99">
        <v>99.99857138253886</v>
      </c>
      <c r="G63" s="72" t="s">
        <v>1700</v>
      </c>
      <c r="H63" s="100"/>
      <c r="I63" s="73" t="s">
        <v>763</v>
      </c>
      <c r="J63" s="91"/>
      <c r="K63" s="101"/>
      <c r="L63" s="73" t="s">
        <v>1840</v>
      </c>
      <c r="M63" s="102">
        <v>1.476110579218334</v>
      </c>
      <c r="N63" s="96">
        <v>2926.01123046875</v>
      </c>
      <c r="O63" s="96">
        <v>8357.6572265625</v>
      </c>
      <c r="P63" s="97"/>
      <c r="Q63" s="98"/>
      <c r="R63" s="98"/>
      <c r="S63" s="103"/>
      <c r="T63" s="48">
        <v>1</v>
      </c>
      <c r="U63" s="48">
        <v>0</v>
      </c>
      <c r="V63" s="49">
        <v>0</v>
      </c>
      <c r="W63" s="49">
        <v>0.009434</v>
      </c>
      <c r="X63" s="49">
        <v>0.000937</v>
      </c>
      <c r="Y63" s="49">
        <v>0.475191</v>
      </c>
      <c r="Z63" s="49">
        <v>0</v>
      </c>
      <c r="AA63" s="49">
        <v>0</v>
      </c>
      <c r="AB63" s="92">
        <v>63</v>
      </c>
      <c r="AC63" s="92"/>
      <c r="AD63" s="93"/>
      <c r="AE63" s="64" t="s">
        <v>1398</v>
      </c>
      <c r="AF63" s="64">
        <v>543</v>
      </c>
      <c r="AG63" s="64">
        <v>1756</v>
      </c>
      <c r="AH63" s="64">
        <v>3656</v>
      </c>
      <c r="AI63" s="64">
        <v>3110</v>
      </c>
      <c r="AJ63" s="64"/>
      <c r="AK63" s="64" t="s">
        <v>1469</v>
      </c>
      <c r="AL63" s="64"/>
      <c r="AM63" s="67" t="s">
        <v>1584</v>
      </c>
      <c r="AN63" s="64"/>
      <c r="AO63" s="66">
        <v>41506.60076388889</v>
      </c>
      <c r="AP63" s="67" t="s">
        <v>1651</v>
      </c>
      <c r="AQ63" s="64" t="b">
        <v>1</v>
      </c>
      <c r="AR63" s="64" t="b">
        <v>0</v>
      </c>
      <c r="AS63" s="64" t="b">
        <v>0</v>
      </c>
      <c r="AT63" s="64"/>
      <c r="AU63" s="64">
        <v>170</v>
      </c>
      <c r="AV63" s="67" t="s">
        <v>276</v>
      </c>
      <c r="AW63" s="64" t="b">
        <v>0</v>
      </c>
      <c r="AX63" s="64" t="s">
        <v>218</v>
      </c>
      <c r="AY63" s="67" t="s">
        <v>1768</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764</v>
      </c>
      <c r="B64" s="64"/>
      <c r="C64" s="81"/>
      <c r="D64" s="81" t="s">
        <v>64</v>
      </c>
      <c r="E64" s="88">
        <v>162.62251061889773</v>
      </c>
      <c r="F64" s="99">
        <v>99.99775538259419</v>
      </c>
      <c r="G64" s="72" t="s">
        <v>1701</v>
      </c>
      <c r="H64" s="100"/>
      <c r="I64" s="73" t="s">
        <v>764</v>
      </c>
      <c r="J64" s="91"/>
      <c r="K64" s="101"/>
      <c r="L64" s="73" t="s">
        <v>1841</v>
      </c>
      <c r="M64" s="102">
        <v>1.7480561607776246</v>
      </c>
      <c r="N64" s="96">
        <v>897.6968383789062</v>
      </c>
      <c r="O64" s="96">
        <v>4079.155029296875</v>
      </c>
      <c r="P64" s="97"/>
      <c r="Q64" s="98"/>
      <c r="R64" s="98"/>
      <c r="S64" s="103"/>
      <c r="T64" s="48">
        <v>1</v>
      </c>
      <c r="U64" s="48">
        <v>0</v>
      </c>
      <c r="V64" s="49">
        <v>0</v>
      </c>
      <c r="W64" s="49">
        <v>0.009434</v>
      </c>
      <c r="X64" s="49">
        <v>0.000937</v>
      </c>
      <c r="Y64" s="49">
        <v>0.475191</v>
      </c>
      <c r="Z64" s="49">
        <v>0</v>
      </c>
      <c r="AA64" s="49">
        <v>0</v>
      </c>
      <c r="AB64" s="92">
        <v>64</v>
      </c>
      <c r="AC64" s="92"/>
      <c r="AD64" s="93"/>
      <c r="AE64" s="64" t="s">
        <v>1399</v>
      </c>
      <c r="AF64" s="64">
        <v>1180</v>
      </c>
      <c r="AG64" s="64">
        <v>2747</v>
      </c>
      <c r="AH64" s="64">
        <v>1351</v>
      </c>
      <c r="AI64" s="64">
        <v>11534</v>
      </c>
      <c r="AJ64" s="64"/>
      <c r="AK64" s="64" t="s">
        <v>1470</v>
      </c>
      <c r="AL64" s="64" t="s">
        <v>1528</v>
      </c>
      <c r="AM64" s="67" t="s">
        <v>1585</v>
      </c>
      <c r="AN64" s="64"/>
      <c r="AO64" s="66">
        <v>39880.15888888889</v>
      </c>
      <c r="AP64" s="67" t="s">
        <v>1652</v>
      </c>
      <c r="AQ64" s="64" t="b">
        <v>0</v>
      </c>
      <c r="AR64" s="64" t="b">
        <v>0</v>
      </c>
      <c r="AS64" s="64" t="b">
        <v>1</v>
      </c>
      <c r="AT64" s="64"/>
      <c r="AU64" s="64">
        <v>38</v>
      </c>
      <c r="AV64" s="67" t="s">
        <v>696</v>
      </c>
      <c r="AW64" s="64" t="b">
        <v>0</v>
      </c>
      <c r="AX64" s="64" t="s">
        <v>218</v>
      </c>
      <c r="AY64" s="67" t="s">
        <v>1769</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765</v>
      </c>
      <c r="B65" s="64"/>
      <c r="C65" s="81"/>
      <c r="D65" s="81" t="s">
        <v>64</v>
      </c>
      <c r="E65" s="88">
        <v>201.740886087643</v>
      </c>
      <c r="F65" s="99">
        <v>99.85670431647777</v>
      </c>
      <c r="G65" s="72" t="s">
        <v>1702</v>
      </c>
      <c r="H65" s="100"/>
      <c r="I65" s="73" t="s">
        <v>765</v>
      </c>
      <c r="J65" s="91"/>
      <c r="K65" s="101"/>
      <c r="L65" s="73" t="s">
        <v>1842</v>
      </c>
      <c r="M65" s="102">
        <v>48.75567479517523</v>
      </c>
      <c r="N65" s="96">
        <v>1862.4835205078125</v>
      </c>
      <c r="O65" s="96">
        <v>9632.2880859375</v>
      </c>
      <c r="P65" s="97"/>
      <c r="Q65" s="98"/>
      <c r="R65" s="98"/>
      <c r="S65" s="103"/>
      <c r="T65" s="48">
        <v>1</v>
      </c>
      <c r="U65" s="48">
        <v>0</v>
      </c>
      <c r="V65" s="49">
        <v>0</v>
      </c>
      <c r="W65" s="49">
        <v>0.009434</v>
      </c>
      <c r="X65" s="49">
        <v>0.000937</v>
      </c>
      <c r="Y65" s="49">
        <v>0.475191</v>
      </c>
      <c r="Z65" s="49">
        <v>0</v>
      </c>
      <c r="AA65" s="49">
        <v>0</v>
      </c>
      <c r="AB65" s="92">
        <v>65</v>
      </c>
      <c r="AC65" s="92"/>
      <c r="AD65" s="93"/>
      <c r="AE65" s="64" t="s">
        <v>1400</v>
      </c>
      <c r="AF65" s="64">
        <v>190</v>
      </c>
      <c r="AG65" s="64">
        <v>174048</v>
      </c>
      <c r="AH65" s="64">
        <v>80203</v>
      </c>
      <c r="AI65" s="64">
        <v>647</v>
      </c>
      <c r="AJ65" s="64"/>
      <c r="AK65" s="64" t="s">
        <v>1471</v>
      </c>
      <c r="AL65" s="64" t="s">
        <v>1485</v>
      </c>
      <c r="AM65" s="67" t="s">
        <v>1586</v>
      </c>
      <c r="AN65" s="64"/>
      <c r="AO65" s="66">
        <v>39855.98616898148</v>
      </c>
      <c r="AP65" s="67" t="s">
        <v>1653</v>
      </c>
      <c r="AQ65" s="64" t="b">
        <v>0</v>
      </c>
      <c r="AR65" s="64" t="b">
        <v>0</v>
      </c>
      <c r="AS65" s="64" t="b">
        <v>1</v>
      </c>
      <c r="AT65" s="64"/>
      <c r="AU65" s="64">
        <v>6688</v>
      </c>
      <c r="AV65" s="67" t="s">
        <v>276</v>
      </c>
      <c r="AW65" s="64" t="b">
        <v>1</v>
      </c>
      <c r="AX65" s="64" t="s">
        <v>218</v>
      </c>
      <c r="AY65" s="67" t="s">
        <v>1770</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734</v>
      </c>
      <c r="B66" s="64"/>
      <c r="C66" s="81"/>
      <c r="D66" s="81" t="s">
        <v>64</v>
      </c>
      <c r="E66" s="88">
        <v>162.27540271694448</v>
      </c>
      <c r="F66" s="99">
        <v>99.99900696676764</v>
      </c>
      <c r="G66" s="72" t="s">
        <v>996</v>
      </c>
      <c r="H66" s="100"/>
      <c r="I66" s="73" t="s">
        <v>734</v>
      </c>
      <c r="J66" s="91"/>
      <c r="K66" s="101"/>
      <c r="L66" s="73" t="s">
        <v>1843</v>
      </c>
      <c r="M66" s="102">
        <v>1.3309448752376432</v>
      </c>
      <c r="N66" s="96">
        <v>3248.86083984375</v>
      </c>
      <c r="O66" s="96">
        <v>6107.36328125</v>
      </c>
      <c r="P66" s="97"/>
      <c r="Q66" s="98"/>
      <c r="R66" s="98"/>
      <c r="S66" s="103"/>
      <c r="T66" s="48">
        <v>1</v>
      </c>
      <c r="U66" s="48">
        <v>1</v>
      </c>
      <c r="V66" s="49">
        <v>0</v>
      </c>
      <c r="W66" s="49">
        <v>0.009434</v>
      </c>
      <c r="X66" s="49">
        <v>0.000937</v>
      </c>
      <c r="Y66" s="49">
        <v>0.475191</v>
      </c>
      <c r="Z66" s="49">
        <v>0</v>
      </c>
      <c r="AA66" s="49">
        <v>1</v>
      </c>
      <c r="AB66" s="92">
        <v>66</v>
      </c>
      <c r="AC66" s="92"/>
      <c r="AD66" s="93"/>
      <c r="AE66" s="64" t="s">
        <v>1401</v>
      </c>
      <c r="AF66" s="64">
        <v>421</v>
      </c>
      <c r="AG66" s="64">
        <v>1227</v>
      </c>
      <c r="AH66" s="64">
        <v>9640</v>
      </c>
      <c r="AI66" s="64">
        <v>5495</v>
      </c>
      <c r="AJ66" s="64"/>
      <c r="AK66" s="64" t="s">
        <v>1472</v>
      </c>
      <c r="AL66" s="64" t="s">
        <v>1529</v>
      </c>
      <c r="AM66" s="67" t="s">
        <v>1587</v>
      </c>
      <c r="AN66" s="64"/>
      <c r="AO66" s="66">
        <v>39749.94907407407</v>
      </c>
      <c r="AP66" s="67" t="s">
        <v>1654</v>
      </c>
      <c r="AQ66" s="64" t="b">
        <v>0</v>
      </c>
      <c r="AR66" s="64" t="b">
        <v>0</v>
      </c>
      <c r="AS66" s="64" t="b">
        <v>0</v>
      </c>
      <c r="AT66" s="64"/>
      <c r="AU66" s="64">
        <v>145</v>
      </c>
      <c r="AV66" s="67" t="s">
        <v>1670</v>
      </c>
      <c r="AW66" s="64" t="b">
        <v>0</v>
      </c>
      <c r="AX66" s="64" t="s">
        <v>218</v>
      </c>
      <c r="AY66" s="67" t="s">
        <v>1771</v>
      </c>
      <c r="AZ66" s="104" t="s">
        <v>66</v>
      </c>
      <c r="BA66" s="48" t="s">
        <v>2106</v>
      </c>
      <c r="BB66" s="48" t="s">
        <v>2106</v>
      </c>
      <c r="BC66" s="48" t="s">
        <v>915</v>
      </c>
      <c r="BD66" s="48" t="s">
        <v>915</v>
      </c>
      <c r="BE66" s="48"/>
      <c r="BF66" s="48"/>
      <c r="BG66" s="86" t="s">
        <v>2146</v>
      </c>
      <c r="BH66" s="86" t="s">
        <v>2156</v>
      </c>
      <c r="BI66" s="86" t="s">
        <v>2178</v>
      </c>
      <c r="BJ66" s="86" t="s">
        <v>2183</v>
      </c>
      <c r="BK66" s="48">
        <v>0</v>
      </c>
      <c r="BL66" s="49">
        <v>0</v>
      </c>
      <c r="BM66" s="48">
        <v>0</v>
      </c>
      <c r="BN66" s="49">
        <v>0</v>
      </c>
      <c r="BO66" s="48">
        <v>0</v>
      </c>
      <c r="BP66" s="49">
        <v>0</v>
      </c>
      <c r="BQ66" s="48">
        <v>33</v>
      </c>
      <c r="BR66" s="49">
        <v>100</v>
      </c>
      <c r="BS66" s="48">
        <v>33</v>
      </c>
      <c r="BT66" s="63" t="str">
        <f>REPLACE(INDEX(GroupVertices[Group],MATCH(Vertices[[#This Row],[Vertex]],GroupVertices[Vertex],0)),1,1,"")</f>
        <v>1</v>
      </c>
    </row>
    <row r="67" spans="1:72" ht="41.45" customHeight="1">
      <c r="A67" s="62" t="s">
        <v>735</v>
      </c>
      <c r="B67" s="64"/>
      <c r="C67" s="81"/>
      <c r="D67" s="81" t="s">
        <v>64</v>
      </c>
      <c r="E67" s="88">
        <v>162.34733626241507</v>
      </c>
      <c r="F67" s="99">
        <v>99.99874759241591</v>
      </c>
      <c r="G67" s="72" t="s">
        <v>997</v>
      </c>
      <c r="H67" s="100"/>
      <c r="I67" s="73" t="s">
        <v>735</v>
      </c>
      <c r="J67" s="91"/>
      <c r="K67" s="101"/>
      <c r="L67" s="73" t="s">
        <v>1844</v>
      </c>
      <c r="M67" s="102">
        <v>1.4173857008594157</v>
      </c>
      <c r="N67" s="96">
        <v>445.67059326171875</v>
      </c>
      <c r="O67" s="96">
        <v>8063.2119140625</v>
      </c>
      <c r="P67" s="97"/>
      <c r="Q67" s="98"/>
      <c r="R67" s="98"/>
      <c r="S67" s="103"/>
      <c r="T67" s="48">
        <v>2</v>
      </c>
      <c r="U67" s="48">
        <v>1</v>
      </c>
      <c r="V67" s="49">
        <v>0</v>
      </c>
      <c r="W67" s="49">
        <v>0.009434</v>
      </c>
      <c r="X67" s="49">
        <v>0.001084</v>
      </c>
      <c r="Y67" s="49">
        <v>0.826418</v>
      </c>
      <c r="Z67" s="49">
        <v>0</v>
      </c>
      <c r="AA67" s="49">
        <v>0</v>
      </c>
      <c r="AB67" s="92">
        <v>67</v>
      </c>
      <c r="AC67" s="92"/>
      <c r="AD67" s="93"/>
      <c r="AE67" s="64" t="s">
        <v>1402</v>
      </c>
      <c r="AF67" s="64">
        <v>974</v>
      </c>
      <c r="AG67" s="64">
        <v>1542</v>
      </c>
      <c r="AH67" s="64">
        <v>61405</v>
      </c>
      <c r="AI67" s="64">
        <v>75569</v>
      </c>
      <c r="AJ67" s="64"/>
      <c r="AK67" s="64" t="s">
        <v>1473</v>
      </c>
      <c r="AL67" s="64" t="s">
        <v>1530</v>
      </c>
      <c r="AM67" s="67" t="s">
        <v>1588</v>
      </c>
      <c r="AN67" s="64"/>
      <c r="AO67" s="66">
        <v>40097.69939814815</v>
      </c>
      <c r="AP67" s="67" t="s">
        <v>1655</v>
      </c>
      <c r="AQ67" s="64" t="b">
        <v>0</v>
      </c>
      <c r="AR67" s="64" t="b">
        <v>0</v>
      </c>
      <c r="AS67" s="64" t="b">
        <v>1</v>
      </c>
      <c r="AT67" s="64"/>
      <c r="AU67" s="64">
        <v>483</v>
      </c>
      <c r="AV67" s="67" t="s">
        <v>277</v>
      </c>
      <c r="AW67" s="64" t="b">
        <v>0</v>
      </c>
      <c r="AX67" s="64" t="s">
        <v>218</v>
      </c>
      <c r="AY67" s="67" t="s">
        <v>1772</v>
      </c>
      <c r="AZ67" s="104" t="s">
        <v>66</v>
      </c>
      <c r="BA67" s="48"/>
      <c r="BB67" s="48"/>
      <c r="BC67" s="48"/>
      <c r="BD67" s="48"/>
      <c r="BE67" s="48" t="s">
        <v>941</v>
      </c>
      <c r="BF67" s="48" t="s">
        <v>941</v>
      </c>
      <c r="BG67" s="86" t="s">
        <v>2147</v>
      </c>
      <c r="BH67" s="86" t="s">
        <v>2147</v>
      </c>
      <c r="BI67" s="86" t="s">
        <v>2179</v>
      </c>
      <c r="BJ67" s="86" t="s">
        <v>2179</v>
      </c>
      <c r="BK67" s="48">
        <v>0</v>
      </c>
      <c r="BL67" s="49">
        <v>0</v>
      </c>
      <c r="BM67" s="48">
        <v>0</v>
      </c>
      <c r="BN67" s="49">
        <v>0</v>
      </c>
      <c r="BO67" s="48">
        <v>0</v>
      </c>
      <c r="BP67" s="49">
        <v>0</v>
      </c>
      <c r="BQ67" s="48">
        <v>44</v>
      </c>
      <c r="BR67" s="49">
        <v>100</v>
      </c>
      <c r="BS67" s="48">
        <v>44</v>
      </c>
      <c r="BT67" s="63" t="str">
        <f>REPLACE(INDEX(GroupVertices[Group],MATCH(Vertices[[#This Row],[Vertex]],GroupVertices[Vertex],0)),1,1,"")</f>
        <v>1</v>
      </c>
    </row>
    <row r="68" spans="1:72" ht="41.45" customHeight="1">
      <c r="A68" s="62" t="s">
        <v>736</v>
      </c>
      <c r="B68" s="64"/>
      <c r="C68" s="81"/>
      <c r="D68" s="81" t="s">
        <v>64</v>
      </c>
      <c r="E68" s="88">
        <v>163.55148097754628</v>
      </c>
      <c r="F68" s="99">
        <v>99.99440574810892</v>
      </c>
      <c r="G68" s="72" t="s">
        <v>998</v>
      </c>
      <c r="H68" s="100"/>
      <c r="I68" s="73" t="s">
        <v>736</v>
      </c>
      <c r="J68" s="91"/>
      <c r="K68" s="101"/>
      <c r="L68" s="73" t="s">
        <v>1845</v>
      </c>
      <c r="M68" s="102">
        <v>2.8643776802359433</v>
      </c>
      <c r="N68" s="96">
        <v>8386.783203125</v>
      </c>
      <c r="O68" s="96">
        <v>8281.5673828125</v>
      </c>
      <c r="P68" s="97"/>
      <c r="Q68" s="98"/>
      <c r="R68" s="98"/>
      <c r="S68" s="103"/>
      <c r="T68" s="48">
        <v>1</v>
      </c>
      <c r="U68" s="48">
        <v>7</v>
      </c>
      <c r="V68" s="49">
        <v>30</v>
      </c>
      <c r="W68" s="49">
        <v>0.166667</v>
      </c>
      <c r="X68" s="49">
        <v>0</v>
      </c>
      <c r="Y68" s="49">
        <v>3.528899</v>
      </c>
      <c r="Z68" s="49">
        <v>0</v>
      </c>
      <c r="AA68" s="49">
        <v>0</v>
      </c>
      <c r="AB68" s="92">
        <v>68</v>
      </c>
      <c r="AC68" s="92"/>
      <c r="AD68" s="93"/>
      <c r="AE68" s="64" t="s">
        <v>1403</v>
      </c>
      <c r="AF68" s="64">
        <v>6306</v>
      </c>
      <c r="AG68" s="64">
        <v>6815</v>
      </c>
      <c r="AH68" s="64">
        <v>54010</v>
      </c>
      <c r="AI68" s="64">
        <v>25654</v>
      </c>
      <c r="AJ68" s="64"/>
      <c r="AK68" s="64" t="s">
        <v>1474</v>
      </c>
      <c r="AL68" s="64" t="s">
        <v>1531</v>
      </c>
      <c r="AM68" s="67" t="s">
        <v>1589</v>
      </c>
      <c r="AN68" s="64"/>
      <c r="AO68" s="66">
        <v>39847.798414351855</v>
      </c>
      <c r="AP68" s="67" t="s">
        <v>1656</v>
      </c>
      <c r="AQ68" s="64" t="b">
        <v>0</v>
      </c>
      <c r="AR68" s="64" t="b">
        <v>0</v>
      </c>
      <c r="AS68" s="64" t="b">
        <v>1</v>
      </c>
      <c r="AT68" s="64"/>
      <c r="AU68" s="64">
        <v>702</v>
      </c>
      <c r="AV68" s="67" t="s">
        <v>1666</v>
      </c>
      <c r="AW68" s="64" t="b">
        <v>1</v>
      </c>
      <c r="AX68" s="64" t="s">
        <v>218</v>
      </c>
      <c r="AY68" s="67" t="s">
        <v>1773</v>
      </c>
      <c r="AZ68" s="104" t="s">
        <v>66</v>
      </c>
      <c r="BA68" s="48" t="s">
        <v>2107</v>
      </c>
      <c r="BB68" s="48" t="s">
        <v>2107</v>
      </c>
      <c r="BC68" s="48" t="s">
        <v>2112</v>
      </c>
      <c r="BD68" s="48" t="s">
        <v>2112</v>
      </c>
      <c r="BE68" s="48" t="s">
        <v>2116</v>
      </c>
      <c r="BF68" s="48" t="s">
        <v>2123</v>
      </c>
      <c r="BG68" s="86" t="s">
        <v>2148</v>
      </c>
      <c r="BH68" s="86" t="s">
        <v>2157</v>
      </c>
      <c r="BI68" s="86" t="s">
        <v>2180</v>
      </c>
      <c r="BJ68" s="86" t="s">
        <v>2184</v>
      </c>
      <c r="BK68" s="48">
        <v>0</v>
      </c>
      <c r="BL68" s="49">
        <v>0</v>
      </c>
      <c r="BM68" s="48">
        <v>0</v>
      </c>
      <c r="BN68" s="49">
        <v>0</v>
      </c>
      <c r="BO68" s="48">
        <v>0</v>
      </c>
      <c r="BP68" s="49">
        <v>0</v>
      </c>
      <c r="BQ68" s="48">
        <v>84</v>
      </c>
      <c r="BR68" s="49">
        <v>100</v>
      </c>
      <c r="BS68" s="48">
        <v>84</v>
      </c>
      <c r="BT68" s="63" t="str">
        <f>REPLACE(INDEX(GroupVertices[Group],MATCH(Vertices[[#This Row],[Vertex]],GroupVertices[Vertex],0)),1,1,"")</f>
        <v>4</v>
      </c>
    </row>
    <row r="69" spans="1:72" ht="41.45" customHeight="1">
      <c r="A69" s="62" t="s">
        <v>766</v>
      </c>
      <c r="B69" s="64"/>
      <c r="C69" s="81"/>
      <c r="D69" s="81" t="s">
        <v>64</v>
      </c>
      <c r="E69" s="88">
        <v>162.3142239954524</v>
      </c>
      <c r="F69" s="99">
        <v>99.99886698695877</v>
      </c>
      <c r="G69" s="72" t="s">
        <v>1703</v>
      </c>
      <c r="H69" s="100"/>
      <c r="I69" s="73" t="s">
        <v>766</v>
      </c>
      <c r="J69" s="91"/>
      <c r="K69" s="101"/>
      <c r="L69" s="73" t="s">
        <v>1846</v>
      </c>
      <c r="M69" s="102">
        <v>1.377595479541457</v>
      </c>
      <c r="N69" s="96">
        <v>7018.841796875</v>
      </c>
      <c r="O69" s="96">
        <v>7821.0712890625</v>
      </c>
      <c r="P69" s="97"/>
      <c r="Q69" s="98"/>
      <c r="R69" s="98"/>
      <c r="S69" s="103"/>
      <c r="T69" s="48">
        <v>1</v>
      </c>
      <c r="U69" s="48">
        <v>0</v>
      </c>
      <c r="V69" s="49">
        <v>0</v>
      </c>
      <c r="W69" s="49">
        <v>0.090909</v>
      </c>
      <c r="X69" s="49">
        <v>0</v>
      </c>
      <c r="Y69" s="49">
        <v>0.578509</v>
      </c>
      <c r="Z69" s="49">
        <v>0</v>
      </c>
      <c r="AA69" s="49">
        <v>0</v>
      </c>
      <c r="AB69" s="92">
        <v>69</v>
      </c>
      <c r="AC69" s="92"/>
      <c r="AD69" s="93"/>
      <c r="AE69" s="64" t="s">
        <v>1404</v>
      </c>
      <c r="AF69" s="64">
        <v>1376</v>
      </c>
      <c r="AG69" s="64">
        <v>1397</v>
      </c>
      <c r="AH69" s="64">
        <v>5595</v>
      </c>
      <c r="AI69" s="64">
        <v>16690</v>
      </c>
      <c r="AJ69" s="64"/>
      <c r="AK69" s="64" t="s">
        <v>1475</v>
      </c>
      <c r="AL69" s="64" t="s">
        <v>1532</v>
      </c>
      <c r="AM69" s="67" t="s">
        <v>1590</v>
      </c>
      <c r="AN69" s="64"/>
      <c r="AO69" s="66">
        <v>40065.85414351852</v>
      </c>
      <c r="AP69" s="67" t="s">
        <v>1657</v>
      </c>
      <c r="AQ69" s="64" t="b">
        <v>0</v>
      </c>
      <c r="AR69" s="64" t="b">
        <v>0</v>
      </c>
      <c r="AS69" s="64" t="b">
        <v>0</v>
      </c>
      <c r="AT69" s="64"/>
      <c r="AU69" s="64">
        <v>55</v>
      </c>
      <c r="AV69" s="67" t="s">
        <v>1667</v>
      </c>
      <c r="AW69" s="64" t="b">
        <v>0</v>
      </c>
      <c r="AX69" s="64" t="s">
        <v>218</v>
      </c>
      <c r="AY69" s="67" t="s">
        <v>1774</v>
      </c>
      <c r="AZ69" s="104"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4</v>
      </c>
    </row>
    <row r="70" spans="1:72" ht="41.45" customHeight="1">
      <c r="A70" s="62" t="s">
        <v>767</v>
      </c>
      <c r="B70" s="64"/>
      <c r="C70" s="81"/>
      <c r="D70" s="81" t="s">
        <v>64</v>
      </c>
      <c r="E70" s="88">
        <v>165.09656786216183</v>
      </c>
      <c r="F70" s="99">
        <v>99.98883455171575</v>
      </c>
      <c r="G70" s="72" t="s">
        <v>1704</v>
      </c>
      <c r="H70" s="100"/>
      <c r="I70" s="73" t="s">
        <v>767</v>
      </c>
      <c r="J70" s="91"/>
      <c r="K70" s="101"/>
      <c r="L70" s="73" t="s">
        <v>1847</v>
      </c>
      <c r="M70" s="102">
        <v>4.721071731527729</v>
      </c>
      <c r="N70" s="96">
        <v>9492.4052734375</v>
      </c>
      <c r="O70" s="96">
        <v>7391.34375</v>
      </c>
      <c r="P70" s="97"/>
      <c r="Q70" s="98"/>
      <c r="R70" s="98"/>
      <c r="S70" s="103"/>
      <c r="T70" s="48">
        <v>1</v>
      </c>
      <c r="U70" s="48">
        <v>0</v>
      </c>
      <c r="V70" s="49">
        <v>0</v>
      </c>
      <c r="W70" s="49">
        <v>0.090909</v>
      </c>
      <c r="X70" s="49">
        <v>0</v>
      </c>
      <c r="Y70" s="49">
        <v>0.578509</v>
      </c>
      <c r="Z70" s="49">
        <v>0</v>
      </c>
      <c r="AA70" s="49">
        <v>0</v>
      </c>
      <c r="AB70" s="92">
        <v>70</v>
      </c>
      <c r="AC70" s="92"/>
      <c r="AD70" s="93"/>
      <c r="AE70" s="64" t="s">
        <v>1405</v>
      </c>
      <c r="AF70" s="64">
        <v>7974</v>
      </c>
      <c r="AG70" s="64">
        <v>13581</v>
      </c>
      <c r="AH70" s="64">
        <v>84215</v>
      </c>
      <c r="AI70" s="64">
        <v>7353</v>
      </c>
      <c r="AJ70" s="64"/>
      <c r="AK70" s="64" t="s">
        <v>1476</v>
      </c>
      <c r="AL70" s="64" t="s">
        <v>1533</v>
      </c>
      <c r="AM70" s="67" t="s">
        <v>1591</v>
      </c>
      <c r="AN70" s="64"/>
      <c r="AO70" s="66">
        <v>39924.85362268519</v>
      </c>
      <c r="AP70" s="67" t="s">
        <v>1658</v>
      </c>
      <c r="AQ70" s="64" t="b">
        <v>0</v>
      </c>
      <c r="AR70" s="64" t="b">
        <v>0</v>
      </c>
      <c r="AS70" s="64" t="b">
        <v>1</v>
      </c>
      <c r="AT70" s="64"/>
      <c r="AU70" s="64">
        <v>447</v>
      </c>
      <c r="AV70" s="67" t="s">
        <v>1666</v>
      </c>
      <c r="AW70" s="64" t="b">
        <v>0</v>
      </c>
      <c r="AX70" s="64" t="s">
        <v>218</v>
      </c>
      <c r="AY70" s="67" t="s">
        <v>1775</v>
      </c>
      <c r="AZ70" s="104"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4</v>
      </c>
    </row>
    <row r="71" spans="1:72" ht="41.45" customHeight="1">
      <c r="A71" s="62" t="s">
        <v>768</v>
      </c>
      <c r="B71" s="64"/>
      <c r="C71" s="81"/>
      <c r="D71" s="81" t="s">
        <v>64</v>
      </c>
      <c r="E71" s="88">
        <v>162.93650625388833</v>
      </c>
      <c r="F71" s="99">
        <v>99.9966231929636</v>
      </c>
      <c r="G71" s="72" t="s">
        <v>1705</v>
      </c>
      <c r="H71" s="100"/>
      <c r="I71" s="73" t="s">
        <v>768</v>
      </c>
      <c r="J71" s="91"/>
      <c r="K71" s="101"/>
      <c r="L71" s="73" t="s">
        <v>1848</v>
      </c>
      <c r="M71" s="102">
        <v>2.125377224999647</v>
      </c>
      <c r="N71" s="96">
        <v>8649.1025390625</v>
      </c>
      <c r="O71" s="96">
        <v>9632.2880859375</v>
      </c>
      <c r="P71" s="97"/>
      <c r="Q71" s="98"/>
      <c r="R71" s="98"/>
      <c r="S71" s="103"/>
      <c r="T71" s="48">
        <v>1</v>
      </c>
      <c r="U71" s="48">
        <v>0</v>
      </c>
      <c r="V71" s="49">
        <v>0</v>
      </c>
      <c r="W71" s="49">
        <v>0.090909</v>
      </c>
      <c r="X71" s="49">
        <v>0</v>
      </c>
      <c r="Y71" s="49">
        <v>0.578509</v>
      </c>
      <c r="Z71" s="49">
        <v>0</v>
      </c>
      <c r="AA71" s="49">
        <v>0</v>
      </c>
      <c r="AB71" s="92">
        <v>71</v>
      </c>
      <c r="AC71" s="92"/>
      <c r="AD71" s="93"/>
      <c r="AE71" s="64" t="s">
        <v>1406</v>
      </c>
      <c r="AF71" s="64">
        <v>4352</v>
      </c>
      <c r="AG71" s="64">
        <v>4122</v>
      </c>
      <c r="AH71" s="64">
        <v>57846</v>
      </c>
      <c r="AI71" s="64">
        <v>90495</v>
      </c>
      <c r="AJ71" s="64"/>
      <c r="AK71" s="64" t="s">
        <v>1477</v>
      </c>
      <c r="AL71" s="64" t="s">
        <v>1534</v>
      </c>
      <c r="AM71" s="67" t="s">
        <v>1592</v>
      </c>
      <c r="AN71" s="64"/>
      <c r="AO71" s="66">
        <v>40553.63348379629</v>
      </c>
      <c r="AP71" s="67" t="s">
        <v>1659</v>
      </c>
      <c r="AQ71" s="64" t="b">
        <v>0</v>
      </c>
      <c r="AR71" s="64" t="b">
        <v>0</v>
      </c>
      <c r="AS71" s="64" t="b">
        <v>1</v>
      </c>
      <c r="AT71" s="64"/>
      <c r="AU71" s="64">
        <v>327</v>
      </c>
      <c r="AV71" s="67" t="s">
        <v>1667</v>
      </c>
      <c r="AW71" s="64" t="b">
        <v>0</v>
      </c>
      <c r="AX71" s="64" t="s">
        <v>218</v>
      </c>
      <c r="AY71" s="67" t="s">
        <v>1776</v>
      </c>
      <c r="AZ71" s="104"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4</v>
      </c>
    </row>
    <row r="72" spans="1:72" ht="41.45" customHeight="1">
      <c r="A72" s="62" t="s">
        <v>769</v>
      </c>
      <c r="B72" s="64"/>
      <c r="C72" s="81"/>
      <c r="D72" s="81" t="s">
        <v>64</v>
      </c>
      <c r="E72" s="88">
        <v>162.8832982662863</v>
      </c>
      <c r="F72" s="99">
        <v>99.99681504764281</v>
      </c>
      <c r="G72" s="72" t="s">
        <v>1706</v>
      </c>
      <c r="H72" s="100"/>
      <c r="I72" s="73" t="s">
        <v>769</v>
      </c>
      <c r="J72" s="91"/>
      <c r="K72" s="101"/>
      <c r="L72" s="73" t="s">
        <v>1849</v>
      </c>
      <c r="M72" s="102">
        <v>2.061438455571479</v>
      </c>
      <c r="N72" s="96">
        <v>9754.724609375</v>
      </c>
      <c r="O72" s="96">
        <v>8742.064453125</v>
      </c>
      <c r="P72" s="97"/>
      <c r="Q72" s="98"/>
      <c r="R72" s="98"/>
      <c r="S72" s="103"/>
      <c r="T72" s="48">
        <v>1</v>
      </c>
      <c r="U72" s="48">
        <v>0</v>
      </c>
      <c r="V72" s="49">
        <v>0</v>
      </c>
      <c r="W72" s="49">
        <v>0.090909</v>
      </c>
      <c r="X72" s="49">
        <v>0</v>
      </c>
      <c r="Y72" s="49">
        <v>0.578509</v>
      </c>
      <c r="Z72" s="49">
        <v>0</v>
      </c>
      <c r="AA72" s="49">
        <v>0</v>
      </c>
      <c r="AB72" s="92">
        <v>72</v>
      </c>
      <c r="AC72" s="92"/>
      <c r="AD72" s="93"/>
      <c r="AE72" s="64" t="s">
        <v>1407</v>
      </c>
      <c r="AF72" s="64">
        <v>2248</v>
      </c>
      <c r="AG72" s="64">
        <v>3889</v>
      </c>
      <c r="AH72" s="64">
        <v>88742</v>
      </c>
      <c r="AI72" s="64">
        <v>83221</v>
      </c>
      <c r="AJ72" s="64"/>
      <c r="AK72" s="64" t="s">
        <v>1478</v>
      </c>
      <c r="AL72" s="64" t="s">
        <v>1535</v>
      </c>
      <c r="AM72" s="67" t="s">
        <v>1593</v>
      </c>
      <c r="AN72" s="64"/>
      <c r="AO72" s="66">
        <v>40884.872395833336</v>
      </c>
      <c r="AP72" s="67" t="s">
        <v>1660</v>
      </c>
      <c r="AQ72" s="64" t="b">
        <v>0</v>
      </c>
      <c r="AR72" s="64" t="b">
        <v>0</v>
      </c>
      <c r="AS72" s="64" t="b">
        <v>0</v>
      </c>
      <c r="AT72" s="64"/>
      <c r="AU72" s="64">
        <v>106</v>
      </c>
      <c r="AV72" s="67" t="s">
        <v>1671</v>
      </c>
      <c r="AW72" s="64" t="b">
        <v>0</v>
      </c>
      <c r="AX72" s="64" t="s">
        <v>218</v>
      </c>
      <c r="AY72" s="67" t="s">
        <v>1777</v>
      </c>
      <c r="AZ72" s="104"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4</v>
      </c>
    </row>
    <row r="73" spans="1:72" ht="41.45" customHeight="1">
      <c r="A73" s="62" t="s">
        <v>770</v>
      </c>
      <c r="B73" s="64"/>
      <c r="C73" s="81"/>
      <c r="D73" s="81" t="s">
        <v>64</v>
      </c>
      <c r="E73" s="88">
        <v>163.4290797700154</v>
      </c>
      <c r="F73" s="99">
        <v>99.99484709621218</v>
      </c>
      <c r="G73" s="72" t="s">
        <v>1707</v>
      </c>
      <c r="H73" s="100"/>
      <c r="I73" s="73" t="s">
        <v>770</v>
      </c>
      <c r="J73" s="91"/>
      <c r="K73" s="101"/>
      <c r="L73" s="73" t="s">
        <v>1850</v>
      </c>
      <c r="M73" s="102">
        <v>2.717291069019213</v>
      </c>
      <c r="N73" s="96">
        <v>8124.46435546875</v>
      </c>
      <c r="O73" s="96">
        <v>6930.84716796875</v>
      </c>
      <c r="P73" s="97"/>
      <c r="Q73" s="98"/>
      <c r="R73" s="98"/>
      <c r="S73" s="103"/>
      <c r="T73" s="48">
        <v>1</v>
      </c>
      <c r="U73" s="48">
        <v>0</v>
      </c>
      <c r="V73" s="49">
        <v>0</v>
      </c>
      <c r="W73" s="49">
        <v>0.090909</v>
      </c>
      <c r="X73" s="49">
        <v>0</v>
      </c>
      <c r="Y73" s="49">
        <v>0.578509</v>
      </c>
      <c r="Z73" s="49">
        <v>0</v>
      </c>
      <c r="AA73" s="49">
        <v>0</v>
      </c>
      <c r="AB73" s="92">
        <v>73</v>
      </c>
      <c r="AC73" s="92"/>
      <c r="AD73" s="93"/>
      <c r="AE73" s="64" t="s">
        <v>1408</v>
      </c>
      <c r="AF73" s="64">
        <v>6492</v>
      </c>
      <c r="AG73" s="64">
        <v>6279</v>
      </c>
      <c r="AH73" s="64">
        <v>2552</v>
      </c>
      <c r="AI73" s="64">
        <v>1094</v>
      </c>
      <c r="AJ73" s="64"/>
      <c r="AK73" s="64" t="s">
        <v>1479</v>
      </c>
      <c r="AL73" s="64"/>
      <c r="AM73" s="67" t="s">
        <v>1594</v>
      </c>
      <c r="AN73" s="64"/>
      <c r="AO73" s="66">
        <v>42883.47258101852</v>
      </c>
      <c r="AP73" s="67" t="s">
        <v>1661</v>
      </c>
      <c r="AQ73" s="64" t="b">
        <v>1</v>
      </c>
      <c r="AR73" s="64" t="b">
        <v>0</v>
      </c>
      <c r="AS73" s="64" t="b">
        <v>0</v>
      </c>
      <c r="AT73" s="64"/>
      <c r="AU73" s="64">
        <v>134</v>
      </c>
      <c r="AV73" s="64"/>
      <c r="AW73" s="64" t="b">
        <v>0</v>
      </c>
      <c r="AX73" s="64" t="s">
        <v>218</v>
      </c>
      <c r="AY73" s="67" t="s">
        <v>1778</v>
      </c>
      <c r="AZ73" s="104"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4</v>
      </c>
    </row>
    <row r="74" spans="1:72" ht="41.45" customHeight="1">
      <c r="A74" s="80" t="s">
        <v>771</v>
      </c>
      <c r="B74" s="110"/>
      <c r="C74" s="111"/>
      <c r="D74" s="111" t="s">
        <v>64</v>
      </c>
      <c r="E74" s="112">
        <v>1000</v>
      </c>
      <c r="F74" s="113">
        <v>70</v>
      </c>
      <c r="G74" s="125" t="s">
        <v>1708</v>
      </c>
      <c r="H74" s="111"/>
      <c r="I74" s="114" t="s">
        <v>771</v>
      </c>
      <c r="J74" s="115"/>
      <c r="K74" s="115"/>
      <c r="L74" s="114" t="s">
        <v>1851</v>
      </c>
      <c r="M74" s="116">
        <v>9999</v>
      </c>
      <c r="N74" s="117">
        <v>7281.1611328125</v>
      </c>
      <c r="O74" s="117">
        <v>9171.7919921875</v>
      </c>
      <c r="P74" s="118"/>
      <c r="Q74" s="119"/>
      <c r="R74" s="119"/>
      <c r="S74" s="120"/>
      <c r="T74" s="48">
        <v>1</v>
      </c>
      <c r="U74" s="48">
        <v>0</v>
      </c>
      <c r="V74" s="49">
        <v>0</v>
      </c>
      <c r="W74" s="49">
        <v>0.090909</v>
      </c>
      <c r="X74" s="49">
        <v>0</v>
      </c>
      <c r="Y74" s="49">
        <v>0.578509</v>
      </c>
      <c r="Z74" s="49">
        <v>0</v>
      </c>
      <c r="AA74" s="49">
        <v>0</v>
      </c>
      <c r="AB74" s="121">
        <v>74</v>
      </c>
      <c r="AC74" s="121"/>
      <c r="AD74" s="122"/>
      <c r="AE74" s="110" t="s">
        <v>1409</v>
      </c>
      <c r="AF74" s="110">
        <v>57</v>
      </c>
      <c r="AG74" s="110">
        <v>36433847</v>
      </c>
      <c r="AH74" s="110">
        <v>12599</v>
      </c>
      <c r="AI74" s="110">
        <v>241</v>
      </c>
      <c r="AJ74" s="110"/>
      <c r="AK74" s="110" t="s">
        <v>1480</v>
      </c>
      <c r="AL74" s="110"/>
      <c r="AM74" s="124" t="s">
        <v>1595</v>
      </c>
      <c r="AN74" s="110"/>
      <c r="AO74" s="123">
        <v>40409.841099537036</v>
      </c>
      <c r="AP74" s="124" t="s">
        <v>1662</v>
      </c>
      <c r="AQ74" s="110" t="b">
        <v>0</v>
      </c>
      <c r="AR74" s="110" t="b">
        <v>0</v>
      </c>
      <c r="AS74" s="110" t="b">
        <v>1</v>
      </c>
      <c r="AT74" s="110"/>
      <c r="AU74" s="110">
        <v>33291</v>
      </c>
      <c r="AV74" s="124" t="s">
        <v>276</v>
      </c>
      <c r="AW74" s="110" t="b">
        <v>1</v>
      </c>
      <c r="AX74" s="110" t="s">
        <v>218</v>
      </c>
      <c r="AY74" s="124" t="s">
        <v>1779</v>
      </c>
      <c r="AZ74" s="104"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4</v>
      </c>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hyperlinks>
    <hyperlink ref="AM3" r:id="rId1" display="http://t.co/5qfTpjlIte"/>
    <hyperlink ref="AM4" r:id="rId2" display="https://t.co/ol1K3QeP3F"/>
    <hyperlink ref="AM5" r:id="rId3" display="https://t.co/wmrZA6IpDm"/>
    <hyperlink ref="AM6" r:id="rId4" display="http://t.co/fpLCFtaqAZ"/>
    <hyperlink ref="AM7" r:id="rId5" display="https://t.co/UjFh7rUkbC"/>
    <hyperlink ref="AM8" r:id="rId6" display="https://t.co/JLtqsFlY1y"/>
    <hyperlink ref="AM9" r:id="rId7" display="https://t.co/3gQ2BevFXC"/>
    <hyperlink ref="AM11" r:id="rId8" display="https://t.co/CfE14ffkUK"/>
    <hyperlink ref="AM13" r:id="rId9" display="https://t.co/ovQccUWMoh"/>
    <hyperlink ref="AM14" r:id="rId10" display="https://t.co/BdO39aufiW"/>
    <hyperlink ref="AM15" r:id="rId11" display="http://t.co/wBc3YueaCW"/>
    <hyperlink ref="AM16" r:id="rId12" display="https://t.co/ERegrfrfuQ"/>
    <hyperlink ref="AM18" r:id="rId13" display="https://t.co/tLbtX2ln9n"/>
    <hyperlink ref="AM19" r:id="rId14" display="http://t.co/ZQFkvOQVHb"/>
    <hyperlink ref="AM20" r:id="rId15" display="https://t.co/tDsHjwOD5n"/>
    <hyperlink ref="AM21" r:id="rId16" display="http://t.co/aPQbNiVCsu"/>
    <hyperlink ref="AM22" r:id="rId17" display="http://t.co/Z1UwAlYKtN"/>
    <hyperlink ref="AM23" r:id="rId18" display="http://t.co/s45ZsrVkYd"/>
    <hyperlink ref="AM24" r:id="rId19" display="http://t.co/6gUwApdumu"/>
    <hyperlink ref="AM25" r:id="rId20" display="http://t.co/Tsgd0YamS7"/>
    <hyperlink ref="AM27" r:id="rId21" display="https://t.co/uyW5UyvkE5"/>
    <hyperlink ref="AM28" r:id="rId22" display="https://t.co/Gz8z26hO6L"/>
    <hyperlink ref="AM29" r:id="rId23" display="http://t.co/3Xvuxw2JEG"/>
    <hyperlink ref="AM32" r:id="rId24" display="https://t.co/ftYJ3kAoX8"/>
    <hyperlink ref="AM33" r:id="rId25" display="https://t.co/LyOP2TIjWQ"/>
    <hyperlink ref="AM34" r:id="rId26" display="https://t.co/UiXKNUIEA8"/>
    <hyperlink ref="AM35" r:id="rId27" display="https://t.co/kjahT7HO3N"/>
    <hyperlink ref="AM36" r:id="rId28" display="https://t.co/FltP2Qynf8"/>
    <hyperlink ref="AM37" r:id="rId29" display="https://t.co/vLrkr4zUFL"/>
    <hyperlink ref="AM40" r:id="rId30" display="https://t.co/kW8ydvKrro"/>
    <hyperlink ref="AM41" r:id="rId31" display="https://t.co/4cHqWtiHPI"/>
    <hyperlink ref="AM42" r:id="rId32" display="https://t.co/MEZnePoGAu"/>
    <hyperlink ref="AM43" r:id="rId33" display="https://t.co/EYNlFej5rE"/>
    <hyperlink ref="AM44" r:id="rId34" display="https://t.co/QD0FtHivhS"/>
    <hyperlink ref="AM46" r:id="rId35" display="https://t.co/MpZFOnyJM6"/>
    <hyperlink ref="AM47" r:id="rId36" display="https://t.co/EyzMcrBoGU"/>
    <hyperlink ref="AM48" r:id="rId37" display="https://t.co/BuiwYlbvvp"/>
    <hyperlink ref="AM49" r:id="rId38" display="https://t.co/dWlGZgH8uA"/>
    <hyperlink ref="AM50" r:id="rId39" display="https://t.co/rZ2cSn7ger"/>
    <hyperlink ref="AM51" r:id="rId40" display="https://t.co/lCFEYbO9NU"/>
    <hyperlink ref="AM53" r:id="rId41" display="https://t.co/aoSoFis7fW"/>
    <hyperlink ref="AM54" r:id="rId42" display="https://t.co/5xIBu4jYXx"/>
    <hyperlink ref="AM55" r:id="rId43" display="https://t.co/xueStPdTHg"/>
    <hyperlink ref="AM57" r:id="rId44" display="http://t.co/DGxPnk0TXX"/>
    <hyperlink ref="AM58" r:id="rId45" display="https://t.co/EyzMcrSZys"/>
    <hyperlink ref="AM59" r:id="rId46" display="https://t.co/2vMSWXLB0j"/>
    <hyperlink ref="AM60" r:id="rId47" display="https://t.co/xvyDArnFAM"/>
    <hyperlink ref="AM61" r:id="rId48" display="https://t.co/lcJr1m4nZF"/>
    <hyperlink ref="AM62" r:id="rId49" display="https://t.co/RvGnuYiYlZ"/>
    <hyperlink ref="AM63" r:id="rId50" display="https://t.co/VptkIW2JXB"/>
    <hyperlink ref="AM64" r:id="rId51" display="https://t.co/2oPwE73lgU"/>
    <hyperlink ref="AM65" r:id="rId52" display="http://t.co/lMHUkrCirm"/>
    <hyperlink ref="AM66" r:id="rId53" display="https://t.co/BSaGfllS0Q"/>
    <hyperlink ref="AM67" r:id="rId54" display="https://t.co/ugaKNlePjt"/>
    <hyperlink ref="AM68" r:id="rId55" display="https://t.co/NH9mtV6I03"/>
    <hyperlink ref="AM69" r:id="rId56" display="https://t.co/DlE9bGuDuw"/>
    <hyperlink ref="AM70" r:id="rId57" display="https://t.co/oIuEOUopMq"/>
    <hyperlink ref="AM71" r:id="rId58" display="https://t.co/n45H0UVu4C"/>
    <hyperlink ref="AM72" r:id="rId59" display="https://t.co/wgiQHx7adR"/>
    <hyperlink ref="AM73" r:id="rId60" display="https://t.co/iJ9VjKT5PM"/>
    <hyperlink ref="AM74" r:id="rId61" display="https://t.co/OQR3Kbbcdw"/>
    <hyperlink ref="AP3" r:id="rId62" display="https://pbs.twimg.com/profile_banners/14700551/1493288170"/>
    <hyperlink ref="AP4" r:id="rId63" display="https://pbs.twimg.com/profile_banners/12006842/1559145689"/>
    <hyperlink ref="AP5" r:id="rId64" display="https://pbs.twimg.com/profile_banners/48711250/1566224908"/>
    <hyperlink ref="AP6" r:id="rId65" display="https://pbs.twimg.com/profile_banners/8442592/1412772549"/>
    <hyperlink ref="AP7" r:id="rId66" display="https://pbs.twimg.com/profile_banners/73560013/1563367455"/>
    <hyperlink ref="AP8" r:id="rId67" display="https://pbs.twimg.com/profile_banners/14804281/1478100514"/>
    <hyperlink ref="AP9" r:id="rId68" display="https://pbs.twimg.com/profile_banners/1646199937/1396630507"/>
    <hyperlink ref="AP10" r:id="rId69" display="https://pbs.twimg.com/profile_banners/16255254/1564950132"/>
    <hyperlink ref="AP11" r:id="rId70" display="https://pbs.twimg.com/profile_banners/300114634/1563293111"/>
    <hyperlink ref="AP12" r:id="rId71" display="https://pbs.twimg.com/profile_banners/1297257643/1566096182"/>
    <hyperlink ref="AP13" r:id="rId72" display="https://pbs.twimg.com/profile_banners/401428773/1408483231"/>
    <hyperlink ref="AP14" r:id="rId73" display="https://pbs.twimg.com/profile_banners/874340300977733632/1544888670"/>
    <hyperlink ref="AP15" r:id="rId74" display="https://pbs.twimg.com/profile_banners/78335776/1550872059"/>
    <hyperlink ref="AP16" r:id="rId75" display="https://pbs.twimg.com/profile_banners/2352051464/1565701596"/>
    <hyperlink ref="AP19" r:id="rId76" display="https://pbs.twimg.com/profile_banners/353963097/1403107652"/>
    <hyperlink ref="AP20" r:id="rId77" display="https://pbs.twimg.com/profile_banners/3051007999/1435162441"/>
    <hyperlink ref="AP21" r:id="rId78" display="https://pbs.twimg.com/profile_banners/382407937/1565802775"/>
    <hyperlink ref="AP23" r:id="rId79" display="https://pbs.twimg.com/profile_banners/1663878439/1376334373"/>
    <hyperlink ref="AP24" r:id="rId80" display="https://pbs.twimg.com/profile_banners/2811802825/1439503002"/>
    <hyperlink ref="AP25" r:id="rId81" display="https://pbs.twimg.com/profile_banners/1636606320/1501778381"/>
    <hyperlink ref="AP26" r:id="rId82" display="https://pbs.twimg.com/profile_banners/453403801/1478857537"/>
    <hyperlink ref="AP27" r:id="rId83" display="https://pbs.twimg.com/profile_banners/1042793132889460738/1537464824"/>
    <hyperlink ref="AP28" r:id="rId84" display="https://pbs.twimg.com/profile_banners/10282412/1405160676"/>
    <hyperlink ref="AP29" r:id="rId85" display="https://pbs.twimg.com/profile_banners/17093617/1565206316"/>
    <hyperlink ref="AP31" r:id="rId86" display="https://pbs.twimg.com/profile_banners/25096219/1484678473"/>
    <hyperlink ref="AP32" r:id="rId87" display="https://pbs.twimg.com/profile_banners/6527972/1398234270"/>
    <hyperlink ref="AP33" r:id="rId88" display="https://pbs.twimg.com/profile_banners/4836105482/1525228188"/>
    <hyperlink ref="AP34" r:id="rId89" display="https://pbs.twimg.com/profile_banners/32991463/1559580077"/>
    <hyperlink ref="AP35" r:id="rId90" display="https://pbs.twimg.com/profile_banners/17497773/1497545424"/>
    <hyperlink ref="AP36" r:id="rId91" display="https://pbs.twimg.com/profile_banners/984524868971565056/1546966654"/>
    <hyperlink ref="AP37" r:id="rId92" display="https://pbs.twimg.com/profile_banners/26664327/1517258192"/>
    <hyperlink ref="AP38" r:id="rId93" display="https://pbs.twimg.com/profile_banners/867685602325651457/1565796299"/>
    <hyperlink ref="AP39" r:id="rId94" display="https://pbs.twimg.com/profile_banners/2868022587/1565287776"/>
    <hyperlink ref="AP40" r:id="rId95" display="https://pbs.twimg.com/profile_banners/725350782497906688/1553548955"/>
    <hyperlink ref="AP41" r:id="rId96" display="https://pbs.twimg.com/profile_banners/950801774377566208/1557458312"/>
    <hyperlink ref="AP42" r:id="rId97" display="https://pbs.twimg.com/profile_banners/151480627/1567108318"/>
    <hyperlink ref="AP43" r:id="rId98" display="https://pbs.twimg.com/profile_banners/337119125/1564939405"/>
    <hyperlink ref="AP44" r:id="rId99" display="https://pbs.twimg.com/profile_banners/16211566/1556831090"/>
    <hyperlink ref="AP45" r:id="rId100" display="https://pbs.twimg.com/profile_banners/18209387/1359643625"/>
    <hyperlink ref="AP46" r:id="rId101" display="https://pbs.twimg.com/profile_banners/11976452/1502807552"/>
    <hyperlink ref="AP47" r:id="rId102" display="https://pbs.twimg.com/profile_banners/257498449/1525890973"/>
    <hyperlink ref="AP48" r:id="rId103" display="https://pbs.twimg.com/profile_banners/771278/1554765216"/>
    <hyperlink ref="AP49" r:id="rId104" display="https://pbs.twimg.com/profile_banners/61189406/1550881909"/>
    <hyperlink ref="AP50" r:id="rId105" display="https://pbs.twimg.com/profile_banners/16746009/1514580641"/>
    <hyperlink ref="AP51" r:id="rId106" display="https://pbs.twimg.com/profile_banners/51903595/1513661626"/>
    <hyperlink ref="AP52" r:id="rId107" display="https://pbs.twimg.com/profile_banners/541155557/1498674917"/>
    <hyperlink ref="AP53" r:id="rId108" display="https://pbs.twimg.com/profile_banners/15481972/1504240365"/>
    <hyperlink ref="AP54" r:id="rId109" display="https://pbs.twimg.com/profile_banners/7644442/1548448608"/>
    <hyperlink ref="AP55" r:id="rId110" display="https://pbs.twimg.com/profile_banners/60119740/1458857250"/>
    <hyperlink ref="AP56" r:id="rId111" display="https://pbs.twimg.com/profile_banners/58513178/1469225072"/>
    <hyperlink ref="AP57" r:id="rId112" display="https://pbs.twimg.com/profile_banners/25065717/1360194469"/>
    <hyperlink ref="AP58" r:id="rId113" display="https://pbs.twimg.com/profile_banners/15921597/1433290312"/>
    <hyperlink ref="AP59" r:id="rId114" display="https://pbs.twimg.com/profile_banners/24303372/1551271862"/>
    <hyperlink ref="AP60" r:id="rId115" display="https://pbs.twimg.com/profile_banners/235188617/1398197730"/>
    <hyperlink ref="AP61" r:id="rId116" display="https://pbs.twimg.com/profile_banners/5479282/1501536534"/>
    <hyperlink ref="AP62" r:id="rId117" display="https://pbs.twimg.com/profile_banners/22936118/1495718758"/>
    <hyperlink ref="AP63" r:id="rId118" display="https://pbs.twimg.com/profile_banners/1685949043/1565821929"/>
    <hyperlink ref="AP64" r:id="rId119" display="https://pbs.twimg.com/profile_banners/23272807/1503631331"/>
    <hyperlink ref="AP65" r:id="rId120" display="https://pbs.twimg.com/profile_banners/20640328/1560884764"/>
    <hyperlink ref="AP66" r:id="rId121" display="https://pbs.twimg.com/profile_banners/17030611/1565716765"/>
    <hyperlink ref="AP67" r:id="rId122" display="https://pbs.twimg.com/profile_banners/81634016/1534797386"/>
    <hyperlink ref="AP68" r:id="rId123" display="https://pbs.twimg.com/profile_banners/19994279/1438086329"/>
    <hyperlink ref="AP69" r:id="rId124" display="https://pbs.twimg.com/profile_banners/72942893/1557863102"/>
    <hyperlink ref="AP70" r:id="rId125" display="https://pbs.twimg.com/profile_banners/34029756/1498100696"/>
    <hyperlink ref="AP71" r:id="rId126" display="https://pbs.twimg.com/profile_banners/236421358/1412468845"/>
    <hyperlink ref="AP72" r:id="rId127" display="https://pbs.twimg.com/profile_banners/431029922/1418096859"/>
    <hyperlink ref="AP73" r:id="rId128" display="https://pbs.twimg.com/profile_banners/868789075418914816/1538997502"/>
    <hyperlink ref="AP74" r:id="rId129" display="https://pbs.twimg.com/profile_banners/180505807/1462974771"/>
    <hyperlink ref="AV3" r:id="rId130" display="http://abs.twimg.com/images/themes/theme1/bg.png"/>
    <hyperlink ref="AV4" r:id="rId131" display="http://abs.twimg.com/images/themes/theme14/bg.gif"/>
    <hyperlink ref="AV5" r:id="rId132" display="http://abs.twimg.com/images/themes/theme1/bg.png"/>
    <hyperlink ref="AV6" r:id="rId133" display="http://abs.twimg.com/images/themes/theme13/bg.gif"/>
    <hyperlink ref="AV7" r:id="rId134" display="http://abs.twimg.com/images/themes/theme14/bg.gif"/>
    <hyperlink ref="AV8" r:id="rId135" display="http://abs.twimg.com/images/themes/theme1/bg.png"/>
    <hyperlink ref="AV9" r:id="rId136" display="http://abs.twimg.com/images/themes/theme1/bg.png"/>
    <hyperlink ref="AV10" r:id="rId137" display="http://abs.twimg.com/images/themes/theme14/bg.gif"/>
    <hyperlink ref="AV11" r:id="rId138" display="http://abs.twimg.com/images/themes/theme14/bg.gif"/>
    <hyperlink ref="AV12" r:id="rId139" display="http://abs.twimg.com/images/themes/theme10/bg.gif"/>
    <hyperlink ref="AV13" r:id="rId140" display="http://abs.twimg.com/images/themes/theme3/bg.gif"/>
    <hyperlink ref="AV14" r:id="rId141" display="http://abs.twimg.com/images/themes/theme1/bg.png"/>
    <hyperlink ref="AV15" r:id="rId142" display="http://abs.twimg.com/images/themes/theme1/bg.png"/>
    <hyperlink ref="AV16" r:id="rId143" display="http://abs.twimg.com/images/themes/theme1/bg.png"/>
    <hyperlink ref="AV17" r:id="rId144" display="http://abs.twimg.com/images/themes/theme1/bg.png"/>
    <hyperlink ref="AV18" r:id="rId145" display="http://abs.twimg.com/images/themes/theme18/bg.gif"/>
    <hyperlink ref="AV19" r:id="rId146" display="http://abs.twimg.com/images/themes/theme14/bg.gif"/>
    <hyperlink ref="AV20" r:id="rId147" display="http://abs.twimg.com/images/themes/theme1/bg.png"/>
    <hyperlink ref="AV21" r:id="rId148" display="http://abs.twimg.com/images/themes/theme1/bg.png"/>
    <hyperlink ref="AV22" r:id="rId149" display="http://abs.twimg.com/images/themes/theme7/bg.gif"/>
    <hyperlink ref="AV23" r:id="rId150" display="http://abs.twimg.com/images/themes/theme1/bg.png"/>
    <hyperlink ref="AV24" r:id="rId151" display="http://abs.twimg.com/images/themes/theme1/bg.png"/>
    <hyperlink ref="AV25" r:id="rId152" display="http://abs.twimg.com/images/themes/theme1/bg.png"/>
    <hyperlink ref="AV26" r:id="rId153" display="http://abs.twimg.com/images/themes/theme1/bg.png"/>
    <hyperlink ref="AV28" r:id="rId154" display="http://abs.twimg.com/images/themes/theme1/bg.png"/>
    <hyperlink ref="AV29" r:id="rId155" display="http://abs.twimg.com/images/themes/theme1/bg.png"/>
    <hyperlink ref="AV30" r:id="rId156" display="http://abs.twimg.com/images/themes/theme1/bg.png"/>
    <hyperlink ref="AV31" r:id="rId157" display="http://abs.twimg.com/images/themes/theme5/bg.gif"/>
    <hyperlink ref="AV32" r:id="rId158" display="http://abs.twimg.com/images/themes/theme1/bg.png"/>
    <hyperlink ref="AV33" r:id="rId159" display="http://abs.twimg.com/images/themes/theme1/bg.png"/>
    <hyperlink ref="AV34" r:id="rId160" display="http://abs.twimg.com/images/themes/theme1/bg.png"/>
    <hyperlink ref="AV35" r:id="rId161" display="http://abs.twimg.com/images/themes/theme1/bg.png"/>
    <hyperlink ref="AV36" r:id="rId162" display="http://abs.twimg.com/images/themes/theme1/bg.png"/>
    <hyperlink ref="AV37" r:id="rId163" display="http://abs.twimg.com/images/themes/theme13/bg.gif"/>
    <hyperlink ref="AV39" r:id="rId164" display="http://abs.twimg.com/images/themes/theme1/bg.png"/>
    <hyperlink ref="AV40" r:id="rId165" display="http://abs.twimg.com/images/themes/theme1/bg.png"/>
    <hyperlink ref="AV41" r:id="rId166" display="http://abs.twimg.com/images/themes/theme1/bg.png"/>
    <hyperlink ref="AV42" r:id="rId167" display="http://abs.twimg.com/images/themes/theme14/bg.gif"/>
    <hyperlink ref="AV43" r:id="rId168" display="http://abs.twimg.com/images/themes/theme3/bg.gif"/>
    <hyperlink ref="AV44" r:id="rId169" display="http://abs.twimg.com/images/themes/theme7/bg.gif"/>
    <hyperlink ref="AV45" r:id="rId170" display="http://abs.twimg.com/images/themes/theme4/bg.gif"/>
    <hyperlink ref="AV46" r:id="rId171" display="http://abs.twimg.com/images/themes/theme7/bg.gif"/>
    <hyperlink ref="AV47" r:id="rId172" display="http://abs.twimg.com/images/themes/theme1/bg.png"/>
    <hyperlink ref="AV48" r:id="rId173" display="http://abs.twimg.com/images/themes/theme1/bg.png"/>
    <hyperlink ref="AV49" r:id="rId174" display="http://abs.twimg.com/images/themes/theme1/bg.png"/>
    <hyperlink ref="AV50" r:id="rId175" display="http://abs.twimg.com/images/themes/theme5/bg.gif"/>
    <hyperlink ref="AV51" r:id="rId176" display="http://abs.twimg.com/images/themes/theme5/bg.gif"/>
    <hyperlink ref="AV52" r:id="rId177" display="http://abs.twimg.com/images/themes/theme5/bg.gif"/>
    <hyperlink ref="AV53" r:id="rId178" display="http://abs.twimg.com/images/themes/theme4/bg.gif"/>
    <hyperlink ref="AV54" r:id="rId179" display="http://abs.twimg.com/images/themes/theme1/bg.png"/>
    <hyperlink ref="AV55" r:id="rId180" display="http://abs.twimg.com/images/themes/theme1/bg.png"/>
    <hyperlink ref="AV56" r:id="rId181" display="http://abs.twimg.com/images/themes/theme12/bg.gif"/>
    <hyperlink ref="AV57" r:id="rId182" display="http://abs.twimg.com/images/themes/theme4/bg.gif"/>
    <hyperlink ref="AV58" r:id="rId183" display="http://abs.twimg.com/images/themes/theme6/bg.gif"/>
    <hyperlink ref="AV59" r:id="rId184" display="http://abs.twimg.com/images/themes/theme6/bg.gif"/>
    <hyperlink ref="AV60" r:id="rId185" display="http://abs.twimg.com/images/themes/theme1/bg.png"/>
    <hyperlink ref="AV61" r:id="rId186" display="http://abs.twimg.com/images/themes/theme1/bg.png"/>
    <hyperlink ref="AV62" r:id="rId187" display="http://abs.twimg.com/images/themes/theme1/bg.png"/>
    <hyperlink ref="AV63" r:id="rId188" display="http://abs.twimg.com/images/themes/theme1/bg.png"/>
    <hyperlink ref="AV64" r:id="rId189" display="http://abs.twimg.com/images/themes/theme9/bg.gif"/>
    <hyperlink ref="AV65" r:id="rId190" display="http://abs.twimg.com/images/themes/theme1/bg.png"/>
    <hyperlink ref="AV66" r:id="rId191" display="http://abs.twimg.com/images/themes/theme19/bg.gif"/>
    <hyperlink ref="AV67" r:id="rId192" display="http://abs.twimg.com/images/themes/theme14/bg.gif"/>
    <hyperlink ref="AV68" r:id="rId193" display="http://abs.twimg.com/images/themes/theme7/bg.gif"/>
    <hyperlink ref="AV69" r:id="rId194" display="http://abs.twimg.com/images/themes/theme5/bg.gif"/>
    <hyperlink ref="AV70" r:id="rId195" display="http://abs.twimg.com/images/themes/theme7/bg.gif"/>
    <hyperlink ref="AV71" r:id="rId196" display="http://abs.twimg.com/images/themes/theme5/bg.gif"/>
    <hyperlink ref="AV72" r:id="rId197" display="http://abs.twimg.com/images/themes/theme15/bg.png"/>
    <hyperlink ref="AV74" r:id="rId198" display="http://abs.twimg.com/images/themes/theme1/bg.png"/>
    <hyperlink ref="G3" r:id="rId199" display="http://pbs.twimg.com/profile_images/857538293541548033/pbB3PMUn_normal.jpg"/>
    <hyperlink ref="G4" r:id="rId200" display="http://pbs.twimg.com/profile_images/912667889395798022/pMoB2qc8_normal.jpg"/>
    <hyperlink ref="G5" r:id="rId201" display="http://pbs.twimg.com/profile_images/621042585432264704/4y_Sk4nM_normal.png"/>
    <hyperlink ref="G6" r:id="rId202" display="http://pbs.twimg.com/profile_images/1778555235/aejmctwitter_normal.png"/>
    <hyperlink ref="G7" r:id="rId203" display="http://pbs.twimg.com/profile_images/672198420770066433/G8n7esME_normal.jpg"/>
    <hyperlink ref="G8" r:id="rId204" display="http://pbs.twimg.com/profile_images/1098646525440339969/-WiHS3ZO_normal.png"/>
    <hyperlink ref="G9" r:id="rId205" display="http://pbs.twimg.com/profile_images/538765800924934144/x9nVGOvY_normal.jpeg"/>
    <hyperlink ref="G10" r:id="rId206" display="http://pbs.twimg.com/profile_images/800794851868446720/I7rF-yg2_normal.jpg"/>
    <hyperlink ref="G11" r:id="rId207" display="http://pbs.twimg.com/profile_images/1151160857793093632/rOtgwNwf_normal.jpg"/>
    <hyperlink ref="G12" r:id="rId208" display="http://pbs.twimg.com/profile_images/1162917613468622848/kfOuGfyV_normal.jpg"/>
    <hyperlink ref="G13" r:id="rId209" display="http://pbs.twimg.com/profile_images/484425518733742081/IatUd75H_normal.jpeg"/>
    <hyperlink ref="G14" r:id="rId210" display="http://pbs.twimg.com/profile_images/874343865238646788/35AtlBy-_normal.jpg"/>
    <hyperlink ref="G15" r:id="rId211" display="http://pbs.twimg.com/profile_images/1099061438281330688/F_AvnqZX_normal.png"/>
    <hyperlink ref="G16" r:id="rId212" display="http://pbs.twimg.com/profile_images/1161262773625663488/dZXGAbnk_normal.jpg"/>
    <hyperlink ref="G17" r:id="rId213" display="http://pbs.twimg.com/profile_images/749372811349725184/P132TSES_normal.jpg"/>
    <hyperlink ref="G18" r:id="rId214" display="http://pbs.twimg.com/profile_images/1151578519962619905/cw4XODa8_normal.jpg"/>
    <hyperlink ref="G19" r:id="rId215" display="http://pbs.twimg.com/profile_images/479303922742358016/LR0g9JX-_normal.png"/>
    <hyperlink ref="G20" r:id="rId216" display="http://pbs.twimg.com/profile_images/613741776357031937/SLGcKOsb_normal.png"/>
    <hyperlink ref="G21" r:id="rId217" display="http://pbs.twimg.com/profile_images/1161687454635700227/2U3mrkeY_normal.png"/>
    <hyperlink ref="G22" r:id="rId218" display="http://pbs.twimg.com/profile_images/1617322794/AEJMC_AdDivision_normal"/>
    <hyperlink ref="G23" r:id="rId219" display="http://pbs.twimg.com/profile_images/378800000281230339/6ad02fea0dccd5f899ccdd79092deb23_normal.jpeg"/>
    <hyperlink ref="G24" r:id="rId220" display="http://pbs.twimg.com/profile_images/511586852713680897/RzexnXT5_normal.jpeg"/>
    <hyperlink ref="G25" r:id="rId221" display="http://pbs.twimg.com/profile_images/378800000222228855/439bc6b6eb66f1f47554f50be28108f0_normal.png"/>
    <hyperlink ref="G26" r:id="rId222" display="http://pbs.twimg.com/profile_images/544637939922112513/pMWQWRNe_normal.jpeg"/>
    <hyperlink ref="G27" r:id="rId223" display="http://pbs.twimg.com/profile_images/1042832169431818240/Z-4nMASK_normal.jpg"/>
    <hyperlink ref="G28" r:id="rId224" display="http://pbs.twimg.com/profile_images/798103487565496320/51sPSK3w_normal.jpg"/>
    <hyperlink ref="G29" r:id="rId225" display="http://pbs.twimg.com/profile_images/1159186066840018944/aBa4S75Z_normal.jpg"/>
    <hyperlink ref="G30" r:id="rId226" display="http://pbs.twimg.com/profile_images/972468776712237056/O_1gtT7w_normal.jpg"/>
    <hyperlink ref="G31" r:id="rId227" display="http://pbs.twimg.com/profile_images/1021836707258351616/susKUm5E_normal.jpg"/>
    <hyperlink ref="G32" r:id="rId228" display="http://pbs.twimg.com/profile_images/858074513438683136/9Ad9myFy_normal.jpg"/>
    <hyperlink ref="G33" r:id="rId229" display="http://pbs.twimg.com/profile_images/918462542795513857/v2B65_w0_normal.jpg"/>
    <hyperlink ref="G34" r:id="rId230" display="http://pbs.twimg.com/profile_images/1135587264883560450/G0wlmVjL_normal.jpg"/>
    <hyperlink ref="G35" r:id="rId231" display="http://pbs.twimg.com/profile_images/875395708349587456/Wjg4p36n_normal.jpg"/>
    <hyperlink ref="G36" r:id="rId232" display="http://pbs.twimg.com/profile_images/1047599177977532416/Sv5NS_II_normal.jpg"/>
    <hyperlink ref="G37" r:id="rId233" display="http://pbs.twimg.com/profile_images/958075254584221696/AIN5p9K5_normal.jpg"/>
    <hyperlink ref="G38" r:id="rId234" display="http://pbs.twimg.com/profile_images/1162317324088684544/PHqEeFcF_normal.jpg"/>
    <hyperlink ref="G39" r:id="rId235" display="http://pbs.twimg.com/profile_images/1123678298721091590/hWqaBjpW_normal.jpg"/>
    <hyperlink ref="G40" r:id="rId236" display="http://pbs.twimg.com/profile_images/1152230137309646848/4r7CrebJ_normal.jpg"/>
    <hyperlink ref="G41" r:id="rId237" display="http://pbs.twimg.com/profile_images/1057685527460225024/W4d_KWmY_normal.jpg"/>
    <hyperlink ref="G42" r:id="rId238" display="http://pbs.twimg.com/profile_images/1163646951780433920/AUu5MZcg_normal.jpg"/>
    <hyperlink ref="G43" r:id="rId239" display="http://pbs.twimg.com/profile_images/1158065917751779328/QrefI6Sl_normal.jpg"/>
    <hyperlink ref="G44" r:id="rId240" display="http://pbs.twimg.com/profile_images/1124057062806368256/0cNCDJNt_normal.jpg"/>
    <hyperlink ref="G45" r:id="rId241" display="http://pbs.twimg.com/profile_images/68843181/TWmgpic_normal.jpg"/>
    <hyperlink ref="G46" r:id="rId242" display="http://pbs.twimg.com/profile_images/1101514210201296902/SLUvE1DV_normal.png"/>
    <hyperlink ref="G47" r:id="rId243" display="http://pbs.twimg.com/profile_images/1145732198244290563/dUcMfcsN_normal.png"/>
    <hyperlink ref="G48" r:id="rId244" display="http://pbs.twimg.com/profile_images/1088215276204773376/5SVhUr7g_normal.jpg"/>
    <hyperlink ref="G49" r:id="rId245" display="http://pbs.twimg.com/profile_images/1088148711564283906/6cXlIHls_normal.jpg"/>
    <hyperlink ref="G50" r:id="rId246" display="http://pbs.twimg.com/profile_images/608614142958641153/BGgpHPD3_normal.jpg"/>
    <hyperlink ref="G51" r:id="rId247" display="http://pbs.twimg.com/profile_images/1148875693368852480/RtUv36sI_normal.jpg"/>
    <hyperlink ref="G52" r:id="rId248" display="http://pbs.twimg.com/profile_images/449619256930353152/wN-B-yEm_normal.jpeg"/>
    <hyperlink ref="G53" r:id="rId249" display="http://pbs.twimg.com/profile_images/1058362382169210880/oaXJCe7C_normal.jpg"/>
    <hyperlink ref="G54" r:id="rId250" display="http://pbs.twimg.com/profile_images/577831505033973760/ula9ZNsd_normal.jpeg"/>
    <hyperlink ref="G55" r:id="rId251" display="http://pbs.twimg.com/profile_images/713125243083051008/R6hqDaZW_normal.jpg"/>
    <hyperlink ref="G56" r:id="rId252" display="http://pbs.twimg.com/profile_images/436671860227317760/Q9XJO_79_normal.jpeg"/>
    <hyperlink ref="G57" r:id="rId253" display="http://pbs.twimg.com/profile_images/794907543042748416/eWw9Hgq2_normal.jpg"/>
    <hyperlink ref="G58" r:id="rId254" display="http://pbs.twimg.com/profile_images/991322002349809666/hfGTBEeu_normal.jpg"/>
    <hyperlink ref="G59" r:id="rId255" display="http://pbs.twimg.com/profile_images/1032265779310284800/CoEtAOXp_normal.jpg"/>
    <hyperlink ref="G60" r:id="rId256" display="http://pbs.twimg.com/profile_images/474274441938358272/QblYwV-j_normal.jpeg"/>
    <hyperlink ref="G61" r:id="rId257" display="http://pbs.twimg.com/profile_images/1108532939476750336/mHXCu2T8_normal.jpg"/>
    <hyperlink ref="G62" r:id="rId258" display="http://pbs.twimg.com/profile_images/1101582795544121345/Vc5wvHvM_normal.jpg"/>
    <hyperlink ref="G63" r:id="rId259" display="http://pbs.twimg.com/profile_images/866744218546569216/i4BUaMGj_normal.jpg"/>
    <hyperlink ref="G64" r:id="rId260" display="http://pbs.twimg.com/profile_images/1040630783227002880/TaMYr54a_normal.jpg"/>
    <hyperlink ref="G65" r:id="rId261" display="http://pbs.twimg.com/profile_images/834440021776199680/Xy8LVU5d_normal.jpg"/>
    <hyperlink ref="G66" r:id="rId262" display="http://pbs.twimg.com/profile_images/650027617375125505/qsRIPxzC_normal.jpg"/>
    <hyperlink ref="G67" r:id="rId263" display="http://pbs.twimg.com/profile_images/1040292584118091776/iYeHN2fH_normal.jpg"/>
    <hyperlink ref="G68" r:id="rId264" display="http://pbs.twimg.com/profile_images/3368135262/a01dafffd3f21df8031ba83389da035c_normal.jpeg"/>
    <hyperlink ref="G69" r:id="rId265" display="http://pbs.twimg.com/profile_images/1112548009651392513/yrc7SQ4x_normal.jpg"/>
    <hyperlink ref="G70" r:id="rId266" display="http://pbs.twimg.com/profile_images/982335941627994113/YnBpPd4D_normal.jpg"/>
    <hyperlink ref="G71" r:id="rId267" display="http://pbs.twimg.com/profile_images/539422626918047745/wX6nftVb_normal.jpeg"/>
    <hyperlink ref="G72" r:id="rId268" display="http://pbs.twimg.com/profile_images/1085446337888317440/pQMne7p__normal.jpg"/>
    <hyperlink ref="G73" r:id="rId269" display="http://pbs.twimg.com/profile_images/1048525405907345408/Ss7WraSg_normal.jpg"/>
    <hyperlink ref="G74" r:id="rId270" display="http://pbs.twimg.com/profile_images/1126625068564402176/VV114FWs_normal.png"/>
    <hyperlink ref="AY3" r:id="rId271" display="https://twitter.com/prconversations"/>
    <hyperlink ref="AY4" r:id="rId272" display="https://twitter.com/jeremyhl"/>
    <hyperlink ref="AY5" r:id="rId273" display="https://twitter.com/aejmc_prd"/>
    <hyperlink ref="AY6" r:id="rId274" display="https://twitter.com/aejmc"/>
    <hyperlink ref="AY7" r:id="rId275" display="https://twitter.com/uno_prssa"/>
    <hyperlink ref="AY8" r:id="rId276" display="https://twitter.com/prsa"/>
    <hyperlink ref="AY9" r:id="rId277" display="https://twitter.com/bdecker14"/>
    <hyperlink ref="AY10" r:id="rId278" display="https://twitter.com/kfreberg"/>
    <hyperlink ref="AY11" r:id="rId279" display="https://twitter.com/adidas"/>
    <hyperlink ref="AY12" r:id="rId280" display="https://twitter.com/ericastu323"/>
    <hyperlink ref="AY13" r:id="rId281" display="https://twitter.com/mimspr"/>
    <hyperlink ref="AY14" r:id="rId282" display="https://twitter.com/smprofessors"/>
    <hyperlink ref="AY15" r:id="rId283" display="https://twitter.com/masoncommdept"/>
    <hyperlink ref="AY16" r:id="rId284" display="https://twitter.com/jlboyd_uofl"/>
    <hyperlink ref="AY17" r:id="rId285" display="https://twitter.com/gui_shiraishi"/>
    <hyperlink ref="AY18" r:id="rId286" display="https://twitter.com/stineeckert"/>
    <hyperlink ref="AY19" r:id="rId287" display="https://twitter.com/csw_aejmc"/>
    <hyperlink ref="AY20" r:id="rId288" display="https://twitter.com/ica_fsd"/>
    <hyperlink ref="AY21" r:id="rId289" display="https://twitter.com/aejmc_pcig"/>
    <hyperlink ref="AY22" r:id="rId290" display="https://twitter.com/addivision"/>
    <hyperlink ref="AY23" r:id="rId291" display="https://twitter.com/aejmcviscom"/>
    <hyperlink ref="AY24" r:id="rId292" display="https://twitter.com/aejmc_gsig"/>
    <hyperlink ref="AY25" r:id="rId293" display="https://twitter.com/icd_aejmc"/>
    <hyperlink ref="AY26" r:id="rId294" display="https://twitter.com/dpompper"/>
    <hyperlink ref="AY27" r:id="rId295" display="https://twitter.com/aejhistory"/>
    <hyperlink ref="AY28" r:id="rId296" display="https://twitter.com/giuliog"/>
    <hyperlink ref="AY29" r:id="rId297" display="https://twitter.com/hootsuite"/>
    <hyperlink ref="AY30" r:id="rId298" display="https://twitter.com/deirdretm"/>
    <hyperlink ref="AY31" r:id="rId299" display="https://twitter.com/adriwall"/>
    <hyperlink ref="AY32" r:id="rId300" display="https://twitter.com/randfish"/>
    <hyperlink ref="AY33" r:id="rId301" display="https://twitter.com/maggiejcox"/>
    <hyperlink ref="AY34" r:id="rId302" display="https://twitter.com/chadjthiele"/>
    <hyperlink ref="AY35" r:id="rId303" display="https://twitter.com/ekinsky"/>
    <hyperlink ref="AY36" r:id="rId304" display="https://twitter.com/mptaylorprof"/>
    <hyperlink ref="AY37" r:id="rId305" display="https://twitter.com/alleycat17"/>
    <hyperlink ref="AY38" r:id="rId306" display="https://twitter.com/mariaga91000049"/>
    <hyperlink ref="AY39" r:id="rId307" display="https://twitter.com/wenzhao0802"/>
    <hyperlink ref="AY40" r:id="rId308" display="https://twitter.com/roanokemaven"/>
    <hyperlink ref="AY41" r:id="rId309" display="https://twitter.com/candicechamplin"/>
    <hyperlink ref="AY42" r:id="rId310" display="https://twitter.com/njgina"/>
    <hyperlink ref="AY43" r:id="rId311" display="https://twitter.com/wongmjane"/>
    <hyperlink ref="AY44" r:id="rId312" display="https://twitter.com/mattnavarra"/>
    <hyperlink ref="AY45" r:id="rId313" display="https://twitter.com/drmcar"/>
    <hyperlink ref="AY46" r:id="rId314" display="https://twitter.com/gallicano"/>
    <hyperlink ref="AY47" r:id="rId315" display="https://twitter.com/instituteforpr"/>
    <hyperlink ref="AY48" r:id="rId316" display="https://twitter.com/philgomes"/>
    <hyperlink ref="AY49" r:id="rId317" display="https://twitter.com/nathanallebach"/>
    <hyperlink ref="AY50" r:id="rId318" display="https://twitter.com/idjhamm"/>
    <hyperlink ref="AY51" r:id="rId319" display="https://twitter.com/earvsc"/>
    <hyperlink ref="AY52" r:id="rId320" display="https://twitter.com/averybgreen"/>
    <hyperlink ref="AY53" r:id="rId321" display="https://twitter.com/frank_strong"/>
    <hyperlink ref="AY54" r:id="rId322" display="https://twitter.com/richbecker"/>
    <hyperlink ref="AY55" r:id="rId323" display="https://twitter.com/atomictango"/>
    <hyperlink ref="AY56" r:id="rId324" display="https://twitter.com/magicalpr"/>
    <hyperlink ref="AY57" r:id="rId325" display="https://twitter.com/professorgary"/>
    <hyperlink ref="AY58" r:id="rId326" display="https://twitter.com/tmccorkindale"/>
    <hyperlink ref="AY59" r:id="rId327" display="https://twitter.com/marcwhitt"/>
    <hyperlink ref="AY60" r:id="rId328" display="https://twitter.com/peggybinette"/>
    <hyperlink ref="AY61" r:id="rId329" display="https://twitter.com/kmatthews"/>
    <hyperlink ref="AY62" r:id="rId330" display="https://twitter.com/sagecomm"/>
    <hyperlink ref="AY63" r:id="rId331" display="https://twitter.com/stukentapp"/>
    <hyperlink ref="AY64" r:id="rId332" display="https://twitter.com/moreleo"/>
    <hyperlink ref="AY65" r:id="rId333" display="https://twitter.com/digiday"/>
    <hyperlink ref="AY66" r:id="rId334" display="https://twitter.com/mjkushin"/>
    <hyperlink ref="AY67" r:id="rId335" display="https://twitter.com/todmeisner"/>
    <hyperlink ref="AY68" r:id="rId336" display="https://twitter.com/kimfoxwosu"/>
    <hyperlink ref="AY69" r:id="rId337" display="https://twitter.com/miamoodyramirez"/>
    <hyperlink ref="AY70" r:id="rId338" display="https://twitter.com/meredithdclark"/>
    <hyperlink ref="AY71" r:id="rId339" display="https://twitter.com/dr_tindall"/>
    <hyperlink ref="AY72" r:id="rId340" display="https://twitter.com/dradambanks"/>
    <hyperlink ref="AY73" r:id="rId341" display="https://twitter.com/podnews"/>
    <hyperlink ref="AY74" r:id="rId342" display="https://twitter.com/instagram"/>
  </hyperlinks>
  <printOptions/>
  <pageMargins left="0.7" right="0.7" top="0.75" bottom="0.75" header="0.3" footer="0.3"/>
  <pageSetup horizontalDpi="600" verticalDpi="600" orientation="portrait" r:id="rId347"/>
  <drawing r:id="rId346"/>
  <legacyDrawing r:id="rId344"/>
  <tableParts>
    <tablePart r:id="rId3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2332</v>
      </c>
      <c r="G3" s="77"/>
      <c r="H3" s="77"/>
      <c r="I3" s="78">
        <v>3</v>
      </c>
      <c r="J3" s="79"/>
      <c r="K3" s="48">
        <v>24</v>
      </c>
      <c r="L3" s="48">
        <v>26</v>
      </c>
      <c r="M3" s="48">
        <v>48</v>
      </c>
      <c r="N3" s="48">
        <v>74</v>
      </c>
      <c r="O3" s="48">
        <v>42</v>
      </c>
      <c r="P3" s="49">
        <v>0.07692307692307693</v>
      </c>
      <c r="Q3" s="49">
        <v>0.14285714285714285</v>
      </c>
      <c r="R3" s="48">
        <v>1</v>
      </c>
      <c r="S3" s="48">
        <v>0</v>
      </c>
      <c r="T3" s="48">
        <v>24</v>
      </c>
      <c r="U3" s="48">
        <v>74</v>
      </c>
      <c r="V3" s="48">
        <v>3</v>
      </c>
      <c r="W3" s="49">
        <v>1.899306</v>
      </c>
      <c r="X3" s="49">
        <v>0.050724637681159424</v>
      </c>
      <c r="Y3" s="63" t="s">
        <v>1885</v>
      </c>
      <c r="Z3" s="63" t="s">
        <v>1900</v>
      </c>
      <c r="AA3" s="63" t="s">
        <v>1937</v>
      </c>
      <c r="AB3" s="69" t="s">
        <v>1993</v>
      </c>
      <c r="AC3" s="69" t="s">
        <v>2056</v>
      </c>
      <c r="AD3" s="69" t="s">
        <v>740</v>
      </c>
      <c r="AE3" s="69" t="s">
        <v>2077</v>
      </c>
      <c r="AF3" s="69" t="s">
        <v>2091</v>
      </c>
      <c r="AG3" s="86">
        <v>0</v>
      </c>
      <c r="AH3" s="106">
        <v>0</v>
      </c>
      <c r="AI3" s="86">
        <v>0</v>
      </c>
      <c r="AJ3" s="106">
        <v>0</v>
      </c>
      <c r="AK3" s="86">
        <v>0</v>
      </c>
      <c r="AL3" s="106">
        <v>0</v>
      </c>
      <c r="AM3" s="86">
        <v>1093</v>
      </c>
      <c r="AN3" s="106">
        <v>100</v>
      </c>
      <c r="AO3" s="86">
        <v>1093</v>
      </c>
    </row>
    <row r="4" spans="1:41" ht="15">
      <c r="A4" s="134" t="s">
        <v>1852</v>
      </c>
      <c r="B4" s="81" t="s">
        <v>1860</v>
      </c>
      <c r="C4" s="81" t="s">
        <v>56</v>
      </c>
      <c r="D4" s="138"/>
      <c r="E4" s="139"/>
      <c r="F4" s="140" t="s">
        <v>2333</v>
      </c>
      <c r="G4" s="141"/>
      <c r="H4" s="141"/>
      <c r="I4" s="142">
        <v>4</v>
      </c>
      <c r="J4" s="143"/>
      <c r="K4" s="48">
        <v>17</v>
      </c>
      <c r="L4" s="48">
        <v>49</v>
      </c>
      <c r="M4" s="48">
        <v>0</v>
      </c>
      <c r="N4" s="48">
        <v>49</v>
      </c>
      <c r="O4" s="48">
        <v>1</v>
      </c>
      <c r="P4" s="49">
        <v>0.02127659574468085</v>
      </c>
      <c r="Q4" s="49">
        <v>0.041666666666666664</v>
      </c>
      <c r="R4" s="48">
        <v>1</v>
      </c>
      <c r="S4" s="48">
        <v>0</v>
      </c>
      <c r="T4" s="48">
        <v>17</v>
      </c>
      <c r="U4" s="48">
        <v>49</v>
      </c>
      <c r="V4" s="48">
        <v>3</v>
      </c>
      <c r="W4" s="49">
        <v>1.83391</v>
      </c>
      <c r="X4" s="49">
        <v>0.17647058823529413</v>
      </c>
      <c r="Y4" s="63" t="s">
        <v>1886</v>
      </c>
      <c r="Z4" s="63" t="s">
        <v>1901</v>
      </c>
      <c r="AA4" s="63" t="s">
        <v>1938</v>
      </c>
      <c r="AB4" s="69" t="s">
        <v>1994</v>
      </c>
      <c r="AC4" s="69" t="s">
        <v>2057</v>
      </c>
      <c r="AD4" s="63"/>
      <c r="AE4" s="63" t="s">
        <v>2078</v>
      </c>
      <c r="AF4" s="63" t="s">
        <v>2092</v>
      </c>
      <c r="AG4" s="48">
        <v>0</v>
      </c>
      <c r="AH4" s="49">
        <v>0</v>
      </c>
      <c r="AI4" s="48">
        <v>0</v>
      </c>
      <c r="AJ4" s="49">
        <v>0</v>
      </c>
      <c r="AK4" s="48">
        <v>0</v>
      </c>
      <c r="AL4" s="49">
        <v>0</v>
      </c>
      <c r="AM4" s="48">
        <v>245</v>
      </c>
      <c r="AN4" s="49">
        <v>100</v>
      </c>
      <c r="AO4" s="48">
        <v>245</v>
      </c>
    </row>
    <row r="5" spans="1:41" ht="15">
      <c r="A5" s="134" t="s">
        <v>1853</v>
      </c>
      <c r="B5" s="81" t="s">
        <v>1861</v>
      </c>
      <c r="C5" s="81" t="s">
        <v>56</v>
      </c>
      <c r="D5" s="138"/>
      <c r="E5" s="139"/>
      <c r="F5" s="140" t="s">
        <v>2334</v>
      </c>
      <c r="G5" s="141"/>
      <c r="H5" s="141"/>
      <c r="I5" s="142">
        <v>5</v>
      </c>
      <c r="J5" s="143"/>
      <c r="K5" s="48">
        <v>9</v>
      </c>
      <c r="L5" s="48">
        <v>7</v>
      </c>
      <c r="M5" s="48">
        <v>2</v>
      </c>
      <c r="N5" s="48">
        <v>9</v>
      </c>
      <c r="O5" s="48">
        <v>0</v>
      </c>
      <c r="P5" s="49">
        <v>0</v>
      </c>
      <c r="Q5" s="49">
        <v>0</v>
      </c>
      <c r="R5" s="48">
        <v>1</v>
      </c>
      <c r="S5" s="48">
        <v>0</v>
      </c>
      <c r="T5" s="48">
        <v>9</v>
      </c>
      <c r="U5" s="48">
        <v>9</v>
      </c>
      <c r="V5" s="48">
        <v>2</v>
      </c>
      <c r="W5" s="49">
        <v>1.580247</v>
      </c>
      <c r="X5" s="49">
        <v>0.1111111111111111</v>
      </c>
      <c r="Y5" s="63" t="s">
        <v>1887</v>
      </c>
      <c r="Z5" s="63" t="s">
        <v>923</v>
      </c>
      <c r="AA5" s="63" t="s">
        <v>1939</v>
      </c>
      <c r="AB5" s="69" t="s">
        <v>1995</v>
      </c>
      <c r="AC5" s="69" t="s">
        <v>2058</v>
      </c>
      <c r="AD5" s="63"/>
      <c r="AE5" s="63" t="s">
        <v>2079</v>
      </c>
      <c r="AF5" s="63" t="s">
        <v>2093</v>
      </c>
      <c r="AG5" s="48">
        <v>0</v>
      </c>
      <c r="AH5" s="49">
        <v>0</v>
      </c>
      <c r="AI5" s="48">
        <v>0</v>
      </c>
      <c r="AJ5" s="49">
        <v>0</v>
      </c>
      <c r="AK5" s="48">
        <v>0</v>
      </c>
      <c r="AL5" s="49">
        <v>0</v>
      </c>
      <c r="AM5" s="48">
        <v>57</v>
      </c>
      <c r="AN5" s="49">
        <v>100</v>
      </c>
      <c r="AO5" s="48">
        <v>57</v>
      </c>
    </row>
    <row r="6" spans="1:41" ht="15">
      <c r="A6" s="134" t="s">
        <v>1854</v>
      </c>
      <c r="B6" s="81" t="s">
        <v>1862</v>
      </c>
      <c r="C6" s="81" t="s">
        <v>56</v>
      </c>
      <c r="D6" s="138"/>
      <c r="E6" s="139"/>
      <c r="F6" s="140" t="s">
        <v>2335</v>
      </c>
      <c r="G6" s="141"/>
      <c r="H6" s="141"/>
      <c r="I6" s="142">
        <v>6</v>
      </c>
      <c r="J6" s="143"/>
      <c r="K6" s="48">
        <v>7</v>
      </c>
      <c r="L6" s="48">
        <v>6</v>
      </c>
      <c r="M6" s="48">
        <v>2</v>
      </c>
      <c r="N6" s="48">
        <v>8</v>
      </c>
      <c r="O6" s="48">
        <v>2</v>
      </c>
      <c r="P6" s="49">
        <v>0</v>
      </c>
      <c r="Q6" s="49">
        <v>0</v>
      </c>
      <c r="R6" s="48">
        <v>1</v>
      </c>
      <c r="S6" s="48">
        <v>0</v>
      </c>
      <c r="T6" s="48">
        <v>7</v>
      </c>
      <c r="U6" s="48">
        <v>8</v>
      </c>
      <c r="V6" s="48">
        <v>2</v>
      </c>
      <c r="W6" s="49">
        <v>1.469388</v>
      </c>
      <c r="X6" s="49">
        <v>0.14285714285714285</v>
      </c>
      <c r="Y6" s="63" t="s">
        <v>1888</v>
      </c>
      <c r="Z6" s="63" t="s">
        <v>1902</v>
      </c>
      <c r="AA6" s="63" t="s">
        <v>1940</v>
      </c>
      <c r="AB6" s="69" t="s">
        <v>1996</v>
      </c>
      <c r="AC6" s="69" t="s">
        <v>2000</v>
      </c>
      <c r="AD6" s="63"/>
      <c r="AE6" s="63" t="s">
        <v>2080</v>
      </c>
      <c r="AF6" s="63" t="s">
        <v>2094</v>
      </c>
      <c r="AG6" s="48">
        <v>0</v>
      </c>
      <c r="AH6" s="49">
        <v>0</v>
      </c>
      <c r="AI6" s="48">
        <v>0</v>
      </c>
      <c r="AJ6" s="49">
        <v>0</v>
      </c>
      <c r="AK6" s="48">
        <v>0</v>
      </c>
      <c r="AL6" s="49">
        <v>0</v>
      </c>
      <c r="AM6" s="48">
        <v>84</v>
      </c>
      <c r="AN6" s="49">
        <v>100</v>
      </c>
      <c r="AO6" s="48">
        <v>84</v>
      </c>
    </row>
    <row r="7" spans="1:41" ht="15">
      <c r="A7" s="134" t="s">
        <v>1855</v>
      </c>
      <c r="B7" s="81" t="s">
        <v>1863</v>
      </c>
      <c r="C7" s="81" t="s">
        <v>56</v>
      </c>
      <c r="D7" s="138"/>
      <c r="E7" s="139"/>
      <c r="F7" s="140" t="s">
        <v>2336</v>
      </c>
      <c r="G7" s="141"/>
      <c r="H7" s="141"/>
      <c r="I7" s="142">
        <v>7</v>
      </c>
      <c r="J7" s="143"/>
      <c r="K7" s="48">
        <v>5</v>
      </c>
      <c r="L7" s="48">
        <v>5</v>
      </c>
      <c r="M7" s="48">
        <v>2</v>
      </c>
      <c r="N7" s="48">
        <v>7</v>
      </c>
      <c r="O7" s="48">
        <v>0</v>
      </c>
      <c r="P7" s="49">
        <v>0</v>
      </c>
      <c r="Q7" s="49">
        <v>0</v>
      </c>
      <c r="R7" s="48">
        <v>1</v>
      </c>
      <c r="S7" s="48">
        <v>0</v>
      </c>
      <c r="T7" s="48">
        <v>5</v>
      </c>
      <c r="U7" s="48">
        <v>7</v>
      </c>
      <c r="V7" s="48">
        <v>2</v>
      </c>
      <c r="W7" s="49">
        <v>1.12</v>
      </c>
      <c r="X7" s="49">
        <v>0.3</v>
      </c>
      <c r="Y7" s="63" t="s">
        <v>1889</v>
      </c>
      <c r="Z7" s="63" t="s">
        <v>910</v>
      </c>
      <c r="AA7" s="63" t="s">
        <v>1941</v>
      </c>
      <c r="AB7" s="69" t="s">
        <v>1997</v>
      </c>
      <c r="AC7" s="69" t="s">
        <v>2059</v>
      </c>
      <c r="AD7" s="63"/>
      <c r="AE7" s="63" t="s">
        <v>2081</v>
      </c>
      <c r="AF7" s="63" t="s">
        <v>2095</v>
      </c>
      <c r="AG7" s="48">
        <v>0</v>
      </c>
      <c r="AH7" s="49">
        <v>0</v>
      </c>
      <c r="AI7" s="48">
        <v>0</v>
      </c>
      <c r="AJ7" s="49">
        <v>0</v>
      </c>
      <c r="AK7" s="48">
        <v>0</v>
      </c>
      <c r="AL7" s="49">
        <v>0</v>
      </c>
      <c r="AM7" s="48">
        <v>94</v>
      </c>
      <c r="AN7" s="49">
        <v>100</v>
      </c>
      <c r="AO7" s="48">
        <v>94</v>
      </c>
    </row>
    <row r="8" spans="1:41" ht="15">
      <c r="A8" s="134" t="s">
        <v>1856</v>
      </c>
      <c r="B8" s="81" t="s">
        <v>1864</v>
      </c>
      <c r="C8" s="81" t="s">
        <v>56</v>
      </c>
      <c r="D8" s="138"/>
      <c r="E8" s="139"/>
      <c r="F8" s="140" t="s">
        <v>1856</v>
      </c>
      <c r="G8" s="141"/>
      <c r="H8" s="141"/>
      <c r="I8" s="142">
        <v>8</v>
      </c>
      <c r="J8" s="143"/>
      <c r="K8" s="48">
        <v>3</v>
      </c>
      <c r="L8" s="48">
        <v>2</v>
      </c>
      <c r="M8" s="48">
        <v>0</v>
      </c>
      <c r="N8" s="48">
        <v>2</v>
      </c>
      <c r="O8" s="48">
        <v>0</v>
      </c>
      <c r="P8" s="49">
        <v>0</v>
      </c>
      <c r="Q8" s="49">
        <v>0</v>
      </c>
      <c r="R8" s="48">
        <v>1</v>
      </c>
      <c r="S8" s="48">
        <v>0</v>
      </c>
      <c r="T8" s="48">
        <v>3</v>
      </c>
      <c r="U8" s="48">
        <v>2</v>
      </c>
      <c r="V8" s="48">
        <v>2</v>
      </c>
      <c r="W8" s="49">
        <v>0.888889</v>
      </c>
      <c r="X8" s="49">
        <v>0.3333333333333333</v>
      </c>
      <c r="Y8" s="63" t="s">
        <v>863</v>
      </c>
      <c r="Z8" s="63" t="s">
        <v>910</v>
      </c>
      <c r="AA8" s="63" t="s">
        <v>946</v>
      </c>
      <c r="AB8" s="69" t="s">
        <v>275</v>
      </c>
      <c r="AC8" s="69" t="s">
        <v>275</v>
      </c>
      <c r="AD8" s="63"/>
      <c r="AE8" s="63" t="s">
        <v>2082</v>
      </c>
      <c r="AF8" s="63" t="s">
        <v>2096</v>
      </c>
      <c r="AG8" s="48">
        <v>0</v>
      </c>
      <c r="AH8" s="49">
        <v>0</v>
      </c>
      <c r="AI8" s="48">
        <v>0</v>
      </c>
      <c r="AJ8" s="49">
        <v>0</v>
      </c>
      <c r="AK8" s="48">
        <v>0</v>
      </c>
      <c r="AL8" s="49">
        <v>0</v>
      </c>
      <c r="AM8" s="48">
        <v>28</v>
      </c>
      <c r="AN8" s="49">
        <v>100</v>
      </c>
      <c r="AO8" s="48">
        <v>28</v>
      </c>
    </row>
    <row r="9" spans="1:41" ht="15">
      <c r="A9" s="134" t="s">
        <v>1857</v>
      </c>
      <c r="B9" s="81" t="s">
        <v>1865</v>
      </c>
      <c r="C9" s="81" t="s">
        <v>56</v>
      </c>
      <c r="D9" s="135"/>
      <c r="E9" s="131"/>
      <c r="F9" s="14" t="s">
        <v>2337</v>
      </c>
      <c r="G9" s="133"/>
      <c r="H9" s="133"/>
      <c r="I9" s="136">
        <v>9</v>
      </c>
      <c r="J9" s="137"/>
      <c r="K9" s="48">
        <v>3</v>
      </c>
      <c r="L9" s="48">
        <v>4</v>
      </c>
      <c r="M9" s="48">
        <v>2</v>
      </c>
      <c r="N9" s="48">
        <v>6</v>
      </c>
      <c r="O9" s="48">
        <v>2</v>
      </c>
      <c r="P9" s="49">
        <v>0.3333333333333333</v>
      </c>
      <c r="Q9" s="49">
        <v>0.5</v>
      </c>
      <c r="R9" s="48">
        <v>1</v>
      </c>
      <c r="S9" s="48">
        <v>0</v>
      </c>
      <c r="T9" s="48">
        <v>3</v>
      </c>
      <c r="U9" s="48">
        <v>6</v>
      </c>
      <c r="V9" s="48">
        <v>1</v>
      </c>
      <c r="W9" s="49">
        <v>0.666667</v>
      </c>
      <c r="X9" s="49">
        <v>0.6666666666666666</v>
      </c>
      <c r="Y9" s="63" t="s">
        <v>1890</v>
      </c>
      <c r="Z9" s="63" t="s">
        <v>1903</v>
      </c>
      <c r="AA9" s="63" t="s">
        <v>1942</v>
      </c>
      <c r="AB9" s="69" t="s">
        <v>1998</v>
      </c>
      <c r="AC9" s="69" t="s">
        <v>2060</v>
      </c>
      <c r="AD9" s="63"/>
      <c r="AE9" s="63" t="s">
        <v>717</v>
      </c>
      <c r="AF9" s="63" t="s">
        <v>2097</v>
      </c>
      <c r="AG9" s="48">
        <v>0</v>
      </c>
      <c r="AH9" s="49">
        <v>0</v>
      </c>
      <c r="AI9" s="48">
        <v>0</v>
      </c>
      <c r="AJ9" s="49">
        <v>0</v>
      </c>
      <c r="AK9" s="48">
        <v>0</v>
      </c>
      <c r="AL9" s="49">
        <v>0</v>
      </c>
      <c r="AM9" s="48">
        <v>139</v>
      </c>
      <c r="AN9" s="49">
        <v>100</v>
      </c>
      <c r="AO9" s="48">
        <v>139</v>
      </c>
    </row>
    <row r="10" spans="1:41" ht="14.25" customHeight="1">
      <c r="A10" s="134" t="s">
        <v>1858</v>
      </c>
      <c r="B10" s="81" t="s">
        <v>1866</v>
      </c>
      <c r="C10" s="81" t="s">
        <v>56</v>
      </c>
      <c r="D10" s="135"/>
      <c r="E10" s="131"/>
      <c r="F10" s="14" t="s">
        <v>1858</v>
      </c>
      <c r="G10" s="133"/>
      <c r="H10" s="133"/>
      <c r="I10" s="136">
        <v>10</v>
      </c>
      <c r="J10" s="137"/>
      <c r="K10" s="48">
        <v>2</v>
      </c>
      <c r="L10" s="48">
        <v>1</v>
      </c>
      <c r="M10" s="48">
        <v>0</v>
      </c>
      <c r="N10" s="48">
        <v>1</v>
      </c>
      <c r="O10" s="48">
        <v>0</v>
      </c>
      <c r="P10" s="49">
        <v>0</v>
      </c>
      <c r="Q10" s="49">
        <v>0</v>
      </c>
      <c r="R10" s="48">
        <v>1</v>
      </c>
      <c r="S10" s="48">
        <v>0</v>
      </c>
      <c r="T10" s="48">
        <v>2</v>
      </c>
      <c r="U10" s="48">
        <v>1</v>
      </c>
      <c r="V10" s="48">
        <v>1</v>
      </c>
      <c r="W10" s="49">
        <v>0.5</v>
      </c>
      <c r="X10" s="49">
        <v>0.5</v>
      </c>
      <c r="Y10" s="63" t="s">
        <v>849</v>
      </c>
      <c r="Z10" s="63" t="s">
        <v>910</v>
      </c>
      <c r="AA10" s="63" t="s">
        <v>938</v>
      </c>
      <c r="AB10" s="69" t="s">
        <v>275</v>
      </c>
      <c r="AC10" s="69" t="s">
        <v>275</v>
      </c>
      <c r="AD10" s="63" t="s">
        <v>750</v>
      </c>
      <c r="AE10" s="63"/>
      <c r="AF10" s="63" t="s">
        <v>2098</v>
      </c>
      <c r="AG10" s="48">
        <v>0</v>
      </c>
      <c r="AH10" s="49">
        <v>0</v>
      </c>
      <c r="AI10" s="48">
        <v>0</v>
      </c>
      <c r="AJ10" s="49">
        <v>0</v>
      </c>
      <c r="AK10" s="48">
        <v>0</v>
      </c>
      <c r="AL10" s="49">
        <v>0</v>
      </c>
      <c r="AM10" s="48">
        <v>11</v>
      </c>
      <c r="AN10" s="49">
        <v>100</v>
      </c>
      <c r="AO10" s="48">
        <v>11</v>
      </c>
    </row>
    <row r="11" spans="1:41" ht="15">
      <c r="A11" s="134" t="s">
        <v>1859</v>
      </c>
      <c r="B11" s="81" t="s">
        <v>1867</v>
      </c>
      <c r="C11" s="81" t="s">
        <v>56</v>
      </c>
      <c r="D11" s="135"/>
      <c r="E11" s="131"/>
      <c r="F11" s="14" t="s">
        <v>2338</v>
      </c>
      <c r="G11" s="133"/>
      <c r="H11" s="133"/>
      <c r="I11" s="136">
        <v>11</v>
      </c>
      <c r="J11" s="137"/>
      <c r="K11" s="48">
        <v>2</v>
      </c>
      <c r="L11" s="48">
        <v>1</v>
      </c>
      <c r="M11" s="48">
        <v>2</v>
      </c>
      <c r="N11" s="48">
        <v>3</v>
      </c>
      <c r="O11" s="48">
        <v>3</v>
      </c>
      <c r="P11" s="49" t="s">
        <v>1868</v>
      </c>
      <c r="Q11" s="49" t="s">
        <v>1868</v>
      </c>
      <c r="R11" s="48">
        <v>2</v>
      </c>
      <c r="S11" s="48">
        <v>2</v>
      </c>
      <c r="T11" s="48">
        <v>1</v>
      </c>
      <c r="U11" s="48">
        <v>2</v>
      </c>
      <c r="V11" s="48">
        <v>0</v>
      </c>
      <c r="W11" s="49">
        <v>0</v>
      </c>
      <c r="X11" s="49">
        <v>0</v>
      </c>
      <c r="Y11" s="63" t="s">
        <v>1891</v>
      </c>
      <c r="Z11" s="63" t="s">
        <v>1904</v>
      </c>
      <c r="AA11" s="63" t="s">
        <v>1943</v>
      </c>
      <c r="AB11" s="69" t="s">
        <v>1999</v>
      </c>
      <c r="AC11" s="69" t="s">
        <v>275</v>
      </c>
      <c r="AD11" s="63"/>
      <c r="AE11" s="63"/>
      <c r="AF11" s="63" t="s">
        <v>2099</v>
      </c>
      <c r="AG11" s="48">
        <v>0</v>
      </c>
      <c r="AH11" s="49">
        <v>0</v>
      </c>
      <c r="AI11" s="48">
        <v>0</v>
      </c>
      <c r="AJ11" s="49">
        <v>0</v>
      </c>
      <c r="AK11" s="48">
        <v>0</v>
      </c>
      <c r="AL11" s="49">
        <v>0</v>
      </c>
      <c r="AM11" s="48">
        <v>89</v>
      </c>
      <c r="AN11" s="49">
        <v>100</v>
      </c>
      <c r="AO11" s="48">
        <v>89</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21">
      <formula1>ValidGroupShapes</formula1>
    </dataValidation>
    <dataValidation allowBlank="1" showInputMessage="1" showErrorMessage="1" promptTitle="Group Name" prompt="Enter the name of the group." sqref="A1272:A1397 A955:A1031 A764:A945 A442:A633 A112:A146 A107:A110 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731</v>
      </c>
      <c r="C2" s="63">
        <f>VLOOKUP(GroupVertices[[#This Row],[Vertex]],Vertices[],MATCH("ID",Vertices[[#Headers],[Vertex]:[Vertex Group]],0),FALSE)</f>
        <v>10</v>
      </c>
    </row>
    <row r="3" spans="1:3" ht="15">
      <c r="A3" s="63" t="s">
        <v>220</v>
      </c>
      <c r="B3" s="69" t="s">
        <v>735</v>
      </c>
      <c r="C3" s="63">
        <f>VLOOKUP(GroupVertices[[#This Row],[Vertex]],Vertices[],MATCH("ID",Vertices[[#Headers],[Vertex]:[Vertex Group]],0),FALSE)</f>
        <v>67</v>
      </c>
    </row>
    <row r="4" spans="1:3" ht="15">
      <c r="A4" s="63" t="s">
        <v>220</v>
      </c>
      <c r="B4" s="69" t="s">
        <v>734</v>
      </c>
      <c r="C4" s="63">
        <f>VLOOKUP(GroupVertices[[#This Row],[Vertex]],Vertices[],MATCH("ID",Vertices[[#Headers],[Vertex]:[Vertex Group]],0),FALSE)</f>
        <v>66</v>
      </c>
    </row>
    <row r="5" spans="1:3" ht="15">
      <c r="A5" s="63" t="s">
        <v>220</v>
      </c>
      <c r="B5" s="69" t="s">
        <v>765</v>
      </c>
      <c r="C5" s="63">
        <f>VLOOKUP(GroupVertices[[#This Row],[Vertex]],Vertices[],MATCH("ID",Vertices[[#Headers],[Vertex]:[Vertex Group]],0),FALSE)</f>
        <v>65</v>
      </c>
    </row>
    <row r="6" spans="1:3" ht="15">
      <c r="A6" s="63" t="s">
        <v>220</v>
      </c>
      <c r="B6" s="69" t="s">
        <v>764</v>
      </c>
      <c r="C6" s="63">
        <f>VLOOKUP(GroupVertices[[#This Row],[Vertex]],Vertices[],MATCH("ID",Vertices[[#Headers],[Vertex]:[Vertex Group]],0),FALSE)</f>
        <v>64</v>
      </c>
    </row>
    <row r="7" spans="1:3" ht="15">
      <c r="A7" s="63" t="s">
        <v>220</v>
      </c>
      <c r="B7" s="69" t="s">
        <v>763</v>
      </c>
      <c r="C7" s="63">
        <f>VLOOKUP(GroupVertices[[#This Row],[Vertex]],Vertices[],MATCH("ID",Vertices[[#Headers],[Vertex]:[Vertex Group]],0),FALSE)</f>
        <v>63</v>
      </c>
    </row>
    <row r="8" spans="1:3" ht="15">
      <c r="A8" s="63" t="s">
        <v>220</v>
      </c>
      <c r="B8" s="69" t="s">
        <v>728</v>
      </c>
      <c r="C8" s="63">
        <f>VLOOKUP(GroupVertices[[#This Row],[Vertex]],Vertices[],MATCH("ID",Vertices[[#Headers],[Vertex]:[Vertex Group]],0),FALSE)</f>
        <v>52</v>
      </c>
    </row>
    <row r="9" spans="1:3" ht="15">
      <c r="A9" s="63" t="s">
        <v>220</v>
      </c>
      <c r="B9" s="69" t="s">
        <v>727</v>
      </c>
      <c r="C9" s="63">
        <f>VLOOKUP(GroupVertices[[#This Row],[Vertex]],Vertices[],MATCH("ID",Vertices[[#Headers],[Vertex]:[Vertex Group]],0),FALSE)</f>
        <v>51</v>
      </c>
    </row>
    <row r="10" spans="1:3" ht="15">
      <c r="A10" s="63" t="s">
        <v>220</v>
      </c>
      <c r="B10" s="69" t="s">
        <v>726</v>
      </c>
      <c r="C10" s="63">
        <f>VLOOKUP(GroupVertices[[#This Row],[Vertex]],Vertices[],MATCH("ID",Vertices[[#Headers],[Vertex]:[Vertex Group]],0),FALSE)</f>
        <v>50</v>
      </c>
    </row>
    <row r="11" spans="1:3" ht="15">
      <c r="A11" s="63" t="s">
        <v>220</v>
      </c>
      <c r="B11" s="69" t="s">
        <v>725</v>
      </c>
      <c r="C11" s="63">
        <f>VLOOKUP(GroupVertices[[#This Row],[Vertex]],Vertices[],MATCH("ID",Vertices[[#Headers],[Vertex]:[Vertex Group]],0),FALSE)</f>
        <v>49</v>
      </c>
    </row>
    <row r="12" spans="1:3" ht="15">
      <c r="A12" s="63" t="s">
        <v>220</v>
      </c>
      <c r="B12" s="69" t="s">
        <v>723</v>
      </c>
      <c r="C12" s="63">
        <f>VLOOKUP(GroupVertices[[#This Row],[Vertex]],Vertices[],MATCH("ID",Vertices[[#Headers],[Vertex]:[Vertex Group]],0),FALSE)</f>
        <v>45</v>
      </c>
    </row>
    <row r="13" spans="1:3" ht="15">
      <c r="A13" s="63" t="s">
        <v>220</v>
      </c>
      <c r="B13" s="69" t="s">
        <v>722</v>
      </c>
      <c r="C13" s="63">
        <f>VLOOKUP(GroupVertices[[#This Row],[Vertex]],Vertices[],MATCH("ID",Vertices[[#Headers],[Vertex]:[Vertex Group]],0),FALSE)</f>
        <v>44</v>
      </c>
    </row>
    <row r="14" spans="1:3" ht="15">
      <c r="A14" s="63" t="s">
        <v>220</v>
      </c>
      <c r="B14" s="69" t="s">
        <v>733</v>
      </c>
      <c r="C14" s="63">
        <f>VLOOKUP(GroupVertices[[#This Row],[Vertex]],Vertices[],MATCH("ID",Vertices[[#Headers],[Vertex]:[Vertex Group]],0),FALSE)</f>
        <v>41</v>
      </c>
    </row>
    <row r="15" spans="1:3" ht="15">
      <c r="A15" s="63" t="s">
        <v>220</v>
      </c>
      <c r="B15" s="69" t="s">
        <v>720</v>
      </c>
      <c r="C15" s="63">
        <f>VLOOKUP(GroupVertices[[#This Row],[Vertex]],Vertices[],MATCH("ID",Vertices[[#Headers],[Vertex]:[Vertex Group]],0),FALSE)</f>
        <v>40</v>
      </c>
    </row>
    <row r="16" spans="1:3" ht="15">
      <c r="A16" s="63" t="s">
        <v>220</v>
      </c>
      <c r="B16" s="69" t="s">
        <v>719</v>
      </c>
      <c r="C16" s="63">
        <f>VLOOKUP(GroupVertices[[#This Row],[Vertex]],Vertices[],MATCH("ID",Vertices[[#Headers],[Vertex]:[Vertex Group]],0),FALSE)</f>
        <v>39</v>
      </c>
    </row>
    <row r="17" spans="1:3" ht="15">
      <c r="A17" s="63" t="s">
        <v>220</v>
      </c>
      <c r="B17" s="69" t="s">
        <v>732</v>
      </c>
      <c r="C17" s="63">
        <f>VLOOKUP(GroupVertices[[#This Row],[Vertex]],Vertices[],MATCH("ID",Vertices[[#Headers],[Vertex]:[Vertex Group]],0),FALSE)</f>
        <v>35</v>
      </c>
    </row>
    <row r="18" spans="1:3" ht="15">
      <c r="A18" s="63" t="s">
        <v>220</v>
      </c>
      <c r="B18" s="69" t="s">
        <v>715</v>
      </c>
      <c r="C18" s="63">
        <f>VLOOKUP(GroupVertices[[#This Row],[Vertex]],Vertices[],MATCH("ID",Vertices[[#Headers],[Vertex]:[Vertex Group]],0),FALSE)</f>
        <v>34</v>
      </c>
    </row>
    <row r="19" spans="1:3" ht="15">
      <c r="A19" s="63" t="s">
        <v>220</v>
      </c>
      <c r="B19" s="69" t="s">
        <v>714</v>
      </c>
      <c r="C19" s="63">
        <f>VLOOKUP(GroupVertices[[#This Row],[Vertex]],Vertices[],MATCH("ID",Vertices[[#Headers],[Vertex]:[Vertex Group]],0),FALSE)</f>
        <v>33</v>
      </c>
    </row>
    <row r="20" spans="1:3" ht="15">
      <c r="A20" s="63" t="s">
        <v>220</v>
      </c>
      <c r="B20" s="69" t="s">
        <v>749</v>
      </c>
      <c r="C20" s="63">
        <f>VLOOKUP(GroupVertices[[#This Row],[Vertex]],Vertices[],MATCH("ID",Vertices[[#Headers],[Vertex]:[Vertex Group]],0),FALSE)</f>
        <v>29</v>
      </c>
    </row>
    <row r="21" spans="1:3" ht="15">
      <c r="A21" s="63" t="s">
        <v>220</v>
      </c>
      <c r="B21" s="69" t="s">
        <v>709</v>
      </c>
      <c r="C21" s="63">
        <f>VLOOKUP(GroupVertices[[#This Row],[Vertex]],Vertices[],MATCH("ID",Vertices[[#Headers],[Vertex]:[Vertex Group]],0),FALSE)</f>
        <v>28</v>
      </c>
    </row>
    <row r="22" spans="1:3" ht="15">
      <c r="A22" s="63" t="s">
        <v>220</v>
      </c>
      <c r="B22" s="69" t="s">
        <v>705</v>
      </c>
      <c r="C22" s="63">
        <f>VLOOKUP(GroupVertices[[#This Row],[Vertex]],Vertices[],MATCH("ID",Vertices[[#Headers],[Vertex]:[Vertex Group]],0),FALSE)</f>
        <v>17</v>
      </c>
    </row>
    <row r="23" spans="1:3" ht="15">
      <c r="A23" s="63" t="s">
        <v>220</v>
      </c>
      <c r="B23" s="69" t="s">
        <v>704</v>
      </c>
      <c r="C23" s="63">
        <f>VLOOKUP(GroupVertices[[#This Row],[Vertex]],Vertices[],MATCH("ID",Vertices[[#Headers],[Vertex]:[Vertex Group]],0),FALSE)</f>
        <v>16</v>
      </c>
    </row>
    <row r="24" spans="1:3" ht="15">
      <c r="A24" s="63" t="s">
        <v>220</v>
      </c>
      <c r="B24" s="69" t="s">
        <v>740</v>
      </c>
      <c r="C24" s="63">
        <f>VLOOKUP(GroupVertices[[#This Row],[Vertex]],Vertices[],MATCH("ID",Vertices[[#Headers],[Vertex]:[Vertex Group]],0),FALSE)</f>
        <v>11</v>
      </c>
    </row>
    <row r="25" spans="1:3" ht="15">
      <c r="A25" s="63" t="s">
        <v>220</v>
      </c>
      <c r="B25" s="69" t="s">
        <v>702</v>
      </c>
      <c r="C25" s="63">
        <f>VLOOKUP(GroupVertices[[#This Row],[Vertex]],Vertices[],MATCH("ID",Vertices[[#Headers],[Vertex]:[Vertex Group]],0),FALSE)</f>
        <v>9</v>
      </c>
    </row>
    <row r="26" spans="1:3" ht="15">
      <c r="A26" s="63" t="s">
        <v>1852</v>
      </c>
      <c r="B26" s="69" t="s">
        <v>370</v>
      </c>
      <c r="C26" s="63">
        <f>VLOOKUP(GroupVertices[[#This Row],[Vertex]],Vertices[],MATCH("ID",Vertices[[#Headers],[Vertex]:[Vertex Group]],0),FALSE)</f>
        <v>4</v>
      </c>
    </row>
    <row r="27" spans="1:3" ht="15">
      <c r="A27" s="63" t="s">
        <v>1852</v>
      </c>
      <c r="B27" s="69" t="s">
        <v>751</v>
      </c>
      <c r="C27" s="63">
        <f>VLOOKUP(GroupVertices[[#This Row],[Vertex]],Vertices[],MATCH("ID",Vertices[[#Headers],[Vertex]:[Vertex Group]],0),FALSE)</f>
        <v>43</v>
      </c>
    </row>
    <row r="28" spans="1:3" ht="15">
      <c r="A28" s="63" t="s">
        <v>1852</v>
      </c>
      <c r="B28" s="69" t="s">
        <v>708</v>
      </c>
      <c r="C28" s="63">
        <f>VLOOKUP(GroupVertices[[#This Row],[Vertex]],Vertices[],MATCH("ID",Vertices[[#Headers],[Vertex]:[Vertex Group]],0),FALSE)</f>
        <v>27</v>
      </c>
    </row>
    <row r="29" spans="1:3" ht="15">
      <c r="A29" s="63" t="s">
        <v>1852</v>
      </c>
      <c r="B29" s="69" t="s">
        <v>748</v>
      </c>
      <c r="C29" s="63">
        <f>VLOOKUP(GroupVertices[[#This Row],[Vertex]],Vertices[],MATCH("ID",Vertices[[#Headers],[Vertex]:[Vertex Group]],0),FALSE)</f>
        <v>25</v>
      </c>
    </row>
    <row r="30" spans="1:3" ht="15">
      <c r="A30" s="63" t="s">
        <v>1852</v>
      </c>
      <c r="B30" s="69" t="s">
        <v>712</v>
      </c>
      <c r="C30" s="63">
        <f>VLOOKUP(GroupVertices[[#This Row],[Vertex]],Vertices[],MATCH("ID",Vertices[[#Headers],[Vertex]:[Vertex Group]],0),FALSE)</f>
        <v>6</v>
      </c>
    </row>
    <row r="31" spans="1:3" ht="15">
      <c r="A31" s="63" t="s">
        <v>1852</v>
      </c>
      <c r="B31" s="69" t="s">
        <v>747</v>
      </c>
      <c r="C31" s="63">
        <f>VLOOKUP(GroupVertices[[#This Row],[Vertex]],Vertices[],MATCH("ID",Vertices[[#Headers],[Vertex]:[Vertex Group]],0),FALSE)</f>
        <v>24</v>
      </c>
    </row>
    <row r="32" spans="1:3" ht="15">
      <c r="A32" s="63" t="s">
        <v>1852</v>
      </c>
      <c r="B32" s="69" t="s">
        <v>746</v>
      </c>
      <c r="C32" s="63">
        <f>VLOOKUP(GroupVertices[[#This Row],[Vertex]],Vertices[],MATCH("ID",Vertices[[#Headers],[Vertex]:[Vertex Group]],0),FALSE)</f>
        <v>23</v>
      </c>
    </row>
    <row r="33" spans="1:3" ht="15">
      <c r="A33" s="63" t="s">
        <v>1852</v>
      </c>
      <c r="B33" s="69" t="s">
        <v>745</v>
      </c>
      <c r="C33" s="63">
        <f>VLOOKUP(GroupVertices[[#This Row],[Vertex]],Vertices[],MATCH("ID",Vertices[[#Headers],[Vertex]:[Vertex Group]],0),FALSE)</f>
        <v>22</v>
      </c>
    </row>
    <row r="34" spans="1:3" ht="15">
      <c r="A34" s="63" t="s">
        <v>1852</v>
      </c>
      <c r="B34" s="69" t="s">
        <v>744</v>
      </c>
      <c r="C34" s="63">
        <f>VLOOKUP(GroupVertices[[#This Row],[Vertex]],Vertices[],MATCH("ID",Vertices[[#Headers],[Vertex]:[Vertex Group]],0),FALSE)</f>
        <v>21</v>
      </c>
    </row>
    <row r="35" spans="1:3" ht="15">
      <c r="A35" s="63" t="s">
        <v>1852</v>
      </c>
      <c r="B35" s="69" t="s">
        <v>743</v>
      </c>
      <c r="C35" s="63">
        <f>VLOOKUP(GroupVertices[[#This Row],[Vertex]],Vertices[],MATCH("ID",Vertices[[#Headers],[Vertex]:[Vertex Group]],0),FALSE)</f>
        <v>20</v>
      </c>
    </row>
    <row r="36" spans="1:3" ht="15">
      <c r="A36" s="63" t="s">
        <v>1852</v>
      </c>
      <c r="B36" s="69" t="s">
        <v>713</v>
      </c>
      <c r="C36" s="63">
        <f>VLOOKUP(GroupVertices[[#This Row],[Vertex]],Vertices[],MATCH("ID",Vertices[[#Headers],[Vertex]:[Vertex Group]],0),FALSE)</f>
        <v>19</v>
      </c>
    </row>
    <row r="37" spans="1:3" ht="15">
      <c r="A37" s="63" t="s">
        <v>1852</v>
      </c>
      <c r="B37" s="69" t="s">
        <v>707</v>
      </c>
      <c r="C37" s="63">
        <f>VLOOKUP(GroupVertices[[#This Row],[Vertex]],Vertices[],MATCH("ID",Vertices[[#Headers],[Vertex]:[Vertex Group]],0),FALSE)</f>
        <v>26</v>
      </c>
    </row>
    <row r="38" spans="1:3" ht="15">
      <c r="A38" s="63" t="s">
        <v>1852</v>
      </c>
      <c r="B38" s="69" t="s">
        <v>706</v>
      </c>
      <c r="C38" s="63">
        <f>VLOOKUP(GroupVertices[[#This Row],[Vertex]],Vertices[],MATCH("ID",Vertices[[#Headers],[Vertex]:[Vertex Group]],0),FALSE)</f>
        <v>18</v>
      </c>
    </row>
    <row r="39" spans="1:3" ht="15">
      <c r="A39" s="63" t="s">
        <v>1852</v>
      </c>
      <c r="B39" s="69" t="s">
        <v>739</v>
      </c>
      <c r="C39" s="63">
        <f>VLOOKUP(GroupVertices[[#This Row],[Vertex]],Vertices[],MATCH("ID",Vertices[[#Headers],[Vertex]:[Vertex Group]],0),FALSE)</f>
        <v>8</v>
      </c>
    </row>
    <row r="40" spans="1:3" ht="15">
      <c r="A40" s="63" t="s">
        <v>1852</v>
      </c>
      <c r="B40" s="69" t="s">
        <v>701</v>
      </c>
      <c r="C40" s="63">
        <f>VLOOKUP(GroupVertices[[#This Row],[Vertex]],Vertices[],MATCH("ID",Vertices[[#Headers],[Vertex]:[Vertex Group]],0),FALSE)</f>
        <v>3</v>
      </c>
    </row>
    <row r="41" spans="1:3" ht="15">
      <c r="A41" s="63" t="s">
        <v>1852</v>
      </c>
      <c r="B41" s="69" t="s">
        <v>738</v>
      </c>
      <c r="C41" s="63">
        <f>VLOOKUP(GroupVertices[[#This Row],[Vertex]],Vertices[],MATCH("ID",Vertices[[#Headers],[Vertex]:[Vertex Group]],0),FALSE)</f>
        <v>7</v>
      </c>
    </row>
    <row r="42" spans="1:3" ht="15">
      <c r="A42" s="63" t="s">
        <v>1852</v>
      </c>
      <c r="B42" s="69" t="s">
        <v>737</v>
      </c>
      <c r="C42" s="63">
        <f>VLOOKUP(GroupVertices[[#This Row],[Vertex]],Vertices[],MATCH("ID",Vertices[[#Headers],[Vertex]:[Vertex Group]],0),FALSE)</f>
        <v>5</v>
      </c>
    </row>
    <row r="43" spans="1:3" ht="15">
      <c r="A43" s="63" t="s">
        <v>1853</v>
      </c>
      <c r="B43" s="69" t="s">
        <v>729</v>
      </c>
      <c r="C43" s="63">
        <f>VLOOKUP(GroupVertices[[#This Row],[Vertex]],Vertices[],MATCH("ID",Vertices[[#Headers],[Vertex]:[Vertex Group]],0),FALSE)</f>
        <v>53</v>
      </c>
    </row>
    <row r="44" spans="1:3" ht="15">
      <c r="A44" s="63" t="s">
        <v>1853</v>
      </c>
      <c r="B44" s="69" t="s">
        <v>761</v>
      </c>
      <c r="C44" s="63">
        <f>VLOOKUP(GroupVertices[[#This Row],[Vertex]],Vertices[],MATCH("ID",Vertices[[#Headers],[Vertex]:[Vertex Group]],0),FALSE)</f>
        <v>61</v>
      </c>
    </row>
    <row r="45" spans="1:3" ht="15">
      <c r="A45" s="63" t="s">
        <v>1853</v>
      </c>
      <c r="B45" s="69" t="s">
        <v>760</v>
      </c>
      <c r="C45" s="63">
        <f>VLOOKUP(GroupVertices[[#This Row],[Vertex]],Vertices[],MATCH("ID",Vertices[[#Headers],[Vertex]:[Vertex Group]],0),FALSE)</f>
        <v>60</v>
      </c>
    </row>
    <row r="46" spans="1:3" ht="15">
      <c r="A46" s="63" t="s">
        <v>1853</v>
      </c>
      <c r="B46" s="69" t="s">
        <v>759</v>
      </c>
      <c r="C46" s="63">
        <f>VLOOKUP(GroupVertices[[#This Row],[Vertex]],Vertices[],MATCH("ID",Vertices[[#Headers],[Vertex]:[Vertex Group]],0),FALSE)</f>
        <v>59</v>
      </c>
    </row>
    <row r="47" spans="1:3" ht="15">
      <c r="A47" s="63" t="s">
        <v>1853</v>
      </c>
      <c r="B47" s="69" t="s">
        <v>758</v>
      </c>
      <c r="C47" s="63">
        <f>VLOOKUP(GroupVertices[[#This Row],[Vertex]],Vertices[],MATCH("ID",Vertices[[#Headers],[Vertex]:[Vertex Group]],0),FALSE)</f>
        <v>58</v>
      </c>
    </row>
    <row r="48" spans="1:3" ht="15">
      <c r="A48" s="63" t="s">
        <v>1853</v>
      </c>
      <c r="B48" s="69" t="s">
        <v>757</v>
      </c>
      <c r="C48" s="63">
        <f>VLOOKUP(GroupVertices[[#This Row],[Vertex]],Vertices[],MATCH("ID",Vertices[[#Headers],[Vertex]:[Vertex Group]],0),FALSE)</f>
        <v>57</v>
      </c>
    </row>
    <row r="49" spans="1:3" ht="15">
      <c r="A49" s="63" t="s">
        <v>1853</v>
      </c>
      <c r="B49" s="69" t="s">
        <v>756</v>
      </c>
      <c r="C49" s="63">
        <f>VLOOKUP(GroupVertices[[#This Row],[Vertex]],Vertices[],MATCH("ID",Vertices[[#Headers],[Vertex]:[Vertex Group]],0),FALSE)</f>
        <v>56</v>
      </c>
    </row>
    <row r="50" spans="1:3" ht="15">
      <c r="A50" s="63" t="s">
        <v>1853</v>
      </c>
      <c r="B50" s="69" t="s">
        <v>755</v>
      </c>
      <c r="C50" s="63">
        <f>VLOOKUP(GroupVertices[[#This Row],[Vertex]],Vertices[],MATCH("ID",Vertices[[#Headers],[Vertex]:[Vertex Group]],0),FALSE)</f>
        <v>55</v>
      </c>
    </row>
    <row r="51" spans="1:3" ht="15">
      <c r="A51" s="63" t="s">
        <v>1853</v>
      </c>
      <c r="B51" s="69" t="s">
        <v>754</v>
      </c>
      <c r="C51" s="63">
        <f>VLOOKUP(GroupVertices[[#This Row],[Vertex]],Vertices[],MATCH("ID",Vertices[[#Headers],[Vertex]:[Vertex Group]],0),FALSE)</f>
        <v>54</v>
      </c>
    </row>
    <row r="52" spans="1:3" ht="15">
      <c r="A52" s="63" t="s">
        <v>1854</v>
      </c>
      <c r="B52" s="69" t="s">
        <v>736</v>
      </c>
      <c r="C52" s="63">
        <f>VLOOKUP(GroupVertices[[#This Row],[Vertex]],Vertices[],MATCH("ID",Vertices[[#Headers],[Vertex]:[Vertex Group]],0),FALSE)</f>
        <v>68</v>
      </c>
    </row>
    <row r="53" spans="1:3" ht="15">
      <c r="A53" s="63" t="s">
        <v>1854</v>
      </c>
      <c r="B53" s="69" t="s">
        <v>771</v>
      </c>
      <c r="C53" s="63">
        <f>VLOOKUP(GroupVertices[[#This Row],[Vertex]],Vertices[],MATCH("ID",Vertices[[#Headers],[Vertex]:[Vertex Group]],0),FALSE)</f>
        <v>74</v>
      </c>
    </row>
    <row r="54" spans="1:3" ht="15">
      <c r="A54" s="63" t="s">
        <v>1854</v>
      </c>
      <c r="B54" s="69" t="s">
        <v>770</v>
      </c>
      <c r="C54" s="63">
        <f>VLOOKUP(GroupVertices[[#This Row],[Vertex]],Vertices[],MATCH("ID",Vertices[[#Headers],[Vertex]:[Vertex Group]],0),FALSE)</f>
        <v>73</v>
      </c>
    </row>
    <row r="55" spans="1:3" ht="15">
      <c r="A55" s="63" t="s">
        <v>1854</v>
      </c>
      <c r="B55" s="69" t="s">
        <v>769</v>
      </c>
      <c r="C55" s="63">
        <f>VLOOKUP(GroupVertices[[#This Row],[Vertex]],Vertices[],MATCH("ID",Vertices[[#Headers],[Vertex]:[Vertex Group]],0),FALSE)</f>
        <v>72</v>
      </c>
    </row>
    <row r="56" spans="1:3" ht="15">
      <c r="A56" s="63" t="s">
        <v>1854</v>
      </c>
      <c r="B56" s="69" t="s">
        <v>768</v>
      </c>
      <c r="C56" s="63">
        <f>VLOOKUP(GroupVertices[[#This Row],[Vertex]],Vertices[],MATCH("ID",Vertices[[#Headers],[Vertex]:[Vertex Group]],0),FALSE)</f>
        <v>71</v>
      </c>
    </row>
    <row r="57" spans="1:3" ht="15">
      <c r="A57" s="63" t="s">
        <v>1854</v>
      </c>
      <c r="B57" s="69" t="s">
        <v>767</v>
      </c>
      <c r="C57" s="63">
        <f>VLOOKUP(GroupVertices[[#This Row],[Vertex]],Vertices[],MATCH("ID",Vertices[[#Headers],[Vertex]:[Vertex Group]],0),FALSE)</f>
        <v>70</v>
      </c>
    </row>
    <row r="58" spans="1:3" ht="15">
      <c r="A58" s="63" t="s">
        <v>1854</v>
      </c>
      <c r="B58" s="69" t="s">
        <v>766</v>
      </c>
      <c r="C58" s="63">
        <f>VLOOKUP(GroupVertices[[#This Row],[Vertex]],Vertices[],MATCH("ID",Vertices[[#Headers],[Vertex]:[Vertex Group]],0),FALSE)</f>
        <v>69</v>
      </c>
    </row>
    <row r="59" spans="1:3" ht="15">
      <c r="A59" s="63" t="s">
        <v>1855</v>
      </c>
      <c r="B59" s="69" t="s">
        <v>730</v>
      </c>
      <c r="C59" s="63">
        <f>VLOOKUP(GroupVertices[[#This Row],[Vertex]],Vertices[],MATCH("ID",Vertices[[#Headers],[Vertex]:[Vertex Group]],0),FALSE)</f>
        <v>13</v>
      </c>
    </row>
    <row r="60" spans="1:3" ht="15">
      <c r="A60" s="63" t="s">
        <v>1855</v>
      </c>
      <c r="B60" s="69" t="s">
        <v>762</v>
      </c>
      <c r="C60" s="63">
        <f>VLOOKUP(GroupVertices[[#This Row],[Vertex]],Vertices[],MATCH("ID",Vertices[[#Headers],[Vertex]:[Vertex Group]],0),FALSE)</f>
        <v>62</v>
      </c>
    </row>
    <row r="61" spans="1:3" ht="15">
      <c r="A61" s="63" t="s">
        <v>1855</v>
      </c>
      <c r="B61" s="69" t="s">
        <v>742</v>
      </c>
      <c r="C61" s="63">
        <f>VLOOKUP(GroupVertices[[#This Row],[Vertex]],Vertices[],MATCH("ID",Vertices[[#Headers],[Vertex]:[Vertex Group]],0),FALSE)</f>
        <v>15</v>
      </c>
    </row>
    <row r="62" spans="1:3" ht="15">
      <c r="A62" s="63" t="s">
        <v>1855</v>
      </c>
      <c r="B62" s="69" t="s">
        <v>703</v>
      </c>
      <c r="C62" s="63">
        <f>VLOOKUP(GroupVertices[[#This Row],[Vertex]],Vertices[],MATCH("ID",Vertices[[#Headers],[Vertex]:[Vertex Group]],0),FALSE)</f>
        <v>12</v>
      </c>
    </row>
    <row r="63" spans="1:3" ht="15">
      <c r="A63" s="63" t="s">
        <v>1855</v>
      </c>
      <c r="B63" s="69" t="s">
        <v>741</v>
      </c>
      <c r="C63" s="63">
        <f>VLOOKUP(GroupVertices[[#This Row],[Vertex]],Vertices[],MATCH("ID",Vertices[[#Headers],[Vertex]:[Vertex Group]],0),FALSE)</f>
        <v>14</v>
      </c>
    </row>
    <row r="64" spans="1:3" ht="15">
      <c r="A64" s="63" t="s">
        <v>1856</v>
      </c>
      <c r="B64" s="69" t="s">
        <v>724</v>
      </c>
      <c r="C64" s="63">
        <f>VLOOKUP(GroupVertices[[#This Row],[Vertex]],Vertices[],MATCH("ID",Vertices[[#Headers],[Vertex]:[Vertex Group]],0),FALSE)</f>
        <v>46</v>
      </c>
    </row>
    <row r="65" spans="1:3" ht="15">
      <c r="A65" s="63" t="s">
        <v>1856</v>
      </c>
      <c r="B65" s="69" t="s">
        <v>753</v>
      </c>
      <c r="C65" s="63">
        <f>VLOOKUP(GroupVertices[[#This Row],[Vertex]],Vertices[],MATCH("ID",Vertices[[#Headers],[Vertex]:[Vertex Group]],0),FALSE)</f>
        <v>48</v>
      </c>
    </row>
    <row r="66" spans="1:3" ht="15">
      <c r="A66" s="63" t="s">
        <v>1856</v>
      </c>
      <c r="B66" s="69" t="s">
        <v>752</v>
      </c>
      <c r="C66" s="63">
        <f>VLOOKUP(GroupVertices[[#This Row],[Vertex]],Vertices[],MATCH("ID",Vertices[[#Headers],[Vertex]:[Vertex Group]],0),FALSE)</f>
        <v>47</v>
      </c>
    </row>
    <row r="67" spans="1:3" ht="15">
      <c r="A67" s="63" t="s">
        <v>1857</v>
      </c>
      <c r="B67" s="69" t="s">
        <v>718</v>
      </c>
      <c r="C67" s="63">
        <f>VLOOKUP(GroupVertices[[#This Row],[Vertex]],Vertices[],MATCH("ID",Vertices[[#Headers],[Vertex]:[Vertex Group]],0),FALSE)</f>
        <v>38</v>
      </c>
    </row>
    <row r="68" spans="1:3" ht="15">
      <c r="A68" s="63" t="s">
        <v>1857</v>
      </c>
      <c r="B68" s="69" t="s">
        <v>717</v>
      </c>
      <c r="C68" s="63">
        <f>VLOOKUP(GroupVertices[[#This Row],[Vertex]],Vertices[],MATCH("ID",Vertices[[#Headers],[Vertex]:[Vertex Group]],0),FALSE)</f>
        <v>37</v>
      </c>
    </row>
    <row r="69" spans="1:3" ht="15">
      <c r="A69" s="63" t="s">
        <v>1857</v>
      </c>
      <c r="B69" s="69" t="s">
        <v>716</v>
      </c>
      <c r="C69" s="63">
        <f>VLOOKUP(GroupVertices[[#This Row],[Vertex]],Vertices[],MATCH("ID",Vertices[[#Headers],[Vertex]:[Vertex Group]],0),FALSE)</f>
        <v>36</v>
      </c>
    </row>
    <row r="70" spans="1:3" ht="15">
      <c r="A70" s="63" t="s">
        <v>1858</v>
      </c>
      <c r="B70" s="69" t="s">
        <v>711</v>
      </c>
      <c r="C70" s="63">
        <f>VLOOKUP(GroupVertices[[#This Row],[Vertex]],Vertices[],MATCH("ID",Vertices[[#Headers],[Vertex]:[Vertex Group]],0),FALSE)</f>
        <v>31</v>
      </c>
    </row>
    <row r="71" spans="1:3" ht="15">
      <c r="A71" s="63" t="s">
        <v>1858</v>
      </c>
      <c r="B71" s="69" t="s">
        <v>750</v>
      </c>
      <c r="C71" s="63">
        <f>VLOOKUP(GroupVertices[[#This Row],[Vertex]],Vertices[],MATCH("ID",Vertices[[#Headers],[Vertex]:[Vertex Group]],0),FALSE)</f>
        <v>32</v>
      </c>
    </row>
    <row r="72" spans="1:3" ht="15">
      <c r="A72" s="63" t="s">
        <v>1859</v>
      </c>
      <c r="B72" s="69" t="s">
        <v>710</v>
      </c>
      <c r="C72" s="63">
        <f>VLOOKUP(GroupVertices[[#This Row],[Vertex]],Vertices[],MATCH("ID",Vertices[[#Headers],[Vertex]:[Vertex Group]],0),FALSE)</f>
        <v>30</v>
      </c>
    </row>
    <row r="73" spans="1:3" ht="15">
      <c r="A73" s="63" t="s">
        <v>1859</v>
      </c>
      <c r="B73" s="69" t="s">
        <v>721</v>
      </c>
      <c r="C73" s="63">
        <f>VLOOKUP(GroupVertices[[#This Row],[Vertex]],Vertices[],MATCH("ID",Vertices[[#Headers],[Vertex]:[Vertex Group]],0),FALSE)</f>
        <v>42</v>
      </c>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65</v>
      </c>
      <c r="L2" s="37">
        <f>MIN(Vertices[Closeness Centrality])</f>
        <v>0</v>
      </c>
      <c r="M2" s="38">
        <f>COUNTIF(Vertices[Closeness Centrality],"&gt;= "&amp;L2)-COUNTIF(Vertices[Closeness Centrality],"&gt;="&amp;L3)</f>
        <v>43</v>
      </c>
      <c r="N2" s="37">
        <f>MIN(Vertices[Eigenvector Centrality])</f>
        <v>0</v>
      </c>
      <c r="O2" s="38">
        <f>COUNTIF(Vertices[Eigenvector Centrality],"&gt;= "&amp;N2)-COUNTIF(Vertices[Eigenvector Centrality],"&gt;="&amp;N3)</f>
        <v>54</v>
      </c>
      <c r="P2" s="37">
        <f>MIN(Vertices[PageRank])</f>
        <v>0.384447</v>
      </c>
      <c r="Q2" s="38">
        <f>COUNTIF(Vertices[PageRank],"&gt;= "&amp;P2)-COUNTIF(Vertices[PageRank],"&gt;="&amp;P3)</f>
        <v>23</v>
      </c>
      <c r="R2" s="37">
        <f>MIN(Vertices[Clustering Coefficient])</f>
        <v>0</v>
      </c>
      <c r="S2" s="43">
        <f>COUNTIF(Vertices[Clustering Coefficient],"&gt;= "&amp;R2)-COUNTIF(Vertices[Clustering Coefficient],"&gt;="&amp;R3)</f>
        <v>43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0.3953488372093023</v>
      </c>
      <c r="G3" s="40">
        <f>COUNTIF(Vertices[In-Degree],"&gt;= "&amp;F3)-COUNTIF(Vertices[In-Degree],"&gt;="&amp;F4)</f>
        <v>0</v>
      </c>
      <c r="H3" s="39">
        <f aca="true" t="shared" si="3" ref="H3:H44">H2+($H$45-$H$2)/BinDivisor</f>
        <v>0.23255813953488372</v>
      </c>
      <c r="I3" s="40">
        <f>COUNTIF(Vertices[Out-Degree],"&gt;= "&amp;H3)-COUNTIF(Vertices[Out-Degree],"&gt;="&amp;H4)</f>
        <v>0</v>
      </c>
      <c r="J3" s="39">
        <f aca="true" t="shared" si="4" ref="J3:J44">J2+($J$45-$J$2)/BinDivisor</f>
        <v>29.767441860465116</v>
      </c>
      <c r="K3" s="40">
        <f>COUNTIF(Vertices[Betweenness Centrality],"&gt;= "&amp;J3)-COUNTIF(Vertices[Betweenness Centrality],"&gt;="&amp;J4)</f>
        <v>3</v>
      </c>
      <c r="L3" s="39">
        <f aca="true" t="shared" si="5" ref="L3:L44">L2+($L$45-$L$2)/BinDivisor</f>
        <v>0.023255813953488372</v>
      </c>
      <c r="M3" s="40">
        <f>COUNTIF(Vertices[Closeness Centrality],"&gt;= "&amp;L3)-COUNTIF(Vertices[Closeness Centrality],"&gt;="&amp;L4)</f>
        <v>0</v>
      </c>
      <c r="N3" s="39">
        <f aca="true" t="shared" si="6" ref="N3:N44">N2+($N$45-$N$2)/BinDivisor</f>
        <v>0.002869441860465116</v>
      </c>
      <c r="O3" s="40">
        <f>COUNTIF(Vertices[Eigenvector Centrality],"&gt;= "&amp;N3)-COUNTIF(Vertices[Eigenvector Centrality],"&gt;="&amp;N4)</f>
        <v>1</v>
      </c>
      <c r="P3" s="39">
        <f aca="true" t="shared" si="7" ref="P3:P44">P2+($P$45-$P$2)/BinDivisor</f>
        <v>0.589038</v>
      </c>
      <c r="Q3" s="40">
        <f>COUNTIF(Vertices[PageRank],"&gt;= "&amp;P3)-COUNTIF(Vertices[PageRank],"&gt;="&amp;P4)</f>
        <v>13</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72</v>
      </c>
      <c r="D4" s="32">
        <f t="shared" si="1"/>
        <v>0</v>
      </c>
      <c r="E4" s="3">
        <f>COUNTIF(Vertices[Degree],"&gt;= "&amp;D4)-COUNTIF(Vertices[Degree],"&gt;="&amp;D5)</f>
        <v>0</v>
      </c>
      <c r="F4" s="37">
        <f t="shared" si="2"/>
        <v>0.7906976744186046</v>
      </c>
      <c r="G4" s="38">
        <f>COUNTIF(Vertices[In-Degree],"&gt;= "&amp;F4)-COUNTIF(Vertices[In-Degree],"&gt;="&amp;F5)</f>
        <v>28</v>
      </c>
      <c r="H4" s="37">
        <f t="shared" si="3"/>
        <v>0.46511627906976744</v>
      </c>
      <c r="I4" s="38">
        <f>COUNTIF(Vertices[Out-Degree],"&gt;= "&amp;H4)-COUNTIF(Vertices[Out-Degree],"&gt;="&amp;H5)</f>
        <v>0</v>
      </c>
      <c r="J4" s="37">
        <f t="shared" si="4"/>
        <v>59.53488372093023</v>
      </c>
      <c r="K4" s="38">
        <f>COUNTIF(Vertices[Betweenness Centrality],"&gt;= "&amp;J4)-COUNTIF(Vertices[Betweenness Centrality],"&gt;="&amp;J5)</f>
        <v>1</v>
      </c>
      <c r="L4" s="37">
        <f t="shared" si="5"/>
        <v>0.046511627906976744</v>
      </c>
      <c r="M4" s="38">
        <f>COUNTIF(Vertices[Closeness Centrality],"&gt;= "&amp;L4)-COUNTIF(Vertices[Closeness Centrality],"&gt;="&amp;L5)</f>
        <v>8</v>
      </c>
      <c r="N4" s="37">
        <f t="shared" si="6"/>
        <v>0.005738883720930232</v>
      </c>
      <c r="O4" s="38">
        <f>COUNTIF(Vertices[Eigenvector Centrality],"&gt;= "&amp;N4)-COUNTIF(Vertices[Eigenvector Centrality],"&gt;="&amp;N5)</f>
        <v>4</v>
      </c>
      <c r="P4" s="37">
        <f t="shared" si="7"/>
        <v>0.7936289999999999</v>
      </c>
      <c r="Q4" s="38">
        <f>COUNTIF(Vertices[PageRank],"&gt;= "&amp;P4)-COUNTIF(Vertices[PageRank],"&gt;="&amp;P5)</f>
        <v>17</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1.1860465116279069</v>
      </c>
      <c r="G5" s="40">
        <f>COUNTIF(Vertices[In-Degree],"&gt;= "&amp;F5)-COUNTIF(Vertices[In-Degree],"&gt;="&amp;F6)</f>
        <v>0</v>
      </c>
      <c r="H5" s="39">
        <f t="shared" si="3"/>
        <v>0.6976744186046512</v>
      </c>
      <c r="I5" s="40">
        <f>COUNTIF(Vertices[Out-Degree],"&gt;= "&amp;H5)-COUNTIF(Vertices[Out-Degree],"&gt;="&amp;H6)</f>
        <v>0</v>
      </c>
      <c r="J5" s="39">
        <f t="shared" si="4"/>
        <v>89.30232558139535</v>
      </c>
      <c r="K5" s="40">
        <f>COUNTIF(Vertices[Betweenness Centrality],"&gt;= "&amp;J5)-COUNTIF(Vertices[Betweenness Centrality],"&gt;="&amp;J6)</f>
        <v>0</v>
      </c>
      <c r="L5" s="39">
        <f t="shared" si="5"/>
        <v>0.06976744186046512</v>
      </c>
      <c r="M5" s="40">
        <f>COUNTIF(Vertices[Closeness Centrality],"&gt;= "&amp;L5)-COUNTIF(Vertices[Closeness Centrality],"&gt;="&amp;L6)</f>
        <v>6</v>
      </c>
      <c r="N5" s="39">
        <f t="shared" si="6"/>
        <v>0.008608325581395349</v>
      </c>
      <c r="O5" s="40">
        <f>COUNTIF(Vertices[Eigenvector Centrality],"&gt;= "&amp;N5)-COUNTIF(Vertices[Eigenvector Centrality],"&gt;="&amp;N6)</f>
        <v>0</v>
      </c>
      <c r="P5" s="39">
        <f t="shared" si="7"/>
        <v>0.9982199999999999</v>
      </c>
      <c r="Q5" s="40">
        <f>COUNTIF(Vertices[PageRank],"&gt;= "&amp;P5)-COUNTIF(Vertices[PageRank],"&gt;="&amp;P6)</f>
        <v>4</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1.5813953488372092</v>
      </c>
      <c r="G6" s="38">
        <f>COUNTIF(Vertices[In-Degree],"&gt;= "&amp;F6)-COUNTIF(Vertices[In-Degree],"&gt;="&amp;F7)</f>
        <v>0</v>
      </c>
      <c r="H6" s="37">
        <f t="shared" si="3"/>
        <v>0.9302325581395349</v>
      </c>
      <c r="I6" s="38">
        <f>COUNTIF(Vertices[Out-Degree],"&gt;= "&amp;H6)-COUNTIF(Vertices[Out-Degree],"&gt;="&amp;H7)</f>
        <v>19</v>
      </c>
      <c r="J6" s="37">
        <f t="shared" si="4"/>
        <v>119.06976744186046</v>
      </c>
      <c r="K6" s="38">
        <f>COUNTIF(Vertices[Betweenness Centrality],"&gt;= "&amp;J6)-COUNTIF(Vertices[Betweenness Centrality],"&gt;="&amp;J7)</f>
        <v>0</v>
      </c>
      <c r="L6" s="37">
        <f t="shared" si="5"/>
        <v>0.09302325581395349</v>
      </c>
      <c r="M6" s="38">
        <f>COUNTIF(Vertices[Closeness Centrality],"&gt;= "&amp;L6)-COUNTIF(Vertices[Closeness Centrality],"&gt;="&amp;L7)</f>
        <v>0</v>
      </c>
      <c r="N6" s="37">
        <f t="shared" si="6"/>
        <v>0.011477767441860465</v>
      </c>
      <c r="O6" s="38">
        <f>COUNTIF(Vertices[Eigenvector Centrality],"&gt;= "&amp;N6)-COUNTIF(Vertices[Eigenvector Centrality],"&gt;="&amp;N7)</f>
        <v>0</v>
      </c>
      <c r="P6" s="37">
        <f t="shared" si="7"/>
        <v>1.2028109999999999</v>
      </c>
      <c r="Q6" s="38">
        <f>COUNTIF(Vertices[PageRank],"&gt;= "&amp;P6)-COUNTIF(Vertices[PageRank],"&gt;="&amp;P7)</f>
        <v>7</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58</v>
      </c>
      <c r="D7" s="32">
        <f t="shared" si="1"/>
        <v>0</v>
      </c>
      <c r="E7" s="3">
        <f>COUNTIF(Vertices[Degree],"&gt;= "&amp;D7)-COUNTIF(Vertices[Degree],"&gt;="&amp;D8)</f>
        <v>0</v>
      </c>
      <c r="F7" s="39">
        <f t="shared" si="2"/>
        <v>1.9767441860465116</v>
      </c>
      <c r="G7" s="40">
        <f>COUNTIF(Vertices[In-Degree],"&gt;= "&amp;F7)-COUNTIF(Vertices[In-Degree],"&gt;="&amp;F8)</f>
        <v>10</v>
      </c>
      <c r="H7" s="39">
        <f t="shared" si="3"/>
        <v>1.1627906976744187</v>
      </c>
      <c r="I7" s="40">
        <f>COUNTIF(Vertices[Out-Degree],"&gt;= "&amp;H7)-COUNTIF(Vertices[Out-Degree],"&gt;="&amp;H8)</f>
        <v>0</v>
      </c>
      <c r="J7" s="39">
        <f t="shared" si="4"/>
        <v>148.8372093023256</v>
      </c>
      <c r="K7" s="40">
        <f>COUNTIF(Vertices[Betweenness Centrality],"&gt;= "&amp;J7)-COUNTIF(Vertices[Betweenness Centrality],"&gt;="&amp;J8)</f>
        <v>0</v>
      </c>
      <c r="L7" s="39">
        <f t="shared" si="5"/>
        <v>0.11627906976744186</v>
      </c>
      <c r="M7" s="40">
        <f>COUNTIF(Vertices[Closeness Centrality],"&gt;= "&amp;L7)-COUNTIF(Vertices[Closeness Centrality],"&gt;="&amp;L8)</f>
        <v>1</v>
      </c>
      <c r="N7" s="39">
        <f t="shared" si="6"/>
        <v>0.014347209302325581</v>
      </c>
      <c r="O7" s="40">
        <f>COUNTIF(Vertices[Eigenvector Centrality],"&gt;= "&amp;N7)-COUNTIF(Vertices[Eigenvector Centrality],"&gt;="&amp;N8)</f>
        <v>0</v>
      </c>
      <c r="P7" s="39">
        <f t="shared" si="7"/>
        <v>1.4074019999999998</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160</v>
      </c>
      <c r="D8" s="32">
        <f t="shared" si="1"/>
        <v>0</v>
      </c>
      <c r="E8" s="3">
        <f>COUNTIF(Vertices[Degree],"&gt;= "&amp;D8)-COUNTIF(Vertices[Degree],"&gt;="&amp;D9)</f>
        <v>0</v>
      </c>
      <c r="F8" s="37">
        <f t="shared" si="2"/>
        <v>2.3720930232558137</v>
      </c>
      <c r="G8" s="38">
        <f>COUNTIF(Vertices[In-Degree],"&gt;= "&amp;F8)-COUNTIF(Vertices[In-Degree],"&gt;="&amp;F9)</f>
        <v>0</v>
      </c>
      <c r="H8" s="37">
        <f t="shared" si="3"/>
        <v>1.3953488372093024</v>
      </c>
      <c r="I8" s="38">
        <f>COUNTIF(Vertices[Out-Degree],"&gt;= "&amp;H8)-COUNTIF(Vertices[Out-Degree],"&gt;="&amp;H9)</f>
        <v>0</v>
      </c>
      <c r="J8" s="37">
        <f t="shared" si="4"/>
        <v>178.6046511627907</v>
      </c>
      <c r="K8" s="38">
        <f>COUNTIF(Vertices[Betweenness Centrality],"&gt;= "&amp;J8)-COUNTIF(Vertices[Betweenness Centrality],"&gt;="&amp;J9)</f>
        <v>0</v>
      </c>
      <c r="L8" s="37">
        <f t="shared" si="5"/>
        <v>0.13953488372093023</v>
      </c>
      <c r="M8" s="38">
        <f>COUNTIF(Vertices[Closeness Centrality],"&gt;= "&amp;L8)-COUNTIF(Vertices[Closeness Centrality],"&gt;="&amp;L9)</f>
        <v>1</v>
      </c>
      <c r="N8" s="37">
        <f t="shared" si="6"/>
        <v>0.017216651162790697</v>
      </c>
      <c r="O8" s="38">
        <f>COUNTIF(Vertices[Eigenvector Centrality],"&gt;= "&amp;N8)-COUNTIF(Vertices[Eigenvector Centrality],"&gt;="&amp;N9)</f>
        <v>0</v>
      </c>
      <c r="P8" s="37">
        <f t="shared" si="7"/>
        <v>1.6119929999999998</v>
      </c>
      <c r="Q8" s="38">
        <f>COUNTIF(Vertices[PageRank],"&gt;= "&amp;P8)-COUNTIF(Vertices[PageRank],"&gt;="&amp;P9)</f>
        <v>2</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2.767441860465116</v>
      </c>
      <c r="G9" s="40">
        <f>COUNTIF(Vertices[In-Degree],"&gt;= "&amp;F9)-COUNTIF(Vertices[In-Degree],"&gt;="&amp;F10)</f>
        <v>2</v>
      </c>
      <c r="H9" s="39">
        <f t="shared" si="3"/>
        <v>1.627906976744186</v>
      </c>
      <c r="I9" s="40">
        <f>COUNTIF(Vertices[Out-Degree],"&gt;= "&amp;H9)-COUNTIF(Vertices[Out-Degree],"&gt;="&amp;H10)</f>
        <v>0</v>
      </c>
      <c r="J9" s="39">
        <f t="shared" si="4"/>
        <v>208.37209302325581</v>
      </c>
      <c r="K9" s="40">
        <f>COUNTIF(Vertices[Betweenness Centrality],"&gt;= "&amp;J9)-COUNTIF(Vertices[Betweenness Centrality],"&gt;="&amp;J10)</f>
        <v>0</v>
      </c>
      <c r="L9" s="39">
        <f t="shared" si="5"/>
        <v>0.16279069767441862</v>
      </c>
      <c r="M9" s="40">
        <f>COUNTIF(Vertices[Closeness Centrality],"&gt;= "&amp;L9)-COUNTIF(Vertices[Closeness Centrality],"&gt;="&amp;L10)</f>
        <v>3</v>
      </c>
      <c r="N9" s="39">
        <f t="shared" si="6"/>
        <v>0.020086093023255813</v>
      </c>
      <c r="O9" s="40">
        <f>COUNTIF(Vertices[Eigenvector Centrality],"&gt;= "&amp;N9)-COUNTIF(Vertices[Eigenvector Centrality],"&gt;="&amp;N10)</f>
        <v>2</v>
      </c>
      <c r="P9" s="39">
        <f t="shared" si="7"/>
        <v>1.8165839999999998</v>
      </c>
      <c r="Q9" s="40">
        <f>COUNTIF(Vertices[PageRank],"&gt;= "&amp;P9)-COUNTIF(Vertices[PageRank],"&gt;="&amp;P10)</f>
        <v>2</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50</v>
      </c>
      <c r="D10" s="32">
        <f t="shared" si="1"/>
        <v>0</v>
      </c>
      <c r="E10" s="3">
        <f>COUNTIF(Vertices[Degree],"&gt;= "&amp;D10)-COUNTIF(Vertices[Degree],"&gt;="&amp;D11)</f>
        <v>0</v>
      </c>
      <c r="F10" s="37">
        <f t="shared" si="2"/>
        <v>3.162790697674418</v>
      </c>
      <c r="G10" s="38">
        <f>COUNTIF(Vertices[In-Degree],"&gt;= "&amp;F10)-COUNTIF(Vertices[In-Degree],"&gt;="&amp;F11)</f>
        <v>0</v>
      </c>
      <c r="H10" s="37">
        <f t="shared" si="3"/>
        <v>1.8604651162790697</v>
      </c>
      <c r="I10" s="38">
        <f>COUNTIF(Vertices[Out-Degree],"&gt;= "&amp;H10)-COUNTIF(Vertices[Out-Degree],"&gt;="&amp;H11)</f>
        <v>6</v>
      </c>
      <c r="J10" s="37">
        <f t="shared" si="4"/>
        <v>238.13953488372093</v>
      </c>
      <c r="K10" s="38">
        <f>COUNTIF(Vertices[Betweenness Centrality],"&gt;= "&amp;J10)-COUNTIF(Vertices[Betweenness Centrality],"&gt;="&amp;J11)</f>
        <v>0</v>
      </c>
      <c r="L10" s="37">
        <f t="shared" si="5"/>
        <v>0.18604651162790697</v>
      </c>
      <c r="M10" s="38">
        <f>COUNTIF(Vertices[Closeness Centrality],"&gt;= "&amp;L10)-COUNTIF(Vertices[Closeness Centrality],"&gt;="&amp;L11)</f>
        <v>1</v>
      </c>
      <c r="N10" s="37">
        <f t="shared" si="6"/>
        <v>0.02295553488372093</v>
      </c>
      <c r="O10" s="38">
        <f>COUNTIF(Vertices[Eigenvector Centrality],"&gt;= "&amp;N10)-COUNTIF(Vertices[Eigenvector Centrality],"&gt;="&amp;N11)</f>
        <v>0</v>
      </c>
      <c r="P10" s="37">
        <f t="shared" si="7"/>
        <v>2.021175</v>
      </c>
      <c r="Q10" s="38">
        <f>COUNTIF(Vertices[PageRank],"&gt;= "&amp;P10)-COUNTIF(Vertices[PageRank],"&gt;="&amp;P11)</f>
        <v>0</v>
      </c>
      <c r="R10" s="37">
        <f t="shared" si="8"/>
        <v>0.18604651162790697</v>
      </c>
      <c r="S10" s="43">
        <f>COUNTIF(Vertices[Clustering Coefficient],"&gt;= "&amp;R10)-COUNTIF(Vertices[Clustering Coefficient],"&gt;="&amp;R11)</f>
        <v>1</v>
      </c>
      <c r="T10" s="37" t="e">
        <f ca="1" t="shared" si="9"/>
        <v>#REF!</v>
      </c>
      <c r="U10" s="38" t="e">
        <f ca="1" t="shared" si="0"/>
        <v>#REF!</v>
      </c>
    </row>
    <row r="11" spans="1:21" ht="15">
      <c r="A11" s="82"/>
      <c r="B11" s="82"/>
      <c r="D11" s="32">
        <f t="shared" si="1"/>
        <v>0</v>
      </c>
      <c r="E11" s="3">
        <f>COUNTIF(Vertices[Degree],"&gt;= "&amp;D11)-COUNTIF(Vertices[Degree],"&gt;="&amp;D12)</f>
        <v>0</v>
      </c>
      <c r="F11" s="39">
        <f t="shared" si="2"/>
        <v>3.55813953488372</v>
      </c>
      <c r="G11" s="40">
        <f>COUNTIF(Vertices[In-Degree],"&gt;= "&amp;F11)-COUNTIF(Vertices[In-Degree],"&gt;="&amp;F12)</f>
        <v>0</v>
      </c>
      <c r="H11" s="39">
        <f t="shared" si="3"/>
        <v>2.0930232558139537</v>
      </c>
      <c r="I11" s="40">
        <f>COUNTIF(Vertices[Out-Degree],"&gt;= "&amp;H11)-COUNTIF(Vertices[Out-Degree],"&gt;="&amp;H12)</f>
        <v>0</v>
      </c>
      <c r="J11" s="39">
        <f t="shared" si="4"/>
        <v>267.90697674418607</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0.025824976744186046</v>
      </c>
      <c r="O11" s="40">
        <f>COUNTIF(Vertices[Eigenvector Centrality],"&gt;= "&amp;N11)-COUNTIF(Vertices[Eigenvector Centrality],"&gt;="&amp;N12)</f>
        <v>0</v>
      </c>
      <c r="P11" s="39">
        <f t="shared" si="7"/>
        <v>2.225766</v>
      </c>
      <c r="Q11" s="40">
        <f>COUNTIF(Vertices[PageRank],"&gt;= "&amp;P11)-COUNTIF(Vertices[PageRank],"&gt;="&amp;P12)</f>
        <v>0</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0.04</v>
      </c>
      <c r="D12" s="32">
        <f t="shared" si="1"/>
        <v>0</v>
      </c>
      <c r="E12" s="3">
        <f>COUNTIF(Vertices[Degree],"&gt;= "&amp;D12)-COUNTIF(Vertices[Degree],"&gt;="&amp;D13)</f>
        <v>0</v>
      </c>
      <c r="F12" s="37">
        <f t="shared" si="2"/>
        <v>3.9534883720930223</v>
      </c>
      <c r="G12" s="38">
        <f>COUNTIF(Vertices[In-Degree],"&gt;= "&amp;F12)-COUNTIF(Vertices[In-Degree],"&gt;="&amp;F13)</f>
        <v>0</v>
      </c>
      <c r="H12" s="37">
        <f t="shared" si="3"/>
        <v>2.3255813953488373</v>
      </c>
      <c r="I12" s="38">
        <f>COUNTIF(Vertices[Out-Degree],"&gt;= "&amp;H12)-COUNTIF(Vertices[Out-Degree],"&gt;="&amp;H13)</f>
        <v>0</v>
      </c>
      <c r="J12" s="37">
        <f t="shared" si="4"/>
        <v>297.6744186046512</v>
      </c>
      <c r="K12" s="38">
        <f>COUNTIF(Vertices[Betweenness Centrality],"&gt;= "&amp;J12)-COUNTIF(Vertices[Betweenness Centrality],"&gt;="&amp;J13)</f>
        <v>0</v>
      </c>
      <c r="L12" s="37">
        <f t="shared" si="5"/>
        <v>0.2325581395348837</v>
      </c>
      <c r="M12" s="38">
        <f>COUNTIF(Vertices[Closeness Centrality],"&gt;= "&amp;L12)-COUNTIF(Vertices[Closeness Centrality],"&gt;="&amp;L13)</f>
        <v>1</v>
      </c>
      <c r="N12" s="37">
        <f t="shared" si="6"/>
        <v>0.028694418604651162</v>
      </c>
      <c r="O12" s="38">
        <f>COUNTIF(Vertices[Eigenvector Centrality],"&gt;= "&amp;N12)-COUNTIF(Vertices[Eigenvector Centrality],"&gt;="&amp;N13)</f>
        <v>0</v>
      </c>
      <c r="P12" s="37">
        <f t="shared" si="7"/>
        <v>2.4303570000000003</v>
      </c>
      <c r="Q12" s="38">
        <f>COUNTIF(Vertices[PageRank],"&gt;= "&amp;P12)-COUNTIF(Vertices[PageRank],"&gt;="&amp;P13)</f>
        <v>0</v>
      </c>
      <c r="R12" s="37">
        <f t="shared" si="8"/>
        <v>0.2325581395348837</v>
      </c>
      <c r="S12" s="43">
        <f>COUNTIF(Vertices[Clustering Coefficient],"&gt;= "&amp;R12)-COUNTIF(Vertices[Clustering Coefficient],"&gt;="&amp;R13)</f>
        <v>3</v>
      </c>
      <c r="T12" s="37" t="e">
        <f ca="1" t="shared" si="9"/>
        <v>#REF!</v>
      </c>
      <c r="U12" s="38" t="e">
        <f ca="1" t="shared" si="0"/>
        <v>#REF!</v>
      </c>
    </row>
    <row r="13" spans="1:21" ht="15">
      <c r="A13" s="34" t="s">
        <v>171</v>
      </c>
      <c r="B13" s="34">
        <v>0.07692307692307693</v>
      </c>
      <c r="D13" s="32">
        <f t="shared" si="1"/>
        <v>0</v>
      </c>
      <c r="E13" s="3">
        <f>COUNTIF(Vertices[Degree],"&gt;= "&amp;D13)-COUNTIF(Vertices[Degree],"&gt;="&amp;D14)</f>
        <v>0</v>
      </c>
      <c r="F13" s="39">
        <f t="shared" si="2"/>
        <v>4.348837209302324</v>
      </c>
      <c r="G13" s="40">
        <f>COUNTIF(Vertices[In-Degree],"&gt;= "&amp;F13)-COUNTIF(Vertices[In-Degree],"&gt;="&amp;F14)</f>
        <v>0</v>
      </c>
      <c r="H13" s="39">
        <f t="shared" si="3"/>
        <v>2.558139534883721</v>
      </c>
      <c r="I13" s="40">
        <f>COUNTIF(Vertices[Out-Degree],"&gt;= "&amp;H13)-COUNTIF(Vertices[Out-Degree],"&gt;="&amp;H14)</f>
        <v>0</v>
      </c>
      <c r="J13" s="39">
        <f t="shared" si="4"/>
        <v>327.4418604651163</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0.03156386046511628</v>
      </c>
      <c r="O13" s="40">
        <f>COUNTIF(Vertices[Eigenvector Centrality],"&gt;= "&amp;N13)-COUNTIF(Vertices[Eigenvector Centrality],"&gt;="&amp;N14)</f>
        <v>0</v>
      </c>
      <c r="P13" s="39">
        <f t="shared" si="7"/>
        <v>2.6349480000000005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4.744186046511627</v>
      </c>
      <c r="G14" s="38">
        <f>COUNTIF(Vertices[In-Degree],"&gt;= "&amp;F14)-COUNTIF(Vertices[In-Degree],"&gt;="&amp;F15)</f>
        <v>7</v>
      </c>
      <c r="H14" s="37">
        <f t="shared" si="3"/>
        <v>2.7906976744186047</v>
      </c>
      <c r="I14" s="38">
        <f>COUNTIF(Vertices[Out-Degree],"&gt;= "&amp;H14)-COUNTIF(Vertices[Out-Degree],"&gt;="&amp;H15)</f>
        <v>2</v>
      </c>
      <c r="J14" s="37">
        <f t="shared" si="4"/>
        <v>357.2093023255814</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0.034433302325581394</v>
      </c>
      <c r="O14" s="38">
        <f>COUNTIF(Vertices[Eigenvector Centrality],"&gt;= "&amp;N14)-COUNTIF(Vertices[Eigenvector Centrality],"&gt;="&amp;N15)</f>
        <v>0</v>
      </c>
      <c r="P14" s="37">
        <f t="shared" si="7"/>
        <v>2.8395390000000007</v>
      </c>
      <c r="Q14" s="38">
        <f>COUNTIF(Vertices[PageRank],"&gt;= "&amp;P14)-COUNTIF(Vertices[PageRank],"&gt;="&amp;P15)</f>
        <v>0</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9</v>
      </c>
      <c r="D15" s="32">
        <f t="shared" si="1"/>
        <v>0</v>
      </c>
      <c r="E15" s="3">
        <f>COUNTIF(Vertices[Degree],"&gt;= "&amp;D15)-COUNTIF(Vertices[Degree],"&gt;="&amp;D16)</f>
        <v>0</v>
      </c>
      <c r="F15" s="39">
        <f t="shared" si="2"/>
        <v>5.139534883720929</v>
      </c>
      <c r="G15" s="40">
        <f>COUNTIF(Vertices[In-Degree],"&gt;= "&amp;F15)-COUNTIF(Vertices[In-Degree],"&gt;="&amp;F16)</f>
        <v>0</v>
      </c>
      <c r="H15" s="39">
        <f t="shared" si="3"/>
        <v>3.0232558139534884</v>
      </c>
      <c r="I15" s="40">
        <f>COUNTIF(Vertices[Out-Degree],"&gt;= "&amp;H15)-COUNTIF(Vertices[Out-Degree],"&gt;="&amp;H16)</f>
        <v>0</v>
      </c>
      <c r="J15" s="39">
        <f t="shared" si="4"/>
        <v>386.9767441860465</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0.03730274418604651</v>
      </c>
      <c r="O15" s="40">
        <f>COUNTIF(Vertices[Eigenvector Centrality],"&gt;= "&amp;N15)-COUNTIF(Vertices[Eigenvector Centrality],"&gt;="&amp;N16)</f>
        <v>0</v>
      </c>
      <c r="P15" s="39">
        <f t="shared" si="7"/>
        <v>3.044130000000001</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5.534883720930231</v>
      </c>
      <c r="G16" s="38">
        <f>COUNTIF(Vertices[In-Degree],"&gt;= "&amp;F16)-COUNTIF(Vertices[In-Degree],"&gt;="&amp;F17)</f>
        <v>0</v>
      </c>
      <c r="H16" s="37">
        <f t="shared" si="3"/>
        <v>3.255813953488372</v>
      </c>
      <c r="I16" s="38">
        <f>COUNTIF(Vertices[Out-Degree],"&gt;= "&amp;H16)-COUNTIF(Vertices[Out-Degree],"&gt;="&amp;H17)</f>
        <v>0</v>
      </c>
      <c r="J16" s="37">
        <f t="shared" si="4"/>
        <v>416.74418604651163</v>
      </c>
      <c r="K16" s="38">
        <f>COUNTIF(Vertices[Betweenness Centrality],"&gt;= "&amp;J16)-COUNTIF(Vertices[Betweenness Centrality],"&gt;="&amp;J17)</f>
        <v>0</v>
      </c>
      <c r="L16" s="37">
        <f t="shared" si="5"/>
        <v>0.3255813953488371</v>
      </c>
      <c r="M16" s="38">
        <f>COUNTIF(Vertices[Closeness Centrality],"&gt;= "&amp;L16)-COUNTIF(Vertices[Closeness Centrality],"&gt;="&amp;L17)</f>
        <v>2</v>
      </c>
      <c r="N16" s="37">
        <f t="shared" si="6"/>
        <v>0.040172186046511627</v>
      </c>
      <c r="O16" s="38">
        <f>COUNTIF(Vertices[Eigenvector Centrality],"&gt;= "&amp;N16)-COUNTIF(Vertices[Eigenvector Centrality],"&gt;="&amp;N17)</f>
        <v>0</v>
      </c>
      <c r="P16" s="37">
        <f t="shared" si="7"/>
        <v>3.248721000000001</v>
      </c>
      <c r="Q16" s="38">
        <f>COUNTIF(Vertices[PageRank],"&gt;= "&amp;P16)-COUNTIF(Vertices[PageRank],"&gt;="&amp;P17)</f>
        <v>0</v>
      </c>
      <c r="R16" s="37">
        <f t="shared" si="8"/>
        <v>0.3255813953488371</v>
      </c>
      <c r="S16" s="43">
        <f>COUNTIF(Vertices[Clustering Coefficient],"&gt;= "&amp;R16)-COUNTIF(Vertices[Clustering Coefficient],"&gt;="&amp;R17)</f>
        <v>1</v>
      </c>
      <c r="T16" s="37" t="e">
        <f ca="1" t="shared" si="9"/>
        <v>#REF!</v>
      </c>
      <c r="U16" s="38" t="e">
        <f ca="1" t="shared" si="0"/>
        <v>#REF!</v>
      </c>
    </row>
    <row r="17" spans="1:21" ht="15">
      <c r="A17" s="34" t="s">
        <v>154</v>
      </c>
      <c r="B17" s="34">
        <v>41</v>
      </c>
      <c r="D17" s="32">
        <f t="shared" si="1"/>
        <v>0</v>
      </c>
      <c r="E17" s="3">
        <f>COUNTIF(Vertices[Degree],"&gt;= "&amp;D17)-COUNTIF(Vertices[Degree],"&gt;="&amp;D18)</f>
        <v>0</v>
      </c>
      <c r="F17" s="39">
        <f t="shared" si="2"/>
        <v>5.930232558139533</v>
      </c>
      <c r="G17" s="40">
        <f>COUNTIF(Vertices[In-Degree],"&gt;= "&amp;F17)-COUNTIF(Vertices[In-Degree],"&gt;="&amp;F18)</f>
        <v>1</v>
      </c>
      <c r="H17" s="39">
        <f t="shared" si="3"/>
        <v>3.488372093023256</v>
      </c>
      <c r="I17" s="40">
        <f>COUNTIF(Vertices[Out-Degree],"&gt;= "&amp;H17)-COUNTIF(Vertices[Out-Degree],"&gt;="&amp;H18)</f>
        <v>0</v>
      </c>
      <c r="J17" s="39">
        <f t="shared" si="4"/>
        <v>446.51162790697674</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0.04304162790697674</v>
      </c>
      <c r="O17" s="40">
        <f>COUNTIF(Vertices[Eigenvector Centrality],"&gt;= "&amp;N17)-COUNTIF(Vertices[Eigenvector Centrality],"&gt;="&amp;N18)</f>
        <v>0</v>
      </c>
      <c r="P17" s="39">
        <f t="shared" si="7"/>
        <v>3.4533120000000013</v>
      </c>
      <c r="Q17" s="40">
        <f>COUNTIF(Vertices[PageRank],"&gt;= "&amp;P17)-COUNTIF(Vertices[PageRank],"&gt;="&amp;P18)</f>
        <v>1</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124</v>
      </c>
      <c r="D18" s="32">
        <f t="shared" si="1"/>
        <v>0</v>
      </c>
      <c r="E18" s="3">
        <f>COUNTIF(Vertices[Degree],"&gt;= "&amp;D18)-COUNTIF(Vertices[Degree],"&gt;="&amp;D19)</f>
        <v>0</v>
      </c>
      <c r="F18" s="37">
        <f t="shared" si="2"/>
        <v>6.325581395348835</v>
      </c>
      <c r="G18" s="38">
        <f>COUNTIF(Vertices[In-Degree],"&gt;= "&amp;F18)-COUNTIF(Vertices[In-Degree],"&gt;="&amp;F19)</f>
        <v>0</v>
      </c>
      <c r="H18" s="37">
        <f t="shared" si="3"/>
        <v>3.7209302325581395</v>
      </c>
      <c r="I18" s="38">
        <f>COUNTIF(Vertices[Out-Degree],"&gt;= "&amp;H18)-COUNTIF(Vertices[Out-Degree],"&gt;="&amp;H19)</f>
        <v>0</v>
      </c>
      <c r="J18" s="37">
        <f t="shared" si="4"/>
        <v>476.27906976744185</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0.04591106976744186</v>
      </c>
      <c r="O18" s="38">
        <f>COUNTIF(Vertices[Eigenvector Centrality],"&gt;= "&amp;N18)-COUNTIF(Vertices[Eigenvector Centrality],"&gt;="&amp;N19)</f>
        <v>0</v>
      </c>
      <c r="P18" s="37">
        <f t="shared" si="7"/>
        <v>3.6579030000000015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6.720930232558137</v>
      </c>
      <c r="G19" s="40">
        <f>COUNTIF(Vertices[In-Degree],"&gt;= "&amp;F19)-COUNTIF(Vertices[In-Degree],"&gt;="&amp;F20)</f>
        <v>0</v>
      </c>
      <c r="H19" s="39">
        <f t="shared" si="3"/>
        <v>3.953488372093023</v>
      </c>
      <c r="I19" s="40">
        <f>COUNTIF(Vertices[Out-Degree],"&gt;= "&amp;H19)-COUNTIF(Vertices[Out-Degree],"&gt;="&amp;H20)</f>
        <v>0</v>
      </c>
      <c r="J19" s="39">
        <f t="shared" si="4"/>
        <v>506.04651162790697</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0.048780511627906975</v>
      </c>
      <c r="O19" s="40">
        <f>COUNTIF(Vertices[Eigenvector Centrality],"&gt;= "&amp;N19)-COUNTIF(Vertices[Eigenvector Centrality],"&gt;="&amp;N20)</f>
        <v>0</v>
      </c>
      <c r="P19" s="39">
        <f t="shared" si="7"/>
        <v>3.8624940000000016</v>
      </c>
      <c r="Q19" s="40">
        <f>COUNTIF(Vertices[PageRank],"&gt;= "&amp;P19)-COUNTIF(Vertices[PageRank],"&gt;="&amp;P20)</f>
        <v>0</v>
      </c>
      <c r="R19" s="39">
        <f t="shared" si="8"/>
        <v>0.3953488372093022</v>
      </c>
      <c r="S19" s="44">
        <f>COUNTIF(Vertices[Clustering Coefficient],"&gt;= "&amp;R19)-COUNTIF(Vertices[Clustering Coefficient],"&gt;="&amp;R20)</f>
        <v>6</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7.116279069767439</v>
      </c>
      <c r="G20" s="38">
        <f>COUNTIF(Vertices[In-Degree],"&gt;= "&amp;F20)-COUNTIF(Vertices[In-Degree],"&gt;="&amp;F21)</f>
        <v>0</v>
      </c>
      <c r="H20" s="37">
        <f t="shared" si="3"/>
        <v>4.186046511627907</v>
      </c>
      <c r="I20" s="38">
        <f>COUNTIF(Vertices[Out-Degree],"&gt;= "&amp;H20)-COUNTIF(Vertices[Out-Degree],"&gt;="&amp;H21)</f>
        <v>0</v>
      </c>
      <c r="J20" s="37">
        <f t="shared" si="4"/>
        <v>535.8139534883721</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0.05164995348837209</v>
      </c>
      <c r="O20" s="38">
        <f>COUNTIF(Vertices[Eigenvector Centrality],"&gt;= "&amp;N20)-COUNTIF(Vertices[Eigenvector Centrality],"&gt;="&amp;N21)</f>
        <v>0</v>
      </c>
      <c r="P20" s="37">
        <f t="shared" si="7"/>
        <v>4.067085000000001</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2.552688</v>
      </c>
      <c r="D21" s="32">
        <f t="shared" si="1"/>
        <v>0</v>
      </c>
      <c r="E21" s="3">
        <f>COUNTIF(Vertices[Degree],"&gt;= "&amp;D21)-COUNTIF(Vertices[Degree],"&gt;="&amp;D22)</f>
        <v>0</v>
      </c>
      <c r="F21" s="39">
        <f t="shared" si="2"/>
        <v>7.5116279069767415</v>
      </c>
      <c r="G21" s="40">
        <f>COUNTIF(Vertices[In-Degree],"&gt;= "&amp;F21)-COUNTIF(Vertices[In-Degree],"&gt;="&amp;F22)</f>
        <v>0</v>
      </c>
      <c r="H21" s="39">
        <f t="shared" si="3"/>
        <v>4.418604651162791</v>
      </c>
      <c r="I21" s="40">
        <f>COUNTIF(Vertices[Out-Degree],"&gt;= "&amp;H21)-COUNTIF(Vertices[Out-Degree],"&gt;="&amp;H22)</f>
        <v>0</v>
      </c>
      <c r="J21" s="39">
        <f t="shared" si="4"/>
        <v>565.5813953488373</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0.05451939534883721</v>
      </c>
      <c r="O21" s="40">
        <f>COUNTIF(Vertices[Eigenvector Centrality],"&gt;= "&amp;N21)-COUNTIF(Vertices[Eigenvector Centrality],"&gt;="&amp;N22)</f>
        <v>0</v>
      </c>
      <c r="P21" s="39">
        <f t="shared" si="7"/>
        <v>4.271676000000001</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7.906976744186044</v>
      </c>
      <c r="G22" s="38">
        <f>COUNTIF(Vertices[In-Degree],"&gt;= "&amp;F22)-COUNTIF(Vertices[In-Degree],"&gt;="&amp;F23)</f>
        <v>0</v>
      </c>
      <c r="H22" s="37">
        <f t="shared" si="3"/>
        <v>4.651162790697676</v>
      </c>
      <c r="I22" s="38">
        <f>COUNTIF(Vertices[Out-Degree],"&gt;= "&amp;H22)-COUNTIF(Vertices[Out-Degree],"&gt;="&amp;H23)</f>
        <v>0</v>
      </c>
      <c r="J22" s="37">
        <f t="shared" si="4"/>
        <v>595.3488372093025</v>
      </c>
      <c r="K22" s="38">
        <f>COUNTIF(Vertices[Betweenness Centrality],"&gt;= "&amp;J22)-COUNTIF(Vertices[Betweenness Centrality],"&gt;="&amp;J23)</f>
        <v>1</v>
      </c>
      <c r="L22" s="37">
        <f t="shared" si="5"/>
        <v>0.46511627906976727</v>
      </c>
      <c r="M22" s="38">
        <f>COUNTIF(Vertices[Closeness Centrality],"&gt;= "&amp;L22)-COUNTIF(Vertices[Closeness Centrality],"&gt;="&amp;L23)</f>
        <v>0</v>
      </c>
      <c r="N22" s="37">
        <f t="shared" si="6"/>
        <v>0.057388837209302324</v>
      </c>
      <c r="O22" s="38">
        <f>COUNTIF(Vertices[Eigenvector Centrality],"&gt;= "&amp;N22)-COUNTIF(Vertices[Eigenvector Centrality],"&gt;="&amp;N23)</f>
        <v>0</v>
      </c>
      <c r="P22" s="37">
        <f t="shared" si="7"/>
        <v>4.476267000000001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0.02034428794992175</v>
      </c>
      <c r="D23" s="32">
        <f t="shared" si="1"/>
        <v>0</v>
      </c>
      <c r="E23" s="3">
        <f>COUNTIF(Vertices[Degree],"&gt;= "&amp;D23)-COUNTIF(Vertices[Degree],"&gt;="&amp;D24)</f>
        <v>0</v>
      </c>
      <c r="F23" s="39">
        <f t="shared" si="2"/>
        <v>8.302325581395346</v>
      </c>
      <c r="G23" s="40">
        <f>COUNTIF(Vertices[In-Degree],"&gt;= "&amp;F23)-COUNTIF(Vertices[In-Degree],"&gt;="&amp;F24)</f>
        <v>0</v>
      </c>
      <c r="H23" s="39">
        <f t="shared" si="3"/>
        <v>4.88372093023256</v>
      </c>
      <c r="I23" s="40">
        <f>COUNTIF(Vertices[Out-Degree],"&gt;= "&amp;H23)-COUNTIF(Vertices[Out-Degree],"&gt;="&amp;H24)</f>
        <v>1</v>
      </c>
      <c r="J23" s="39">
        <f t="shared" si="4"/>
        <v>625.1162790697676</v>
      </c>
      <c r="K23" s="40">
        <f>COUNTIF(Vertices[Betweenness Centrality],"&gt;= "&amp;J23)-COUNTIF(Vertices[Betweenness Centrality],"&gt;="&amp;J24)</f>
        <v>0</v>
      </c>
      <c r="L23" s="39">
        <f t="shared" si="5"/>
        <v>0.4883720930232556</v>
      </c>
      <c r="M23" s="40">
        <f>COUNTIF(Vertices[Closeness Centrality],"&gt;= "&amp;L23)-COUNTIF(Vertices[Closeness Centrality],"&gt;="&amp;L24)</f>
        <v>4</v>
      </c>
      <c r="N23" s="39">
        <f t="shared" si="6"/>
        <v>0.06025827906976744</v>
      </c>
      <c r="O23" s="40">
        <f>COUNTIF(Vertices[Eigenvector Centrality],"&gt;= "&amp;N23)-COUNTIF(Vertices[Eigenvector Centrality],"&gt;="&amp;N24)</f>
        <v>0</v>
      </c>
      <c r="P23" s="39">
        <f t="shared" si="7"/>
        <v>4.680858000000001</v>
      </c>
      <c r="Q23" s="40">
        <f>COUNTIF(Vertices[PageRank],"&gt;= "&amp;P23)-COUNTIF(Vertices[PageRank],"&gt;="&amp;P24)</f>
        <v>0</v>
      </c>
      <c r="R23" s="39">
        <f t="shared" si="8"/>
        <v>0.4883720930232556</v>
      </c>
      <c r="S23" s="44">
        <f>COUNTIF(Vertices[Clustering Coefficient],"&gt;= "&amp;R23)-COUNTIF(Vertices[Clustering Coefficient],"&gt;="&amp;R24)</f>
        <v>12</v>
      </c>
      <c r="T23" s="39" t="e">
        <f ca="1" t="shared" si="9"/>
        <v>#REF!</v>
      </c>
      <c r="U23" s="40" t="e">
        <f ca="1" t="shared" si="0"/>
        <v>#REF!</v>
      </c>
    </row>
    <row r="24" spans="1:21" ht="15">
      <c r="A24" s="34" t="s">
        <v>223</v>
      </c>
      <c r="B24" s="34">
        <v>0.516855</v>
      </c>
      <c r="D24" s="32">
        <f t="shared" si="1"/>
        <v>0</v>
      </c>
      <c r="E24" s="3">
        <f>COUNTIF(Vertices[Degree],"&gt;= "&amp;D24)-COUNTIF(Vertices[Degree],"&gt;="&amp;D25)</f>
        <v>0</v>
      </c>
      <c r="F24" s="37">
        <f t="shared" si="2"/>
        <v>8.697674418604649</v>
      </c>
      <c r="G24" s="38">
        <f>COUNTIF(Vertices[In-Degree],"&gt;= "&amp;F24)-COUNTIF(Vertices[In-Degree],"&gt;="&amp;F25)</f>
        <v>0</v>
      </c>
      <c r="H24" s="37">
        <f t="shared" si="3"/>
        <v>5.116279069767444</v>
      </c>
      <c r="I24" s="38">
        <f>COUNTIF(Vertices[Out-Degree],"&gt;= "&amp;H24)-COUNTIF(Vertices[Out-Degree],"&gt;="&amp;H25)</f>
        <v>0</v>
      </c>
      <c r="J24" s="37">
        <f t="shared" si="4"/>
        <v>654.8837209302328</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0.06312772093023256</v>
      </c>
      <c r="O24" s="38">
        <f>COUNTIF(Vertices[Eigenvector Centrality],"&gt;= "&amp;N24)-COUNTIF(Vertices[Eigenvector Centrality],"&gt;="&amp;N25)</f>
        <v>0</v>
      </c>
      <c r="P24" s="37">
        <f t="shared" si="7"/>
        <v>4.885449</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9.093023255813952</v>
      </c>
      <c r="G25" s="40">
        <f>COUNTIF(Vertices[In-Degree],"&gt;= "&amp;F25)-COUNTIF(Vertices[In-Degree],"&gt;="&amp;F26)</f>
        <v>0</v>
      </c>
      <c r="H25" s="39">
        <f t="shared" si="3"/>
        <v>5.348837209302328</v>
      </c>
      <c r="I25" s="40">
        <f>COUNTIF(Vertices[Out-Degree],"&gt;= "&amp;H25)-COUNTIF(Vertices[Out-Degree],"&gt;="&amp;H26)</f>
        <v>0</v>
      </c>
      <c r="J25" s="39">
        <f t="shared" si="4"/>
        <v>684.651162790698</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0.06599716279069767</v>
      </c>
      <c r="O25" s="40">
        <f>COUNTIF(Vertices[Eigenvector Centrality],"&gt;= "&amp;N25)-COUNTIF(Vertices[Eigenvector Centrality],"&gt;="&amp;N26)</f>
        <v>6</v>
      </c>
      <c r="P25" s="39">
        <f t="shared" si="7"/>
        <v>5.09004</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698</v>
      </c>
      <c r="D26" s="32">
        <f t="shared" si="1"/>
        <v>0</v>
      </c>
      <c r="E26" s="3">
        <f>COUNTIF(Vertices[Degree],"&gt;= "&amp;D26)-COUNTIF(Vertices[Degree],"&gt;="&amp;D27)</f>
        <v>0</v>
      </c>
      <c r="F26" s="37">
        <f t="shared" si="2"/>
        <v>9.488372093023255</v>
      </c>
      <c r="G26" s="38">
        <f>COUNTIF(Vertices[In-Degree],"&gt;= "&amp;F26)-COUNTIF(Vertices[In-Degree],"&gt;="&amp;F27)</f>
        <v>0</v>
      </c>
      <c r="H26" s="37">
        <f t="shared" si="3"/>
        <v>5.581395348837212</v>
      </c>
      <c r="I26" s="38">
        <f>COUNTIF(Vertices[Out-Degree],"&gt;= "&amp;H26)-COUNTIF(Vertices[Out-Degree],"&gt;="&amp;H27)</f>
        <v>0</v>
      </c>
      <c r="J26" s="37">
        <f t="shared" si="4"/>
        <v>714.4186046511632</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0.06886660465116279</v>
      </c>
      <c r="O26" s="38">
        <f>COUNTIF(Vertices[Eigenvector Centrality],"&gt;= "&amp;N26)-COUNTIF(Vertices[Eigenvector Centrality],"&gt;="&amp;N27)</f>
        <v>0</v>
      </c>
      <c r="P26" s="37">
        <f t="shared" si="7"/>
        <v>5.294631</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9.883720930232558</v>
      </c>
      <c r="G27" s="40">
        <f>COUNTIF(Vertices[In-Degree],"&gt;= "&amp;F27)-COUNTIF(Vertices[In-Degree],"&gt;="&amp;F28)</f>
        <v>0</v>
      </c>
      <c r="H27" s="39">
        <f t="shared" si="3"/>
        <v>5.813953488372096</v>
      </c>
      <c r="I27" s="40">
        <f>COUNTIF(Vertices[Out-Degree],"&gt;= "&amp;H27)-COUNTIF(Vertices[Out-Degree],"&gt;="&amp;H28)</f>
        <v>1</v>
      </c>
      <c r="J27" s="39">
        <f t="shared" si="4"/>
        <v>744.1860465116283</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0.0717360465116279</v>
      </c>
      <c r="O27" s="40">
        <f>COUNTIF(Vertices[Eigenvector Centrality],"&gt;= "&amp;N27)-COUNTIF(Vertices[Eigenvector Centrality],"&gt;="&amp;N28)</f>
        <v>0</v>
      </c>
      <c r="P27" s="39">
        <f t="shared" si="7"/>
        <v>5.499222</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10.279069767441861</v>
      </c>
      <c r="G28" s="38">
        <f>COUNTIF(Vertices[In-Degree],"&gt;= "&amp;F28)-COUNTIF(Vertices[In-Degree],"&gt;="&amp;F29)</f>
        <v>0</v>
      </c>
      <c r="H28" s="37">
        <f t="shared" si="3"/>
        <v>6.04651162790698</v>
      </c>
      <c r="I28" s="38">
        <f>COUNTIF(Vertices[Out-Degree],"&gt;= "&amp;H28)-COUNTIF(Vertices[Out-Degree],"&gt;="&amp;H29)</f>
        <v>0</v>
      </c>
      <c r="J28" s="37">
        <f t="shared" si="4"/>
        <v>773.9534883720935</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0.07460548837209302</v>
      </c>
      <c r="O28" s="38">
        <f>COUNTIF(Vertices[Eigenvector Centrality],"&gt;= "&amp;N28)-COUNTIF(Vertices[Eigenvector Centrality],"&gt;="&amp;N29)</f>
        <v>0</v>
      </c>
      <c r="P28" s="37">
        <f t="shared" si="7"/>
        <v>5.703812999999999</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10.674418604651164</v>
      </c>
      <c r="G29" s="40">
        <f>COUNTIF(Vertices[In-Degree],"&gt;= "&amp;F29)-COUNTIF(Vertices[In-Degree],"&gt;="&amp;F30)</f>
        <v>0</v>
      </c>
      <c r="H29" s="39">
        <f t="shared" si="3"/>
        <v>6.2790697674418645</v>
      </c>
      <c r="I29" s="40">
        <f>COUNTIF(Vertices[Out-Degree],"&gt;= "&amp;H29)-COUNTIF(Vertices[Out-Degree],"&gt;="&amp;H30)</f>
        <v>0</v>
      </c>
      <c r="J29" s="39">
        <f t="shared" si="4"/>
        <v>803.7209302325587</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0.07747493023255814</v>
      </c>
      <c r="O29" s="40">
        <f>COUNTIF(Vertices[Eigenvector Centrality],"&gt;= "&amp;N29)-COUNTIF(Vertices[Eigenvector Centrality],"&gt;="&amp;N30)</f>
        <v>0</v>
      </c>
      <c r="P29" s="39">
        <f t="shared" si="7"/>
        <v>5.908403999999999</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11.069767441860467</v>
      </c>
      <c r="G30" s="38">
        <f>COUNTIF(Vertices[In-Degree],"&gt;= "&amp;F30)-COUNTIF(Vertices[In-Degree],"&gt;="&amp;F31)</f>
        <v>0</v>
      </c>
      <c r="H30" s="37">
        <f t="shared" si="3"/>
        <v>6.511627906976749</v>
      </c>
      <c r="I30" s="38">
        <f>COUNTIF(Vertices[Out-Degree],"&gt;= "&amp;H30)-COUNTIF(Vertices[Out-Degree],"&gt;="&amp;H31)</f>
        <v>0</v>
      </c>
      <c r="J30" s="37">
        <f t="shared" si="4"/>
        <v>833.4883720930238</v>
      </c>
      <c r="K30" s="38">
        <f>COUNTIF(Vertices[Betweenness Centrality],"&gt;= "&amp;J30)-COUNTIF(Vertices[Betweenness Centrality],"&gt;="&amp;J31)</f>
        <v>1</v>
      </c>
      <c r="L30" s="37">
        <f t="shared" si="5"/>
        <v>0.6511627906976745</v>
      </c>
      <c r="M30" s="38">
        <f>COUNTIF(Vertices[Closeness Centrality],"&gt;= "&amp;L30)-COUNTIF(Vertices[Closeness Centrality],"&gt;="&amp;L31)</f>
        <v>0</v>
      </c>
      <c r="N30" s="37">
        <f t="shared" si="6"/>
        <v>0.08034437209302325</v>
      </c>
      <c r="O30" s="38">
        <f>COUNTIF(Vertices[Eigenvector Centrality],"&gt;= "&amp;N30)-COUNTIF(Vertices[Eigenvector Centrality],"&gt;="&amp;N31)</f>
        <v>0</v>
      </c>
      <c r="P30" s="37">
        <f t="shared" si="7"/>
        <v>6.112994999999999</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11.46511627906977</v>
      </c>
      <c r="G31" s="40">
        <f>COUNTIF(Vertices[In-Degree],"&gt;= "&amp;F31)-COUNTIF(Vertices[In-Degree],"&gt;="&amp;F32)</f>
        <v>0</v>
      </c>
      <c r="H31" s="39">
        <f t="shared" si="3"/>
        <v>6.744186046511633</v>
      </c>
      <c r="I31" s="40">
        <f>COUNTIF(Vertices[Out-Degree],"&gt;= "&amp;H31)-COUNTIF(Vertices[Out-Degree],"&gt;="&amp;H32)</f>
        <v>0</v>
      </c>
      <c r="J31" s="39">
        <f t="shared" si="4"/>
        <v>863.255813953489</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0.08321381395348837</v>
      </c>
      <c r="O31" s="40">
        <f>COUNTIF(Vertices[Eigenvector Centrality],"&gt;= "&amp;N31)-COUNTIF(Vertices[Eigenvector Centrality],"&gt;="&amp;N32)</f>
        <v>0</v>
      </c>
      <c r="P31" s="39">
        <f t="shared" si="7"/>
        <v>6.317585999999999</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11.860465116279073</v>
      </c>
      <c r="G32" s="38">
        <f>COUNTIF(Vertices[In-Degree],"&gt;= "&amp;F32)-COUNTIF(Vertices[In-Degree],"&gt;="&amp;F33)</f>
        <v>0</v>
      </c>
      <c r="H32" s="37">
        <f t="shared" si="3"/>
        <v>6.976744186046517</v>
      </c>
      <c r="I32" s="38">
        <f>COUNTIF(Vertices[Out-Degree],"&gt;= "&amp;H32)-COUNTIF(Vertices[Out-Degree],"&gt;="&amp;H33)</f>
        <v>2</v>
      </c>
      <c r="J32" s="37">
        <f t="shared" si="4"/>
        <v>893.0232558139542</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0.08608325581395349</v>
      </c>
      <c r="O32" s="38">
        <f>COUNTIF(Vertices[Eigenvector Centrality],"&gt;= "&amp;N32)-COUNTIF(Vertices[Eigenvector Centrality],"&gt;="&amp;N33)</f>
        <v>3</v>
      </c>
      <c r="P32" s="37">
        <f t="shared" si="7"/>
        <v>6.522176999999998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12.255813953488376</v>
      </c>
      <c r="G33" s="40">
        <f>COUNTIF(Vertices[In-Degree],"&gt;= "&amp;F33)-COUNTIF(Vertices[In-Degree],"&gt;="&amp;F34)</f>
        <v>0</v>
      </c>
      <c r="H33" s="39">
        <f t="shared" si="3"/>
        <v>7.209302325581401</v>
      </c>
      <c r="I33" s="40">
        <f>COUNTIF(Vertices[Out-Degree],"&gt;= "&amp;H33)-COUNTIF(Vertices[Out-Degree],"&gt;="&amp;H34)</f>
        <v>0</v>
      </c>
      <c r="J33" s="39">
        <f t="shared" si="4"/>
        <v>922.7906976744193</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0.0889526976744186</v>
      </c>
      <c r="O33" s="40">
        <f>COUNTIF(Vertices[Eigenvector Centrality],"&gt;= "&amp;N33)-COUNTIF(Vertices[Eigenvector Centrality],"&gt;="&amp;N34)</f>
        <v>0</v>
      </c>
      <c r="P33" s="39">
        <f t="shared" si="7"/>
        <v>6.726767999999998</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12.65116279069768</v>
      </c>
      <c r="G34" s="38">
        <f>COUNTIF(Vertices[In-Degree],"&gt;= "&amp;F34)-COUNTIF(Vertices[In-Degree],"&gt;="&amp;F35)</f>
        <v>0</v>
      </c>
      <c r="H34" s="37">
        <f t="shared" si="3"/>
        <v>7.441860465116285</v>
      </c>
      <c r="I34" s="38">
        <f>COUNTIF(Vertices[Out-Degree],"&gt;= "&amp;H34)-COUNTIF(Vertices[Out-Degree],"&gt;="&amp;H35)</f>
        <v>0</v>
      </c>
      <c r="J34" s="37">
        <f t="shared" si="4"/>
        <v>952.5581395348845</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0.09182213953488372</v>
      </c>
      <c r="O34" s="38">
        <f>COUNTIF(Vertices[Eigenvector Centrality],"&gt;= "&amp;N34)-COUNTIF(Vertices[Eigenvector Centrality],"&gt;="&amp;N35)</f>
        <v>0</v>
      </c>
      <c r="P34" s="37">
        <f t="shared" si="7"/>
        <v>6.931358999999998</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13.046511627906982</v>
      </c>
      <c r="G35" s="40">
        <f>COUNTIF(Vertices[In-Degree],"&gt;= "&amp;F35)-COUNTIF(Vertices[In-Degree],"&gt;="&amp;F36)</f>
        <v>0</v>
      </c>
      <c r="H35" s="39">
        <f t="shared" si="3"/>
        <v>7.674418604651169</v>
      </c>
      <c r="I35" s="40">
        <f>COUNTIF(Vertices[Out-Degree],"&gt;= "&amp;H35)-COUNTIF(Vertices[Out-Degree],"&gt;="&amp;H36)</f>
        <v>0</v>
      </c>
      <c r="J35" s="39">
        <f t="shared" si="4"/>
        <v>982.3255813953497</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0.09469158139534883</v>
      </c>
      <c r="O35" s="40">
        <f>COUNTIF(Vertices[Eigenvector Centrality],"&gt;= "&amp;N35)-COUNTIF(Vertices[Eigenvector Centrality],"&gt;="&amp;N36)</f>
        <v>0</v>
      </c>
      <c r="P35" s="39">
        <f t="shared" si="7"/>
        <v>7.135949999999998</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13.441860465116285</v>
      </c>
      <c r="G36" s="38">
        <f>COUNTIF(Vertices[In-Degree],"&gt;= "&amp;F36)-COUNTIF(Vertices[In-Degree],"&gt;="&amp;F37)</f>
        <v>0</v>
      </c>
      <c r="H36" s="37">
        <f t="shared" si="3"/>
        <v>7.9069767441860535</v>
      </c>
      <c r="I36" s="38">
        <f>COUNTIF(Vertices[Out-Degree],"&gt;= "&amp;H36)-COUNTIF(Vertices[Out-Degree],"&gt;="&amp;H37)</f>
        <v>5</v>
      </c>
      <c r="J36" s="37">
        <f t="shared" si="4"/>
        <v>1012.0930232558148</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0.09756102325581395</v>
      </c>
      <c r="O36" s="38">
        <f>COUNTIF(Vertices[Eigenvector Centrality],"&gt;= "&amp;N36)-COUNTIF(Vertices[Eigenvector Centrality],"&gt;="&amp;N37)</f>
        <v>0</v>
      </c>
      <c r="P36" s="37">
        <f t="shared" si="7"/>
        <v>7.340540999999997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13.837209302325588</v>
      </c>
      <c r="G37" s="40">
        <f>COUNTIF(Vertices[In-Degree],"&gt;= "&amp;F37)-COUNTIF(Vertices[In-Degree],"&gt;="&amp;F38)</f>
        <v>0</v>
      </c>
      <c r="H37" s="39">
        <f t="shared" si="3"/>
        <v>8.139534883720938</v>
      </c>
      <c r="I37" s="40">
        <f>COUNTIF(Vertices[Out-Degree],"&gt;= "&amp;H37)-COUNTIF(Vertices[Out-Degree],"&gt;="&amp;H38)</f>
        <v>0</v>
      </c>
      <c r="J37" s="39">
        <f t="shared" si="4"/>
        <v>1041.86046511628</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0.10043046511627907</v>
      </c>
      <c r="O37" s="40">
        <f>COUNTIF(Vertices[Eigenvector Centrality],"&gt;= "&amp;N37)-COUNTIF(Vertices[Eigenvector Centrality],"&gt;="&amp;N38)</f>
        <v>0</v>
      </c>
      <c r="P37" s="39">
        <f t="shared" si="7"/>
        <v>7.545131999999997</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14.232558139534891</v>
      </c>
      <c r="G38" s="38">
        <f>COUNTIF(Vertices[In-Degree],"&gt;= "&amp;F38)-COUNTIF(Vertices[In-Degree],"&gt;="&amp;F39)</f>
        <v>0</v>
      </c>
      <c r="H38" s="37">
        <f t="shared" si="3"/>
        <v>8.372093023255822</v>
      </c>
      <c r="I38" s="38">
        <f>COUNTIF(Vertices[Out-Degree],"&gt;= "&amp;H38)-COUNTIF(Vertices[Out-Degree],"&gt;="&amp;H39)</f>
        <v>0</v>
      </c>
      <c r="J38" s="37">
        <f t="shared" si="4"/>
        <v>1071.6279069767452</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0.10329990697674418</v>
      </c>
      <c r="O38" s="38">
        <f>COUNTIF(Vertices[Eigenvector Centrality],"&gt;= "&amp;N38)-COUNTIF(Vertices[Eigenvector Centrality],"&gt;="&amp;N39)</f>
        <v>0</v>
      </c>
      <c r="P38" s="37">
        <f t="shared" si="7"/>
        <v>7.749722999999997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14.627906976744194</v>
      </c>
      <c r="G39" s="40">
        <f>COUNTIF(Vertices[In-Degree],"&gt;= "&amp;F39)-COUNTIF(Vertices[In-Degree],"&gt;="&amp;F40)</f>
        <v>0</v>
      </c>
      <c r="H39" s="39">
        <f t="shared" si="3"/>
        <v>8.604651162790706</v>
      </c>
      <c r="I39" s="40">
        <f>COUNTIF(Vertices[Out-Degree],"&gt;= "&amp;H39)-COUNTIF(Vertices[Out-Degree],"&gt;="&amp;H40)</f>
        <v>0</v>
      </c>
      <c r="J39" s="39">
        <f t="shared" si="4"/>
        <v>1101.3953488372103</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0.1061693488372093</v>
      </c>
      <c r="O39" s="40">
        <f>COUNTIF(Vertices[Eigenvector Centrality],"&gt;= "&amp;N39)-COUNTIF(Vertices[Eigenvector Centrality],"&gt;="&amp;N40)</f>
        <v>0</v>
      </c>
      <c r="P39" s="39">
        <f t="shared" si="7"/>
        <v>7.9543139999999966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15.023255813953497</v>
      </c>
      <c r="G40" s="38">
        <f>COUNTIF(Vertices[In-Degree],"&gt;= "&amp;F40)-COUNTIF(Vertices[In-Degree],"&gt;="&amp;F41)</f>
        <v>0</v>
      </c>
      <c r="H40" s="37">
        <f t="shared" si="3"/>
        <v>8.83720930232559</v>
      </c>
      <c r="I40" s="38">
        <f>COUNTIF(Vertices[Out-Degree],"&gt;= "&amp;H40)-COUNTIF(Vertices[Out-Degree],"&gt;="&amp;H41)</f>
        <v>0</v>
      </c>
      <c r="J40" s="37">
        <f t="shared" si="4"/>
        <v>1131.1627906976755</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0.10903879069767441</v>
      </c>
      <c r="O40" s="38">
        <f>COUNTIF(Vertices[Eigenvector Centrality],"&gt;= "&amp;N40)-COUNTIF(Vertices[Eigenvector Centrality],"&gt;="&amp;N41)</f>
        <v>0</v>
      </c>
      <c r="P40" s="37">
        <f t="shared" si="7"/>
        <v>8.158904999999997</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15.4186046511628</v>
      </c>
      <c r="G41" s="40">
        <f>COUNTIF(Vertices[In-Degree],"&gt;= "&amp;F41)-COUNTIF(Vertices[In-Degree],"&gt;="&amp;F42)</f>
        <v>0</v>
      </c>
      <c r="H41" s="39">
        <f t="shared" si="3"/>
        <v>9.069767441860474</v>
      </c>
      <c r="I41" s="40">
        <f>COUNTIF(Vertices[Out-Degree],"&gt;= "&amp;H41)-COUNTIF(Vertices[Out-Degree],"&gt;="&amp;H42)</f>
        <v>0</v>
      </c>
      <c r="J41" s="39">
        <f t="shared" si="4"/>
        <v>1160.9302325581407</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0.11190823255813953</v>
      </c>
      <c r="O41" s="40">
        <f>COUNTIF(Vertices[Eigenvector Centrality],"&gt;= "&amp;N41)-COUNTIF(Vertices[Eigenvector Centrality],"&gt;="&amp;N42)</f>
        <v>1</v>
      </c>
      <c r="P41" s="39">
        <f t="shared" si="7"/>
        <v>8.363495999999998</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15.813953488372103</v>
      </c>
      <c r="G42" s="38">
        <f>COUNTIF(Vertices[In-Degree],"&gt;= "&amp;F42)-COUNTIF(Vertices[In-Degree],"&gt;="&amp;F43)</f>
        <v>0</v>
      </c>
      <c r="H42" s="37">
        <f t="shared" si="3"/>
        <v>9.302325581395358</v>
      </c>
      <c r="I42" s="38">
        <f>COUNTIF(Vertices[Out-Degree],"&gt;= "&amp;H42)-COUNTIF(Vertices[Out-Degree],"&gt;="&amp;H43)</f>
        <v>0</v>
      </c>
      <c r="J42" s="37">
        <f t="shared" si="4"/>
        <v>1190.6976744186059</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0.11477767441860465</v>
      </c>
      <c r="O42" s="38">
        <f>COUNTIF(Vertices[Eigenvector Centrality],"&gt;= "&amp;N42)-COUNTIF(Vertices[Eigenvector Centrality],"&gt;="&amp;N43)</f>
        <v>0</v>
      </c>
      <c r="P42" s="37">
        <f t="shared" si="7"/>
        <v>8.568086999999998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16.209302325581405</v>
      </c>
      <c r="G43" s="40">
        <f>COUNTIF(Vertices[In-Degree],"&gt;= "&amp;F43)-COUNTIF(Vertices[In-Degree],"&gt;="&amp;F44)</f>
        <v>0</v>
      </c>
      <c r="H43" s="39">
        <f t="shared" si="3"/>
        <v>9.534883720930242</v>
      </c>
      <c r="I43" s="40">
        <f>COUNTIF(Vertices[Out-Degree],"&gt;= "&amp;H43)-COUNTIF(Vertices[Out-Degree],"&gt;="&amp;H44)</f>
        <v>0</v>
      </c>
      <c r="J43" s="39">
        <f t="shared" si="4"/>
        <v>1220.465116279071</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0.11764711627906976</v>
      </c>
      <c r="O43" s="40">
        <f>COUNTIF(Vertices[Eigenvector Centrality],"&gt;= "&amp;N43)-COUNTIF(Vertices[Eigenvector Centrality],"&gt;="&amp;N44)</f>
        <v>0</v>
      </c>
      <c r="P43" s="39">
        <f t="shared" si="7"/>
        <v>8.772677999999999</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16.604651162790706</v>
      </c>
      <c r="G44" s="38">
        <f>COUNTIF(Vertices[In-Degree],"&gt;= "&amp;F44)-COUNTIF(Vertices[In-Degree],"&gt;="&amp;F45)</f>
        <v>0</v>
      </c>
      <c r="H44" s="37">
        <f t="shared" si="3"/>
        <v>9.767441860465127</v>
      </c>
      <c r="I44" s="38">
        <f>COUNTIF(Vertices[Out-Degree],"&gt;= "&amp;H44)-COUNTIF(Vertices[Out-Degree],"&gt;="&amp;H45)</f>
        <v>0</v>
      </c>
      <c r="J44" s="37">
        <f t="shared" si="4"/>
        <v>1250.2325581395362</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0.12051655813953488</v>
      </c>
      <c r="O44" s="38">
        <f>COUNTIF(Vertices[Eigenvector Centrality],"&gt;= "&amp;N44)-COUNTIF(Vertices[Eigenvector Centrality],"&gt;="&amp;N45)</f>
        <v>0</v>
      </c>
      <c r="P44" s="37">
        <f t="shared" si="7"/>
        <v>8.977269</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17</v>
      </c>
      <c r="G45" s="42">
        <f>COUNTIF(Vertices[In-Degree],"&gt;= "&amp;F45)-COUNTIF(Vertices[In-Degree],"&gt;="&amp;F46)</f>
        <v>1</v>
      </c>
      <c r="H45" s="41">
        <f>MAX(Vertices[Out-Degree])</f>
        <v>10</v>
      </c>
      <c r="I45" s="42">
        <f>COUNTIF(Vertices[Out-Degree],"&gt;= "&amp;H45)-COUNTIF(Vertices[Out-Degree],"&gt;="&amp;H46)</f>
        <v>1</v>
      </c>
      <c r="J45" s="41">
        <f>MAX(Vertices[Betweenness Centrality])</f>
        <v>1280</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0.123386</v>
      </c>
      <c r="O45" s="42">
        <f>COUNTIF(Vertices[Eigenvector Centrality],"&gt;= "&amp;N45)-COUNTIF(Vertices[Eigenvector Centrality],"&gt;="&amp;N46)</f>
        <v>1</v>
      </c>
      <c r="P45" s="41">
        <f>MAX(Vertices[PageRank])</f>
        <v>9.18186</v>
      </c>
      <c r="Q45" s="42">
        <f>COUNTIF(Vertices[PageRank],"&gt;= "&amp;P45)-COUNTIF(Vertices[PageRank],"&gt;="&amp;P46)</f>
        <v>1</v>
      </c>
      <c r="R45" s="41">
        <f>MAX(Vertices[Clustering Coefficient])</f>
        <v>1</v>
      </c>
      <c r="S45" s="45">
        <f>COUNTIF(Vertices[Clustering Coefficient],"&gt;= "&amp;R45)-COUNTIF(Vertices[Clustering Coefficient],"&gt;="&amp;R46)</f>
        <v>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17</v>
      </c>
    </row>
    <row r="59" spans="1:2" ht="15">
      <c r="A59" s="33" t="s">
        <v>90</v>
      </c>
      <c r="B59" s="47">
        <f>_xlfn.IFERROR(AVERAGE(Vertices[In-Degree]),NoMetricMessage)</f>
        <v>1.5555555555555556</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10</v>
      </c>
    </row>
    <row r="73" spans="1:2" ht="15">
      <c r="A73" s="33" t="s">
        <v>96</v>
      </c>
      <c r="B73" s="47">
        <f>_xlfn.IFERROR(AVERAGE(Vertices[Out-Degree]),NoMetricMessage)</f>
        <v>1.5555555555555556</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1280</v>
      </c>
    </row>
    <row r="87" spans="1:2" ht="15">
      <c r="A87" s="33" t="s">
        <v>102</v>
      </c>
      <c r="B87" s="47">
        <f>_xlfn.IFERROR(AVERAGE(Vertices[Betweenness Centrality]),NoMetricMessage)</f>
        <v>41.111111111111114</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0.10198970833333326</v>
      </c>
    </row>
    <row r="102" spans="1:2" ht="15">
      <c r="A102" s="33" t="s">
        <v>109</v>
      </c>
      <c r="B102" s="47">
        <f>_xlfn.IFERROR(MEDIAN(Vertices[Closeness Centrality]),NoMetricMessage)</f>
        <v>0.009524</v>
      </c>
    </row>
    <row r="113" spans="1:2" ht="15">
      <c r="A113" s="33" t="s">
        <v>112</v>
      </c>
      <c r="B113" s="47">
        <f>IF(COUNT(Vertices[Eigenvector Centrality])&gt;0,N2,NoMetricMessage)</f>
        <v>0</v>
      </c>
    </row>
    <row r="114" spans="1:2" ht="15">
      <c r="A114" s="33" t="s">
        <v>113</v>
      </c>
      <c r="B114" s="47">
        <f>IF(COUNT(Vertices[Eigenvector Centrality])&gt;0,N45,NoMetricMessage)</f>
        <v>0.123386</v>
      </c>
    </row>
    <row r="115" spans="1:2" ht="15">
      <c r="A115" s="33" t="s">
        <v>114</v>
      </c>
      <c r="B115" s="47">
        <f>_xlfn.IFERROR(AVERAGE(Vertices[Eigenvector Centrality]),NoMetricMessage)</f>
        <v>0.013889041666666664</v>
      </c>
    </row>
    <row r="116" spans="1:2" ht="15">
      <c r="A116" s="33" t="s">
        <v>115</v>
      </c>
      <c r="B116" s="47">
        <f>_xlfn.IFERROR(MEDIAN(Vertices[Eigenvector Centrality]),NoMetricMessage)</f>
        <v>0.000937</v>
      </c>
    </row>
    <row r="127" spans="1:2" ht="15">
      <c r="A127" s="33" t="s">
        <v>140</v>
      </c>
      <c r="B127" s="47">
        <f>IF(COUNT(Vertices[PageRank])&gt;0,P2,NoMetricMessage)</f>
        <v>0.384447</v>
      </c>
    </row>
    <row r="128" spans="1:2" ht="15">
      <c r="A128" s="33" t="s">
        <v>141</v>
      </c>
      <c r="B128" s="47">
        <f>IF(COUNT(Vertices[PageRank])&gt;0,P45,NoMetricMessage)</f>
        <v>9.18186</v>
      </c>
    </row>
    <row r="129" spans="1:2" ht="15">
      <c r="A129" s="33" t="s">
        <v>142</v>
      </c>
      <c r="B129" s="47">
        <f>_xlfn.IFERROR(AVERAGE(Vertices[PageRank]),NoMetricMessage)</f>
        <v>0.9999931388888891</v>
      </c>
    </row>
    <row r="130" spans="1:2" ht="15">
      <c r="A130" s="33" t="s">
        <v>143</v>
      </c>
      <c r="B130" s="47">
        <f>_xlfn.IFERROR(MEDIAN(Vertices[PageRank]),NoMetricMessage)</f>
        <v>0.7905709999999999</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0.17310122445992013</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693</v>
      </c>
    </row>
    <row r="12" spans="1:11" ht="15">
      <c r="A12"/>
      <c r="B12"/>
      <c r="D12" t="s">
        <v>64</v>
      </c>
      <c r="E12">
        <v>2</v>
      </c>
      <c r="H12">
        <v>0</v>
      </c>
      <c r="J12" t="s">
        <v>179</v>
      </c>
      <c r="K12">
        <v>7</v>
      </c>
    </row>
    <row r="13" spans="1:11" ht="15">
      <c r="A13"/>
      <c r="B13"/>
      <c r="D13">
        <v>1</v>
      </c>
      <c r="E13">
        <v>3</v>
      </c>
      <c r="H13">
        <v>1</v>
      </c>
      <c r="J13" t="s">
        <v>181</v>
      </c>
      <c r="K13" t="s">
        <v>2339</v>
      </c>
    </row>
    <row r="14" spans="4:11" ht="409.5">
      <c r="D14">
        <v>2</v>
      </c>
      <c r="E14">
        <v>4</v>
      </c>
      <c r="H14">
        <v>2</v>
      </c>
      <c r="J14" t="s">
        <v>182</v>
      </c>
      <c r="K14" s="13" t="s">
        <v>2340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74</v>
      </c>
    </row>
    <row r="4" spans="1:3" ht="15">
      <c r="A4" s="145" t="s">
        <v>1852</v>
      </c>
      <c r="B4" s="144" t="s">
        <v>220</v>
      </c>
      <c r="C4" s="34">
        <v>1</v>
      </c>
    </row>
    <row r="5" spans="1:3" ht="15">
      <c r="A5" s="145" t="s">
        <v>1852</v>
      </c>
      <c r="B5" s="144" t="s">
        <v>1852</v>
      </c>
      <c r="C5" s="34">
        <v>49</v>
      </c>
    </row>
    <row r="6" spans="1:3" ht="15">
      <c r="A6" s="145" t="s">
        <v>1853</v>
      </c>
      <c r="B6" s="144" t="s">
        <v>1853</v>
      </c>
      <c r="C6" s="34">
        <v>9</v>
      </c>
    </row>
    <row r="7" spans="1:3" ht="15">
      <c r="A7" s="145" t="s">
        <v>1854</v>
      </c>
      <c r="B7" s="144" t="s">
        <v>1854</v>
      </c>
      <c r="C7" s="34">
        <v>8</v>
      </c>
    </row>
    <row r="8" spans="1:3" ht="15">
      <c r="A8" s="145" t="s">
        <v>1855</v>
      </c>
      <c r="B8" s="144" t="s">
        <v>1855</v>
      </c>
      <c r="C8" s="34">
        <v>7</v>
      </c>
    </row>
    <row r="9" spans="1:3" ht="15">
      <c r="A9" s="145" t="s">
        <v>1856</v>
      </c>
      <c r="B9" s="144" t="s">
        <v>1856</v>
      </c>
      <c r="C9" s="34">
        <v>2</v>
      </c>
    </row>
    <row r="10" spans="1:3" ht="15">
      <c r="A10" s="145" t="s">
        <v>1857</v>
      </c>
      <c r="B10" s="144" t="s">
        <v>1857</v>
      </c>
      <c r="C10" s="34">
        <v>6</v>
      </c>
    </row>
    <row r="11" spans="1:3" ht="15">
      <c r="A11" s="145" t="s">
        <v>1858</v>
      </c>
      <c r="B11" s="144" t="s">
        <v>1858</v>
      </c>
      <c r="C11" s="34">
        <v>1</v>
      </c>
    </row>
    <row r="12" spans="1:3" ht="15">
      <c r="A12" s="145" t="s">
        <v>1859</v>
      </c>
      <c r="B12" s="144" t="s">
        <v>1859</v>
      </c>
      <c r="C1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2019-09-04T18:41:42Z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