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<sst xmlns="http://schemas.openxmlformats.org/spreadsheetml/2006/main" count="1366" uniqueCount="524">
  <si>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</si>
  <si>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</si>
  <si>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</si>
  <si>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</si>
  <si>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</si>
  <si>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</si>
  <si>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</si>
  <si>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</si>
  <si>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</si>
  <si>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</si>
  <si>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</si>
  <si>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</si>
  <si>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</si>
  <si>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</si>
  <si>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</si>
  <si>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</si>
  <si>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</si>
  <si>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</si>
  <si>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</si>
  <si>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</si>
  <si>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</si>
  <si>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</si>
  <si>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</si>
  <si>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</si>
  <si>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</si>
  <si>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</si>
  <si>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</si>
  <si>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</si>
  <si>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</si>
  <si>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</si>
  <si>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</si>
  <si>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</si>
  <si>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</si>
  <si>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</si>
  <si>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</si>
  <si>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</si>
  <si>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</si>
  <si>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</si>
  <si>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</si>
  <si>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</si>
  <si>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</si>
  <si>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</si>
  <si>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</si>
  <si>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</si>
  <si>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</si>
  <si>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</si>
  <si>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</si>
  <si>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</si>
  <si>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</si>
  <si>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</si>
  <si>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</si>
  <si>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</si>
  <si>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</si>
  <si>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</si>
  <si>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</si>
  <si>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</si>
  <si>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</si>
  <si>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</si>
  <si>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</si>
  <si>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</si>
  <si>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</si>
  <si>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</si>
  <si>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</si>
  <si>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</si>
  <si>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</si>
  <si>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</si>
  <si>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</si>
  <si>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</si>
  <si>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</si>
  <si>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</si>
  <si>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</si>
  <si>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</si>
  <si>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</si>
  <si>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</si>
  <si>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</si>
  <si>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</si>
  <si>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</si>
  <si>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</si>
  <si>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</si>
  <si>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</si>
  <si>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</si>
  <si>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</si>
  <si>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</si>
  <si>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</si>
  <si>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</si>
  <si>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</si>
  <si>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</si>
  <si>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</si>
  <si>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</si>
  <si>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</si>
  <si>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</si>
  <si>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</si>
  <si>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</si>
  <si>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</si>
  <si>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</si>
  <si>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</si>
  <si>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</si>
  <si>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</si>
  <si>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</si>
  <si>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</si>
  <si>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</si>
  <si>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</si>
  <si>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</si>
  <si>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</si>
  <si>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</si>
  <si>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</si>
  <si>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</si>
  <si>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</si>
  <si>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</si>
  <si>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</si>
  <si>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</si>
  <si>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</si>
  <si>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</si>
  <si>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</si>
  <si>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</si>
  <si>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</si>
  <si>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</si>
  <si>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</si>
  <si>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</si>
  <si>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</si>
  <si>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</si>
  <si>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</si>
  <si>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</si>
  <si>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</si>
  <si>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</si>
  <si>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</si>
  <si>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</si>
  <si>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</si>
  <si>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</si>
  <si>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</si>
  <si>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</si>
  <si>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</si>
  <si>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</si>
  <si>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</si>
  <si>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</si>
  <si>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</si>
  <si>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</si>
  <si>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</si>
  <si>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</si>
  <si>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</si>
  <si>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</si>
  <si>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</si>
  <si>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</si>
  <si>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</si>
  <si>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</si>
  <si>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</si>
  <si>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</si>
  <si>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</si>
  <si>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</si>
  <si>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</si>
  <si>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</si>
  <si>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</si>
  <si>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</si>
  <si>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</si>
  <si>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</si>
  <si>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</si>
  <si>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</si>
  <si>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</si>
  <si>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</si>
  <si>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</si>
  <si>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</si>
  <si>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</si>
  <si>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</si>
  <si>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</si>
  <si>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</si>
  <si>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</si>
  <si>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</si>
  <si>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</si>
  <si>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</si>
  <si>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</si>
  <si>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</si>
  <si>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</si>
  <si>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</si>
  <si>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</si>
  <si>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</si>
  <si>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</si>
  <si>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</si>
  <si>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</si>
  <si>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</si>
  <si>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</si>
  <si>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</si>
  <si>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</si>
  <si>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</si>
  <si>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</si>
  <si>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</si>
  <si>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</si>
  <si>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</si>
  <si>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</si>
  <si>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</si>
  <si>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</si>
  <si>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</si>
  <si>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</si>
  <si>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</si>
  <si>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</si>
  <si>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</si>
  <si>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</si>
  <si>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</si>
  <si>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</si>
  <si>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</si>
  <si>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</si>
  <si>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</si>
  <si>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</si>
  <si>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</si>
  <si>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</si>
  <si>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</si>
  <si>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</si>
  <si>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</si>
  <si>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</si>
  <si>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</si>
  <si>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</si>
  <si>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</si>
  <si>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</si>
  <si>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hijazi2009</t>
  </si>
  <si>
    <t>jxrnuonopxoh8vt</t>
  </si>
  <si>
    <t>alhurranews</t>
  </si>
  <si>
    <t>jkhawlyah</t>
  </si>
  <si>
    <t>Mentions</t>
  </si>
  <si>
    <t>#من_العاصمة | أجواء استقبال عيد الأضحى في المسجد الأقصى ما بين فرح وألم 
#تقديم | نوال حجازي 
#قناة_الكوفية
https://t.co/dOs4xGD9hR</t>
  </si>
  <si>
    <t>RT @alhurranews: ما هي الرؤية الأميركية الجديدة لتحديات الشرق الأوسط؟ وهل تواجه أميركا ركودا اقتصاديا؟
#من_العاصمة: نقاش وتحليل لأخبار امير…</t>
  </si>
  <si>
    <t>#من_العاصمة: نناقش تظاهرات هونغ كونغ.. وإذا تورط #تويتر في "حرب دعائية" لصالح #الصين.
كما نحلل دعوة #واشنطن لـ… https://t.co/Aj05ZhMk6A</t>
  </si>
  <si>
    <t>#من_العاصمة: نناقش تظاهرات هونغ كونغ.. وإذا تورط #تويتر في "حرب دعائية" لصالح #الصين.
كما نحلل دعوة #واشنطن لـ… https://t.co/Zzsvk2tjc8</t>
  </si>
  <si>
    <t>ما هي الرؤية الأميركية الجديدة لتحديات الشرق الأوسط؟ وهل تواجه أميركا ركودا اقتصاديا؟
#من_العاصمة: نقاش وتحليل لأخب… https://t.co/2Rrt5kJdu4</t>
  </si>
  <si>
    <t>RT @alhurranews: #من_العاصمة: نناقش تظاهرات هونغ كونغ.. وإذا تورط #تويتر في "حرب دعائية" لصالح #الصين.
كما نحلل دعوة #واشنطن لـ #موسكو و #د…</t>
  </si>
  <si>
    <t>https://www.youtube.com/watch?v=754Ph_demiw&amp;feature=youtu.be</t>
  </si>
  <si>
    <t>https://twitter.com/i/web/status/1163996411438018561</t>
  </si>
  <si>
    <t>https://twitter.com/i/web/status/1163996787855765504</t>
  </si>
  <si>
    <t>https://twitter.com/i/web/status/1164374772383440896</t>
  </si>
  <si>
    <t>youtube.com</t>
  </si>
  <si>
    <t>twitter.com</t>
  </si>
  <si>
    <t>من_العاصمة تقديم قناة_الكوفية</t>
  </si>
  <si>
    <t>من_العاصمة</t>
  </si>
  <si>
    <t>من_العاصمة تويتر الصين واشنطن</t>
  </si>
  <si>
    <t>من_العاصمة تويتر الصين واشنطن موسكو</t>
  </si>
  <si>
    <t>http://pbs.twimg.com/profile_images/879313175623204865/3kXcaMYm_normal.jpg</t>
  </si>
  <si>
    <t>http://pbs.twimg.com/profile_images/1153215130194337792/cbQv0YZs_normal.jpg</t>
  </si>
  <si>
    <t>http://pbs.twimg.com/profile_images/1058739839384907776/WllDCirw_normal.jpg</t>
  </si>
  <si>
    <t>http://pbs.twimg.com/profile_images/1148806029980950529/ByTff88k_normal.jpg</t>
  </si>
  <si>
    <t>https://twitter.com/#!/hijazi2009/status/1160980619058470912</t>
  </si>
  <si>
    <t>https://twitter.com/#!/jxrnuonopxoh8vt/status/1164375287196463110</t>
  </si>
  <si>
    <t>https://twitter.com/#!/alhurranews/status/1163996411438018561</t>
  </si>
  <si>
    <t>https://twitter.com/#!/alhurranews/status/1163996787855765504</t>
  </si>
  <si>
    <t>https://twitter.com/#!/alhurranews/status/1164374772383440896</t>
  </si>
  <si>
    <t>https://twitter.com/#!/jkhawlyah/status/1163996934094446592</t>
  </si>
  <si>
    <t>https://twitter.com/#!/jkhawlyah/status/1164376196869775360</t>
  </si>
  <si>
    <t>1160980619058470912</t>
  </si>
  <si>
    <t>1164375287196463110</t>
  </si>
  <si>
    <t>1163996411438018561</t>
  </si>
  <si>
    <t>1163996787855765504</t>
  </si>
  <si>
    <t>1164374772383440896</t>
  </si>
  <si>
    <t>1163996934094446592</t>
  </si>
  <si>
    <t>1164376196869775360</t>
  </si>
  <si>
    <t/>
  </si>
  <si>
    <t>ar</t>
  </si>
  <si>
    <t>Twitter for Android</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</si>
  <si>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</si>
  <si>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</si>
  <si>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</si>
  <si>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</si>
  <si>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</si>
  <si>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</si>
  <si>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</si>
  <si>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</si>
  <si>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</si>
  <si>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</si>
  <si>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</si>
  <si>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</si>
  <si>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</si>
  <si>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</si>
  <si>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</si>
  <si>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</si>
  <si>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</si>
  <si>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</si>
  <si>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</si>
  <si>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</si>
  <si>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</si>
  <si>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</si>
  <si>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</si>
  <si>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nawal hijazi</t>
  </si>
  <si>
    <t>احمد القميشي</t>
  </si>
  <si>
    <t>قناة الحرة</t>
  </si>
  <si>
    <t>Joe Khawly - جو الخولي</t>
  </si>
  <si>
    <t>‏‏‏Artist
‏إعلامية ومراسلة قناة الكوفية الفضائية وممثلة فلسطينية للمتابعة على صفحة الفيس بوك الخاصة   
https://www.facebook.com/nawal.hijazi.5</t>
  </si>
  <si>
    <t>جنوب اليمن عدن</t>
  </si>
  <si>
    <t>آخر الأخبار من الشرق الأوسط، شمال إفريقيا، الولايات المتحدة والعالم.</t>
  </si>
  <si>
    <t>مذيع أخبار في قناة الحرة News Anchor @alhurranews | Journalist | Covered war zones in Syria, Lebanon, and Libya | Painter| Speaker| @Georgetown University alum</t>
  </si>
  <si>
    <t xml:space="preserve">فلسطين </t>
  </si>
  <si>
    <t>Washington, DC</t>
  </si>
  <si>
    <t>Washington, D.C.</t>
  </si>
  <si>
    <t>http://www.alhurra.com</t>
  </si>
  <si>
    <t>https://www.alhurra.com/</t>
  </si>
  <si>
    <t>https://pbs.twimg.com/profile_banners/718792417/1440578948</t>
  </si>
  <si>
    <t>https://pbs.twimg.com/profile_banners/60598920/1541352971</t>
  </si>
  <si>
    <t>https://pbs.twimg.com/profile_banners/97082594/1541379875</t>
  </si>
  <si>
    <t>http://abs.twimg.com/images/themes/theme1/bg.png</t>
  </si>
  <si>
    <t>http://abs.twimg.com/images/themes/theme16/bg.gif</t>
  </si>
  <si>
    <t>Open Twitter Page for This Person</t>
  </si>
  <si>
    <t>https://twitter.com/hijazi2009</t>
  </si>
  <si>
    <t>https://twitter.com/jxrnuonopxoh8vt</t>
  </si>
  <si>
    <t>https://twitter.com/alhurranews</t>
  </si>
  <si>
    <t>https://twitter.com/jkhawlyah</t>
  </si>
  <si>
    <t>hijazi2009
#من_العاصمة | أجواء استقبال عيد
الأضحى في المسجد الأقصى ما بين
فرح وألم #تقديم | نوال حجازي #قناة_الكوفية
https://t.co/dOs4xGD9hR</t>
  </si>
  <si>
    <t>jxrnuonopxoh8vt
RT @alhurranews: ما هي الرؤية الأميركية
الجديدة لتحديات الشرق الأوسط؟ وهل
تواجه أميركا ركودا اقتصاديا؟ #من_العاصمة:
نقاش وتحليل لأخبار امير…</t>
  </si>
  <si>
    <t>alhurranews
ما هي الرؤية الأميركية الجديدة
لتحديات الشرق الأوسط؟ وهل تواجه
أميركا ركودا اقتصاديا؟ #من_العاصمة:
نقاش وتحليل لأخب… https://t.co/2Rrt5kJdu4</t>
  </si>
  <si>
    <t>jkhawlyah
RT @alhurranews: ما هي الرؤية الأميركية
الجديدة لتحديات الشرق الأوسط؟ وهل
تواجه أميركا ركودا اقتصاديا؟ #من_العاصمة:
نقاش وتحليل لأخبار امير…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</si>
  <si>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</si>
  <si>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</si>
  <si>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</si>
  <si>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</si>
  <si>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</si>
  <si>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</si>
  <si>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</si>
  <si>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</si>
  <si>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</si>
  <si>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</si>
  <si>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</si>
  <si>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</si>
  <si>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</si>
  <si>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</si>
  <si>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</si>
  <si>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</si>
  <si>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</si>
  <si>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</si>
  <si>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</si>
  <si>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</si>
  <si>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</si>
  <si>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</si>
  <si>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</si>
  <si>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</si>
  <si>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</si>
  <si>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</si>
  <si>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</si>
  <si>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</si>
  <si>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</si>
  <si>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</si>
  <si>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</si>
  <si>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</si>
  <si>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</si>
  <si>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</si>
  <si>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</si>
  <si>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</si>
  <si>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</si>
  <si>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</si>
  <si>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</si>
  <si>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</si>
  <si>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</si>
  <si>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</si>
  <si>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</si>
  <si>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</si>
  <si>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</si>
  <si>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</si>
  <si>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Not Applicable</t>
  </si>
  <si>
    <t>Top URLs in Tweet in Entire Graph</t>
  </si>
  <si>
    <t>Entire Graph Count</t>
  </si>
  <si>
    <t>Top URLs in Tweet in G1</t>
  </si>
  <si>
    <t>Top URLs in Tweet in G2</t>
  </si>
  <si>
    <t>G1 Count</t>
  </si>
  <si>
    <t>G2 Count</t>
  </si>
  <si>
    <t>Top URLs in Tweet</t>
  </si>
  <si>
    <t>https://twitter.com/i/web/status/1164374772383440896 https://twitter.com/i/web/status/1163996411438018561 https://twitter.com/i/web/status/1163996787855765504</t>
  </si>
  <si>
    <t>Top Domains in Tweet in Entire Graph</t>
  </si>
  <si>
    <t>Top Domains in Tweet in G1</t>
  </si>
  <si>
    <t>Top Domains in Tweet in G2</t>
  </si>
  <si>
    <t>Top Domains in Tweet</t>
  </si>
  <si>
    <t>Top Hashtags in Tweet in Entire Graph</t>
  </si>
  <si>
    <t>تويتر</t>
  </si>
  <si>
    <t>الصين</t>
  </si>
  <si>
    <t>واشنطن</t>
  </si>
  <si>
    <t>موسكو</t>
  </si>
  <si>
    <t>تقديم</t>
  </si>
  <si>
    <t>قناة_الكوفية</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</si>
  <si>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</si>
  <si>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</si>
  <si>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</si>
  <si>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</si>
  <si>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</si>
  <si>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</si>
  <si>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</si>
  <si>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</si>
  <si>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</si>
  <si>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#من_العاصمة</t>
  </si>
  <si>
    <t>ما</t>
  </si>
  <si>
    <t>في</t>
  </si>
  <si>
    <t>هي</t>
  </si>
  <si>
    <t>Top Words in Tweet in G1</t>
  </si>
  <si>
    <t>الرؤية</t>
  </si>
  <si>
    <t>الأميركية</t>
  </si>
  <si>
    <t>الجديدة</t>
  </si>
  <si>
    <t>لتحديات</t>
  </si>
  <si>
    <t>الشرق</t>
  </si>
  <si>
    <t>الأوسط</t>
  </si>
  <si>
    <t>Top Words in Tweet in G2</t>
  </si>
  <si>
    <t>Top Words in Tweet</t>
  </si>
  <si>
    <t>#من_العاصمة alhurranews ما هي الرؤية الأميركية الجديدة لتحديات الشرق الأوسط</t>
  </si>
  <si>
    <t>Top Word Pairs in Tweet in Entire Graph</t>
  </si>
  <si>
    <t>ما,هي</t>
  </si>
  <si>
    <t>هي,الرؤية</t>
  </si>
  <si>
    <t>الرؤية,الأميركية</t>
  </si>
  <si>
    <t>الأميركية,الجديدة</t>
  </si>
  <si>
    <t>الجديدة,لتحديات</t>
  </si>
  <si>
    <t>لتحديات,الشرق</t>
  </si>
  <si>
    <t>الشرق,الأوسط</t>
  </si>
  <si>
    <t>الأوسط,وهل</t>
  </si>
  <si>
    <t>وهل,تواجه</t>
  </si>
  <si>
    <t>تواجه,أميركا</t>
  </si>
  <si>
    <t>Top Word Pairs in Tweet in G1</t>
  </si>
  <si>
    <t>Top Word Pairs in Tweet in G2</t>
  </si>
  <si>
    <t>Top Word Pairs in Tweet</t>
  </si>
  <si>
    <t>ما,هي  هي,الرؤية  الرؤية,الأميركية  الأميركية,الجديدة  الجديدة,لتحديات  لتحديات,الشرق  الشرق,الأوسط  الأوسط,وهل  وهل,تواجه  تواجه,أميركا</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</si>
  <si>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</si>
  <si>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</si>
  <si>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</si>
  <si>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</si>
  <si>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</si>
  <si>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</si>
  <si>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</si>
  <si>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</si>
  <si>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</si>
  <si>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</si>
  <si>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</si>
  <si>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</si>
  <si>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alhurranews jkhawlyah jxrnuonopxoh8vt</t>
  </si>
  <si>
    <t>Top URLs in Tweet by Count</t>
  </si>
  <si>
    <t>https://twitter.com/i/web/status/1164374772383440896 https://twitter.com/i/web/status/1163996787855765504 https://twitter.com/i/web/status/1163996411438018561</t>
  </si>
  <si>
    <t>Top URLs in Tweet by Salience</t>
  </si>
  <si>
    <t>Top Domains in Tweet by Count</t>
  </si>
  <si>
    <t>Top Domains in Tweet by Salience</t>
  </si>
  <si>
    <t>Top Hashtags in Tweet by Count</t>
  </si>
  <si>
    <t>Top Hashtags in Tweet by Salience</t>
  </si>
  <si>
    <t>تويتر الصين واشنطن من_العاصمة</t>
  </si>
  <si>
    <t>تويتر الصين واشنطن موسكو من_العاصمة</t>
  </si>
  <si>
    <t>Top Words in Tweet by Count</t>
  </si>
  <si>
    <t>#من_العاصمة أجواء استقبال عيد الأضحى في المسجد الأقصى ما بين</t>
  </si>
  <si>
    <t>alhurranews ما هي الرؤية الأميركية الجديدة لتحديات الشرق الأوسط وهل</t>
  </si>
  <si>
    <t>#من_العاصمة نناقش تظاهرات هونغ كونغ وإذا تورط #تويتر في حرب</t>
  </si>
  <si>
    <t>alhurranews #من_العاصمة ما هي الرؤية الأميركية الجديدة لتحديات الشرق الأوسط</t>
  </si>
  <si>
    <t>Top Words in Tweet by Salience</t>
  </si>
  <si>
    <t>ما هي الرؤية الأميركية الجديدة لتحديات الشرق الأوسط وهل تواجه</t>
  </si>
  <si>
    <t>Top Word Pairs in Tweet by Count</t>
  </si>
  <si>
    <t>#من_العاصمة,أجواء  أجواء,استقبال  استقبال,عيد  عيد,الأضحى  الأضحى,في  في,المسجد  المسجد,الأقصى  الأقصى,ما  ما,بين  بين,فرح</t>
  </si>
  <si>
    <t>alhurranews,ما  ما,هي  هي,الرؤية  الرؤية,الأميركية  الأميركية,الجديدة  الجديدة,لتحديات  لتحديات,الشرق  الشرق,الأوسط  الأوسط,وهل  وهل,تواجه</t>
  </si>
  <si>
    <t>#من_العاصمة,نناقش  نناقش,تظاهرات  تظاهرات,هونغ  هونغ,كونغ  كونغ,وإذا  وإذا,تورط  تورط,#تويتر  #تويتر,في  في,حرب  حرب,دعائية</t>
  </si>
  <si>
    <t>Top Word Pairs in Tweet by Salience</t>
  </si>
  <si>
    <t>Word</t>
  </si>
  <si>
    <t>وهل</t>
  </si>
  <si>
    <t>تواجه</t>
  </si>
  <si>
    <t>أميركا</t>
  </si>
  <si>
    <t>ركودا</t>
  </si>
  <si>
    <t>اقتصاديا</t>
  </si>
  <si>
    <t>نقاش</t>
  </si>
  <si>
    <t>وتحليل</t>
  </si>
  <si>
    <t>نناقش</t>
  </si>
  <si>
    <t>تظاهرات</t>
  </si>
  <si>
    <t>هونغ</t>
  </si>
  <si>
    <t>كونغ</t>
  </si>
  <si>
    <t>وإذا</t>
  </si>
  <si>
    <t>تورط</t>
  </si>
  <si>
    <t>#تويتر</t>
  </si>
  <si>
    <t>حرب</t>
  </si>
  <si>
    <t>دعائية</t>
  </si>
  <si>
    <t>لصالح</t>
  </si>
  <si>
    <t>#الصين</t>
  </si>
  <si>
    <t>كما</t>
  </si>
  <si>
    <t>نحلل</t>
  </si>
  <si>
    <t>دعوة</t>
  </si>
  <si>
    <t>#واشنطن</t>
  </si>
  <si>
    <t>لـ</t>
  </si>
  <si>
    <t>لأخبار</t>
  </si>
  <si>
    <t>امير</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</si>
  <si>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</si>
  <si>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</si>
  <si>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</si>
  <si>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</si>
  <si>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</si>
  <si>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</si>
  <si>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</si>
  <si>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</si>
  <si>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</si>
  <si>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</si>
  <si>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</si>
  <si>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</si>
  <si>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</si>
  <si>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</si>
  <si>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</si>
  <si>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</si>
  <si>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</si>
  <si>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</si>
  <si>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</si>
  <si>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</si>
  <si>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</si>
  <si>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</si>
  <si>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</si>
  <si>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</si>
  <si>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</si>
  <si>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</si>
  <si>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</si>
  <si>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</si>
  <si>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</si>
  <si>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</si>
  <si>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</si>
  <si>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</si>
  <si>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</si>
  <si>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</si>
  <si>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</si>
  <si>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</si>
  <si>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</si>
  <si>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</si>
  <si>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</si>
  <si>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</si>
  <si>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</si>
  <si>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</si>
  <si>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</si>
  <si>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</si>
  <si>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</si>
  <si>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</si>
  <si>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</si>
  <si>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</si>
  <si>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</si>
  <si>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</si>
  <si>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</si>
  <si>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</si>
  <si>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#من_العاصمة alhurranews ما هي الرؤية الأميركية الجديدة لتحديات الشرق الأوسط</t>
  </si>
  <si>
    <t>Autofill Workbook Results</t>
  </si>
  <si>
    <t>Edge Weight▓2▓2▓0▓True▓Gray▓Red▓▓Edge Weight▓2▓2▓0▓3▓10▓False▓Edge Weight▓2▓2▓0▓35▓12▓False▓▓0▓0▓0▓True▓Black▓Black▓▓Followers▓73▓3744▓0▓162▓1000▓False▓▓0▓0▓0▓0▓0▓False▓▓0▓0▓0▓0▓0▓False▓▓0▓0▓0▓0▓0▓False</t>
  </si>
  <si>
    <t>GraphSource░GraphServerTwitterSearch▓GraphTerm░من_العاصمة▓ImportDescription░The graph represents a network of 4 Twitter users whose tweets in the requested range contained "من_العاصمة", or who were replied to or mentioned in those tweets.  The network was obtained from the NodeXL Graph Server on Sunday, 25 August 2019 at 02:11 UTC.
The requested start date was Sunday, 25 August 2019 at 00:01 UTC and the maximum number of days (going backward) was 14.
The maximum number of tweets collected was 5,000.
The tweets in the network were tweeted over the 9-day, 8-hour, 52-minute period from Monday, 12 August 2019 at 18:25 UTC to Thursday, 22 August 2019 at 03:18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</si>
</sst>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685486"/>
        <c:axId val="11060511"/>
      </c:barChart>
      <c:catAx>
        <c:axId val="8685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060511"/>
        <c:crosses val="autoZero"/>
        <c:auto val="1"/>
        <c:lblOffset val="100"/>
        <c:noMultiLvlLbl val="0"/>
      </c:catAx>
      <c:valAx>
        <c:axId val="11060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8/12/2019 18:25</c:v>
                </c:pt>
                <c:pt idx="1">
                  <c:v>8/21/2019 2:09</c:v>
                </c:pt>
                <c:pt idx="2">
                  <c:v>8/21/2019 2:10</c:v>
                </c:pt>
                <c:pt idx="3">
                  <c:v>8/21/2019 2:11</c:v>
                </c:pt>
                <c:pt idx="4">
                  <c:v>8/22/2019 3:12</c:v>
                </c:pt>
                <c:pt idx="5">
                  <c:v>8/22/2019 3:14</c:v>
                </c:pt>
                <c:pt idx="6">
                  <c:v>8/22/2019 3:18</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35885544"/>
        <c:axId val="54534441"/>
      </c:barChart>
      <c:catAx>
        <c:axId val="35885544"/>
        <c:scaling>
          <c:orientation val="minMax"/>
        </c:scaling>
        <c:axPos val="b"/>
        <c:delete val="0"/>
        <c:numFmt formatCode="General" sourceLinked="1"/>
        <c:majorTickMark val="out"/>
        <c:minorTickMark val="none"/>
        <c:tickLblPos val="nextTo"/>
        <c:crossAx val="54534441"/>
        <c:crosses val="autoZero"/>
        <c:auto val="1"/>
        <c:lblOffset val="100"/>
        <c:noMultiLvlLbl val="0"/>
      </c:catAx>
      <c:valAx>
        <c:axId val="54534441"/>
        <c:scaling>
          <c:orientation val="minMax"/>
        </c:scaling>
        <c:axPos val="l"/>
        <c:majorGridlines/>
        <c:delete val="0"/>
        <c:numFmt formatCode="General" sourceLinked="1"/>
        <c:majorTickMark val="out"/>
        <c:minorTickMark val="none"/>
        <c:tickLblPos val="nextTo"/>
        <c:crossAx val="358855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435736"/>
        <c:axId val="23486169"/>
      </c:barChart>
      <c:catAx>
        <c:axId val="324357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86169"/>
        <c:crosses val="autoZero"/>
        <c:auto val="1"/>
        <c:lblOffset val="100"/>
        <c:noMultiLvlLbl val="0"/>
      </c:catAx>
      <c:valAx>
        <c:axId val="2348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048930"/>
        <c:axId val="23331507"/>
      </c:barChart>
      <c:catAx>
        <c:axId val="100489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31507"/>
        <c:crosses val="autoZero"/>
        <c:auto val="1"/>
        <c:lblOffset val="100"/>
        <c:noMultiLvlLbl val="0"/>
      </c:catAx>
      <c:valAx>
        <c:axId val="2333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8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656972"/>
        <c:axId val="10803885"/>
      </c:barChart>
      <c:catAx>
        <c:axId val="86569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03885"/>
        <c:crosses val="autoZero"/>
        <c:auto val="1"/>
        <c:lblOffset val="100"/>
        <c:noMultiLvlLbl val="0"/>
      </c:catAx>
      <c:valAx>
        <c:axId val="10803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6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126102"/>
        <c:axId val="2699463"/>
      </c:barChart>
      <c:catAx>
        <c:axId val="301261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9463"/>
        <c:crosses val="autoZero"/>
        <c:auto val="1"/>
        <c:lblOffset val="100"/>
        <c:noMultiLvlLbl val="0"/>
      </c:catAx>
      <c:valAx>
        <c:axId val="269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6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295168"/>
        <c:axId val="17329921"/>
      </c:barChart>
      <c:catAx>
        <c:axId val="24295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29921"/>
        <c:crosses val="autoZero"/>
        <c:auto val="1"/>
        <c:lblOffset val="100"/>
        <c:noMultiLvlLbl val="0"/>
      </c:catAx>
      <c:valAx>
        <c:axId val="17329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751562"/>
        <c:axId val="61546331"/>
      </c:barChart>
      <c:catAx>
        <c:axId val="217515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546331"/>
        <c:crosses val="autoZero"/>
        <c:auto val="1"/>
        <c:lblOffset val="100"/>
        <c:noMultiLvlLbl val="0"/>
      </c:catAx>
      <c:valAx>
        <c:axId val="61546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046068"/>
        <c:axId val="19196885"/>
      </c:barChart>
      <c:catAx>
        <c:axId val="170460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196885"/>
        <c:crosses val="autoZero"/>
        <c:auto val="1"/>
        <c:lblOffset val="100"/>
        <c:noMultiLvlLbl val="0"/>
      </c:catAx>
      <c:valAx>
        <c:axId val="19196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6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554238"/>
        <c:axId val="11443823"/>
      </c:barChart>
      <c:catAx>
        <c:axId val="38554238"/>
        <c:scaling>
          <c:orientation val="minMax"/>
        </c:scaling>
        <c:axPos val="b"/>
        <c:delete val="1"/>
        <c:majorTickMark val="out"/>
        <c:minorTickMark val="none"/>
        <c:tickLblPos val="none"/>
        <c:crossAx val="11443823"/>
        <c:crosses val="autoZero"/>
        <c:auto val="1"/>
        <c:lblOffset val="100"/>
        <c:noMultiLvlLbl val="0"/>
      </c:catAx>
      <c:valAx>
        <c:axId val="11443823"/>
        <c:scaling>
          <c:orientation val="minMax"/>
        </c:scaling>
        <c:axPos val="l"/>
        <c:delete val="1"/>
        <c:majorTickMark val="out"/>
        <c:minorTickMark val="none"/>
        <c:tickLblPos val="none"/>
        <c:crossAx val="385542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من_العاصمة تقديم قناة_الكوفية"/>
        <s v="من_العاصمة"/>
        <s v="من_العاصمة تويتر الصين واشنطن"/>
        <s v="من_العاصمة تويتر الصين واشنطن موسكو"/>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19-08-12T18:25:24.000"/>
        <d v="2019-08-22T03:14:36.000"/>
        <d v="2019-08-21T02:09:05.000"/>
        <d v="2019-08-21T02:10:34.000"/>
        <d v="2019-08-22T03:12:33.000"/>
        <d v="2019-08-21T02:11:09.000"/>
        <d v="2019-08-22T03:18:13.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hijazi2009"/>
    <s v="hijazi2009"/>
    <m/>
    <m/>
    <m/>
    <m/>
    <m/>
    <m/>
    <m/>
    <m/>
    <s v="No"/>
    <n v="3"/>
    <m/>
    <m/>
    <x v="0"/>
    <d v="2019-08-12T18:25:24.000"/>
    <s v="#من_العاصمة | أجواء استقبال عيد الأضحى في المسجد الأقصى ما بين فرح وألم _x000a__x000a_#تقديم | نوال حجازي _x000a_#قناة_الكوفية_x000a__x000a_https://t.co/dOs4xGD9hR"/>
    <s v="https://www.youtube.com/watch?v=754Ph_demiw&amp;feature=youtu.be"/>
    <s v="youtube.com"/>
    <x v="0"/>
    <m/>
    <s v="http://pbs.twimg.com/profile_images/879313175623204865/3kXcaMYm_normal.jpg"/>
    <x v="0"/>
    <s v="https://twitter.com/#!/hijazi2009/status/1160980619058470912"/>
    <m/>
    <m/>
    <s v="1160980619058470912"/>
    <m/>
    <b v="0"/>
    <n v="0"/>
    <s v=""/>
    <b v="0"/>
    <s v="ar"/>
    <m/>
    <s v=""/>
    <b v="0"/>
    <n v="0"/>
    <s v=""/>
    <s v="Twitter for Android"/>
    <b v="0"/>
    <s v="1160980619058470912"/>
    <s v="Tweet"/>
    <n v="0"/>
    <n v="0"/>
    <m/>
    <m/>
    <m/>
    <m/>
    <m/>
    <m/>
    <m/>
    <m/>
    <n v="1"/>
    <s v="2"/>
    <s v="2"/>
    <n v="0"/>
    <n v="0"/>
    <n v="0"/>
    <n v="0"/>
    <n v="0"/>
    <n v="0"/>
    <n v="16"/>
    <n v="100"/>
    <n v="16"/>
  </r>
  <r>
    <s v="jxrnuonopxoh8vt"/>
    <s v="alhurranews"/>
    <m/>
    <m/>
    <m/>
    <m/>
    <m/>
    <m/>
    <m/>
    <m/>
    <s v="No"/>
    <n v="4"/>
    <m/>
    <m/>
    <x v="1"/>
    <d v="2019-08-22T03:14:36.000"/>
    <s v="RT @alhurranews: ما هي الرؤية الأميركية الجديدة لتحديات الشرق الأوسط؟ وهل تواجه أميركا ركودا اقتصاديا؟_x000a_#من_العاصمة: نقاش وتحليل لأخبار امير…"/>
    <m/>
    <m/>
    <x v="1"/>
    <m/>
    <s v="http://pbs.twimg.com/profile_images/1153215130194337792/cbQv0YZs_normal.jpg"/>
    <x v="1"/>
    <s v="https://twitter.com/#!/jxrnuonopxoh8vt/status/1164375287196463110"/>
    <m/>
    <m/>
    <s v="1164375287196463110"/>
    <m/>
    <b v="0"/>
    <n v="0"/>
    <s v=""/>
    <b v="0"/>
    <s v="ar"/>
    <m/>
    <s v=""/>
    <b v="0"/>
    <n v="0"/>
    <s v="1164374772383440896"/>
    <s v="Twitter for Android"/>
    <b v="0"/>
    <s v="1164374772383440896"/>
    <s v="Tweet"/>
    <n v="0"/>
    <n v="0"/>
    <m/>
    <m/>
    <m/>
    <m/>
    <m/>
    <m/>
    <m/>
    <m/>
    <n v="1"/>
    <s v="1"/>
    <s v="1"/>
    <n v="0"/>
    <n v="0"/>
    <n v="0"/>
    <n v="0"/>
    <n v="0"/>
    <n v="0"/>
    <n v="20"/>
    <n v="100"/>
    <n v="20"/>
  </r>
  <r>
    <s v="alhurranews"/>
    <s v="alhurranews"/>
    <m/>
    <m/>
    <m/>
    <m/>
    <m/>
    <m/>
    <m/>
    <m/>
    <s v="No"/>
    <n v="5"/>
    <m/>
    <m/>
    <x v="0"/>
    <d v="2019-08-21T02:09:05.000"/>
    <s v="#من_العاصمة: نناقش تظاهرات هونغ كونغ.. وإذا تورط #تويتر في &quot;حرب دعائية&quot; لصالح #الصين._x000a_كما نحلل دعوة #واشنطن لـ… https://t.co/Aj05ZhMk6A"/>
    <s v="https://twitter.com/i/web/status/1163996411438018561"/>
    <s v="twitter.com"/>
    <x v="2"/>
    <m/>
    <s v="http://pbs.twimg.com/profile_images/1058739839384907776/WllDCirw_normal.jpg"/>
    <x v="2"/>
    <s v="https://twitter.com/#!/alhurranews/status/1163996411438018561"/>
    <m/>
    <m/>
    <s v="1163996411438018561"/>
    <m/>
    <b v="0"/>
    <n v="0"/>
    <s v=""/>
    <b v="0"/>
    <s v="ar"/>
    <m/>
    <s v=""/>
    <b v="0"/>
    <n v="0"/>
    <s v=""/>
    <s v="Twitter Web App"/>
    <b v="1"/>
    <s v="1163996411438018561"/>
    <s v="Tweet"/>
    <n v="0"/>
    <n v="0"/>
    <m/>
    <m/>
    <m/>
    <m/>
    <m/>
    <m/>
    <m/>
    <m/>
    <n v="3"/>
    <s v="1"/>
    <s v="1"/>
    <n v="0"/>
    <n v="0"/>
    <n v="0"/>
    <n v="0"/>
    <n v="0"/>
    <n v="0"/>
    <n v="18"/>
    <n v="100"/>
    <n v="18"/>
  </r>
  <r>
    <s v="alhurranews"/>
    <s v="alhurranews"/>
    <m/>
    <m/>
    <m/>
    <m/>
    <m/>
    <m/>
    <m/>
    <m/>
    <s v="No"/>
    <n v="6"/>
    <m/>
    <m/>
    <x v="0"/>
    <d v="2019-08-21T02:10:34.000"/>
    <s v="#من_العاصمة: نناقش تظاهرات هونغ كونغ.. وإذا تورط #تويتر في &quot;حرب دعائية&quot; لصالح #الصين._x000a_كما نحلل دعوة #واشنطن لـ… https://t.co/Zzsvk2tjc8"/>
    <s v="https://twitter.com/i/web/status/1163996787855765504"/>
    <s v="twitter.com"/>
    <x v="2"/>
    <m/>
    <s v="http://pbs.twimg.com/profile_images/1058739839384907776/WllDCirw_normal.jpg"/>
    <x v="3"/>
    <s v="https://twitter.com/#!/alhurranews/status/1163996787855765504"/>
    <m/>
    <m/>
    <s v="1163996787855765504"/>
    <m/>
    <b v="0"/>
    <n v="0"/>
    <s v=""/>
    <b v="0"/>
    <s v="ar"/>
    <m/>
    <s v=""/>
    <b v="0"/>
    <n v="0"/>
    <s v=""/>
    <s v="Twitter Web App"/>
    <b v="1"/>
    <s v="1163996787855765504"/>
    <s v="Tweet"/>
    <n v="0"/>
    <n v="0"/>
    <m/>
    <m/>
    <m/>
    <m/>
    <m/>
    <m/>
    <m/>
    <m/>
    <n v="3"/>
    <s v="1"/>
    <s v="1"/>
    <n v="0"/>
    <n v="0"/>
    <n v="0"/>
    <n v="0"/>
    <n v="0"/>
    <n v="0"/>
    <n v="18"/>
    <n v="100"/>
    <n v="18"/>
  </r>
  <r>
    <s v="alhurranews"/>
    <s v="alhurranews"/>
    <m/>
    <m/>
    <m/>
    <m/>
    <m/>
    <m/>
    <m/>
    <m/>
    <s v="No"/>
    <n v="7"/>
    <m/>
    <m/>
    <x v="0"/>
    <d v="2019-08-22T03:12:33.000"/>
    <s v="ما هي الرؤية الأميركية الجديدة لتحديات الشرق الأوسط؟ وهل تواجه أميركا ركودا اقتصاديا؟_x000a_#من_العاصمة: نقاش وتحليل لأخب… https://t.co/2Rrt5kJdu4"/>
    <s v="https://twitter.com/i/web/status/1164374772383440896"/>
    <s v="twitter.com"/>
    <x v="1"/>
    <m/>
    <s v="http://pbs.twimg.com/profile_images/1058739839384907776/WllDCirw_normal.jpg"/>
    <x v="4"/>
    <s v="https://twitter.com/#!/alhurranews/status/1164374772383440896"/>
    <m/>
    <m/>
    <s v="1164374772383440896"/>
    <m/>
    <b v="0"/>
    <n v="0"/>
    <s v=""/>
    <b v="0"/>
    <s v="ar"/>
    <m/>
    <s v=""/>
    <b v="0"/>
    <n v="0"/>
    <s v=""/>
    <s v="Twitter Web App"/>
    <b v="1"/>
    <s v="1164374772383440896"/>
    <s v="Tweet"/>
    <n v="0"/>
    <n v="0"/>
    <m/>
    <m/>
    <m/>
    <m/>
    <m/>
    <m/>
    <m/>
    <m/>
    <n v="3"/>
    <s v="1"/>
    <s v="1"/>
    <n v="0"/>
    <n v="0"/>
    <n v="0"/>
    <n v="0"/>
    <n v="0"/>
    <n v="0"/>
    <n v="17"/>
    <n v="100"/>
    <n v="17"/>
  </r>
  <r>
    <s v="jkhawlyah"/>
    <s v="alhurranews"/>
    <m/>
    <m/>
    <m/>
    <m/>
    <m/>
    <m/>
    <m/>
    <m/>
    <s v="No"/>
    <n v="8"/>
    <m/>
    <m/>
    <x v="1"/>
    <d v="2019-08-21T02:11:09.000"/>
    <s v="RT @alhurranews: #من_العاصمة: نناقش تظاهرات هونغ كونغ.. وإذا تورط #تويتر في &quot;حرب دعائية&quot; لصالح #الصين._x000a_كما نحلل دعوة #واشنطن لـ #موسكو و #د…"/>
    <m/>
    <m/>
    <x v="3"/>
    <m/>
    <s v="http://pbs.twimg.com/profile_images/1148806029980950529/ByTff88k_normal.jpg"/>
    <x v="5"/>
    <s v="https://twitter.com/#!/jkhawlyah/status/1163996934094446592"/>
    <m/>
    <m/>
    <s v="1163996934094446592"/>
    <m/>
    <b v="0"/>
    <n v="0"/>
    <s v=""/>
    <b v="0"/>
    <s v="ar"/>
    <m/>
    <s v=""/>
    <b v="0"/>
    <n v="0"/>
    <s v="1163996787855765504"/>
    <s v="Twitter for iPhone"/>
    <b v="0"/>
    <s v="1163996787855765504"/>
    <s v="Tweet"/>
    <n v="0"/>
    <n v="0"/>
    <m/>
    <m/>
    <m/>
    <m/>
    <m/>
    <m/>
    <m/>
    <m/>
    <n v="2"/>
    <s v="1"/>
    <s v="1"/>
    <n v="0"/>
    <n v="0"/>
    <n v="0"/>
    <n v="0"/>
    <n v="0"/>
    <n v="0"/>
    <n v="23"/>
    <n v="100"/>
    <n v="23"/>
  </r>
  <r>
    <s v="jkhawlyah"/>
    <s v="alhurranews"/>
    <m/>
    <m/>
    <m/>
    <m/>
    <m/>
    <m/>
    <m/>
    <m/>
    <s v="No"/>
    <n v="9"/>
    <m/>
    <m/>
    <x v="1"/>
    <d v="2019-08-22T03:18:13.000"/>
    <s v="RT @alhurranews: ما هي الرؤية الأميركية الجديدة لتحديات الشرق الأوسط؟ وهل تواجه أميركا ركودا اقتصاديا؟_x000a_#من_العاصمة: نقاش وتحليل لأخبار امير…"/>
    <m/>
    <m/>
    <x v="1"/>
    <m/>
    <s v="http://pbs.twimg.com/profile_images/1148806029980950529/ByTff88k_normal.jpg"/>
    <x v="6"/>
    <s v="https://twitter.com/#!/jkhawlyah/status/1164376196869775360"/>
    <m/>
    <m/>
    <s v="1164376196869775360"/>
    <m/>
    <b v="0"/>
    <n v="0"/>
    <s v=""/>
    <b v="0"/>
    <s v="ar"/>
    <m/>
    <s v=""/>
    <b v="0"/>
    <n v="0"/>
    <s v="1164374772383440896"/>
    <s v="Twitter for iPhone"/>
    <b v="0"/>
    <s v="1164374772383440896"/>
    <s v="Tweet"/>
    <n v="0"/>
    <n v="0"/>
    <m/>
    <m/>
    <m/>
    <m/>
    <m/>
    <m/>
    <m/>
    <m/>
    <n v="2"/>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2"/>
        <item x="3"/>
        <item x="5"/>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368" dataDxfId="367">
  <autoFilter ref="A2:BL9"/>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5" totalsRowShown="0" headerRowDxfId="223" dataDxfId="222">
  <autoFilter ref="A1:F5"/>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F10" totalsRowShown="0" headerRowDxfId="214" dataDxfId="213">
  <autoFilter ref="A8:F10"/>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F20" totalsRowShown="0" headerRowDxfId="205" dataDxfId="204">
  <autoFilter ref="A13:F20"/>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3:F33" totalsRowShown="0" headerRowDxfId="196" dataDxfId="195">
  <autoFilter ref="A23:F33"/>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6:F46" totalsRowShown="0" headerRowDxfId="187" dataDxfId="186">
  <autoFilter ref="A36:F46"/>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9:F50" totalsRowShown="0" headerRowDxfId="178" dataDxfId="177">
  <autoFilter ref="A49:F50"/>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2:F53" totalsRowShown="0" headerRowDxfId="175" dataDxfId="174">
  <autoFilter ref="A52:F53"/>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6:F60" totalsRowShown="0" headerRowDxfId="160" dataDxfId="159">
  <autoFilter ref="A56:F60"/>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8" totalsRowShown="0" headerRowDxfId="141" dataDxfId="140">
  <autoFilter ref="A1:G7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315" dataDxfId="314">
  <autoFilter ref="A2:BS6"/>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1" totalsRowShown="0" headerRowDxfId="132" dataDxfId="131">
  <autoFilter ref="A1:L7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5" totalsRowShown="0" headerRowDxfId="70" dataDxfId="69">
  <autoFilter ref="A1:B5"/>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9" dataDxfId="268">
  <autoFilter ref="A1:C5"/>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754Ph_demiw&amp;feature=youtu.be" TargetMode="External" /><Relationship Id="rId2" Type="http://schemas.openxmlformats.org/officeDocument/2006/relationships/hyperlink" Target="https://twitter.com/i/web/status/1163996411438018561" TargetMode="External" /><Relationship Id="rId3" Type="http://schemas.openxmlformats.org/officeDocument/2006/relationships/hyperlink" Target="https://twitter.com/i/web/status/1163996787855765504" TargetMode="External" /><Relationship Id="rId4" Type="http://schemas.openxmlformats.org/officeDocument/2006/relationships/hyperlink" Target="https://twitter.com/i/web/status/1164374772383440896" TargetMode="External" /><Relationship Id="rId5" Type="http://schemas.openxmlformats.org/officeDocument/2006/relationships/hyperlink" Target="http://pbs.twimg.com/profile_images/879313175623204865/3kXcaMYm_normal.jpg" TargetMode="External" /><Relationship Id="rId6" Type="http://schemas.openxmlformats.org/officeDocument/2006/relationships/hyperlink" Target="http://pbs.twimg.com/profile_images/1153215130194337792/cbQv0YZs_normal.jpg" TargetMode="External" /><Relationship Id="rId7" Type="http://schemas.openxmlformats.org/officeDocument/2006/relationships/hyperlink" Target="http://pbs.twimg.com/profile_images/1058739839384907776/WllDCirw_normal.jpg" TargetMode="External" /><Relationship Id="rId8" Type="http://schemas.openxmlformats.org/officeDocument/2006/relationships/hyperlink" Target="http://pbs.twimg.com/profile_images/1058739839384907776/WllDCirw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148806029980950529/ByTff88k_normal.jpg" TargetMode="External" /><Relationship Id="rId11" Type="http://schemas.openxmlformats.org/officeDocument/2006/relationships/hyperlink" Target="http://pbs.twimg.com/profile_images/1148806029980950529/ByTff88k_normal.jpg" TargetMode="External" /><Relationship Id="rId12" Type="http://schemas.openxmlformats.org/officeDocument/2006/relationships/hyperlink" Target="https://twitter.com/#!/hijazi2009/status/1160980619058470912" TargetMode="External" /><Relationship Id="rId13" Type="http://schemas.openxmlformats.org/officeDocument/2006/relationships/hyperlink" Target="https://twitter.com/#!/jxrnuonopxoh8vt/status/1164375287196463110" TargetMode="External" /><Relationship Id="rId14" Type="http://schemas.openxmlformats.org/officeDocument/2006/relationships/hyperlink" Target="https://twitter.com/#!/alhurranews/status/1163996411438018561" TargetMode="External" /><Relationship Id="rId15" Type="http://schemas.openxmlformats.org/officeDocument/2006/relationships/hyperlink" Target="https://twitter.com/#!/alhurranews/status/1163996787855765504" TargetMode="External" /><Relationship Id="rId16" Type="http://schemas.openxmlformats.org/officeDocument/2006/relationships/hyperlink" Target="https://twitter.com/#!/alhurranews/status/1164374772383440896" TargetMode="External" /><Relationship Id="rId17" Type="http://schemas.openxmlformats.org/officeDocument/2006/relationships/hyperlink" Target="https://twitter.com/#!/jkhawlyah/status/1163996934094446592" TargetMode="External" /><Relationship Id="rId18" Type="http://schemas.openxmlformats.org/officeDocument/2006/relationships/hyperlink" Target="https://twitter.com/#!/jkhawlyah/status/1164376196869775360"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754Ph_demiw&amp;feature=youtu.be" TargetMode="External" /><Relationship Id="rId2" Type="http://schemas.openxmlformats.org/officeDocument/2006/relationships/hyperlink" Target="https://twitter.com/i/web/status/1163996411438018561" TargetMode="External" /><Relationship Id="rId3" Type="http://schemas.openxmlformats.org/officeDocument/2006/relationships/hyperlink" Target="https://twitter.com/i/web/status/1163996787855765504" TargetMode="External" /><Relationship Id="rId4" Type="http://schemas.openxmlformats.org/officeDocument/2006/relationships/hyperlink" Target="https://twitter.com/i/web/status/1164374772383440896" TargetMode="External" /><Relationship Id="rId5" Type="http://schemas.openxmlformats.org/officeDocument/2006/relationships/hyperlink" Target="http://pbs.twimg.com/profile_images/879313175623204865/3kXcaMYm_normal.jpg" TargetMode="External" /><Relationship Id="rId6" Type="http://schemas.openxmlformats.org/officeDocument/2006/relationships/hyperlink" Target="http://pbs.twimg.com/profile_images/1153215130194337792/cbQv0YZs_normal.jpg" TargetMode="External" /><Relationship Id="rId7" Type="http://schemas.openxmlformats.org/officeDocument/2006/relationships/hyperlink" Target="http://pbs.twimg.com/profile_images/1058739839384907776/WllDCirw_normal.jpg" TargetMode="External" /><Relationship Id="rId8" Type="http://schemas.openxmlformats.org/officeDocument/2006/relationships/hyperlink" Target="http://pbs.twimg.com/profile_images/1058739839384907776/WllDCirw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148806029980950529/ByTff88k_normal.jpg" TargetMode="External" /><Relationship Id="rId11" Type="http://schemas.openxmlformats.org/officeDocument/2006/relationships/hyperlink" Target="http://pbs.twimg.com/profile_images/1148806029980950529/ByTff88k_normal.jpg" TargetMode="External" /><Relationship Id="rId12" Type="http://schemas.openxmlformats.org/officeDocument/2006/relationships/hyperlink" Target="https://twitter.com/#!/hijazi2009/status/1160980619058470912" TargetMode="External" /><Relationship Id="rId13" Type="http://schemas.openxmlformats.org/officeDocument/2006/relationships/hyperlink" Target="https://twitter.com/#!/jxrnuonopxoh8vt/status/1164375287196463110" TargetMode="External" /><Relationship Id="rId14" Type="http://schemas.openxmlformats.org/officeDocument/2006/relationships/hyperlink" Target="https://twitter.com/#!/alhurranews/status/1163996411438018561" TargetMode="External" /><Relationship Id="rId15" Type="http://schemas.openxmlformats.org/officeDocument/2006/relationships/hyperlink" Target="https://twitter.com/#!/alhurranews/status/1163996787855765504" TargetMode="External" /><Relationship Id="rId16" Type="http://schemas.openxmlformats.org/officeDocument/2006/relationships/hyperlink" Target="https://twitter.com/#!/alhurranews/status/1164374772383440896" TargetMode="External" /><Relationship Id="rId17" Type="http://schemas.openxmlformats.org/officeDocument/2006/relationships/hyperlink" Target="https://twitter.com/#!/jkhawlyah/status/1163996934094446592" TargetMode="External" /><Relationship Id="rId18" Type="http://schemas.openxmlformats.org/officeDocument/2006/relationships/hyperlink" Target="https://twitter.com/#!/jkhawlyah/status/1164376196869775360" TargetMode="External" /><Relationship Id="rId19" Type="http://schemas.openxmlformats.org/officeDocument/2006/relationships/comments" Target="../comments13.xml" /><Relationship Id="rId20" Type="http://schemas.openxmlformats.org/officeDocument/2006/relationships/vmlDrawing" Target="../drawings/vmlDrawing6.vml" /><Relationship Id="rId21" Type="http://schemas.openxmlformats.org/officeDocument/2006/relationships/table" Target="../tables/table23.xml" /><Relationship Id="rId2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lhurra.com/" TargetMode="External" /><Relationship Id="rId2" Type="http://schemas.openxmlformats.org/officeDocument/2006/relationships/hyperlink" Target="https://www.alhurra.com/" TargetMode="External" /><Relationship Id="rId3" Type="http://schemas.openxmlformats.org/officeDocument/2006/relationships/hyperlink" Target="https://pbs.twimg.com/profile_banners/718792417/1440578948" TargetMode="External" /><Relationship Id="rId4" Type="http://schemas.openxmlformats.org/officeDocument/2006/relationships/hyperlink" Target="https://pbs.twimg.com/profile_banners/60598920/1541352971" TargetMode="External" /><Relationship Id="rId5" Type="http://schemas.openxmlformats.org/officeDocument/2006/relationships/hyperlink" Target="https://pbs.twimg.com/profile_banners/97082594/1541379875"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6/bg.gif" TargetMode="External" /><Relationship Id="rId9" Type="http://schemas.openxmlformats.org/officeDocument/2006/relationships/hyperlink" Target="http://pbs.twimg.com/profile_images/879313175623204865/3kXcaMYm_normal.jpg" TargetMode="External" /><Relationship Id="rId10" Type="http://schemas.openxmlformats.org/officeDocument/2006/relationships/hyperlink" Target="http://pbs.twimg.com/profile_images/1153215130194337792/cbQv0YZs_normal.jpg" TargetMode="External" /><Relationship Id="rId11" Type="http://schemas.openxmlformats.org/officeDocument/2006/relationships/hyperlink" Target="http://pbs.twimg.com/profile_images/1058739839384907776/WllDCirw_normal.jpg" TargetMode="External" /><Relationship Id="rId12" Type="http://schemas.openxmlformats.org/officeDocument/2006/relationships/hyperlink" Target="http://pbs.twimg.com/profile_images/1148806029980950529/ByTff88k_normal.jpg" TargetMode="External" /><Relationship Id="rId13" Type="http://schemas.openxmlformats.org/officeDocument/2006/relationships/hyperlink" Target="https://twitter.com/hijazi2009" TargetMode="External" /><Relationship Id="rId14" Type="http://schemas.openxmlformats.org/officeDocument/2006/relationships/hyperlink" Target="https://twitter.com/jxrnuonopxoh8vt" TargetMode="External" /><Relationship Id="rId15" Type="http://schemas.openxmlformats.org/officeDocument/2006/relationships/hyperlink" Target="https://twitter.com/alhurranews" TargetMode="External" /><Relationship Id="rId16" Type="http://schemas.openxmlformats.org/officeDocument/2006/relationships/hyperlink" Target="https://twitter.com/jkhawlyah"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table" Target="../tables/table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4374772383440896" TargetMode="External" /><Relationship Id="rId2" Type="http://schemas.openxmlformats.org/officeDocument/2006/relationships/hyperlink" Target="https://twitter.com/i/web/status/1163996787855765504" TargetMode="External" /><Relationship Id="rId3" Type="http://schemas.openxmlformats.org/officeDocument/2006/relationships/hyperlink" Target="https://twitter.com/i/web/status/1163996411438018561" TargetMode="External" /><Relationship Id="rId4" Type="http://schemas.openxmlformats.org/officeDocument/2006/relationships/hyperlink" Target="https://www.youtube.com/watch?v=754Ph_demiw&amp;feature=youtu.be" TargetMode="External" /><Relationship Id="rId5" Type="http://schemas.openxmlformats.org/officeDocument/2006/relationships/hyperlink" Target="https://twitter.com/i/web/status/1164374772383440896" TargetMode="External" /><Relationship Id="rId6" Type="http://schemas.openxmlformats.org/officeDocument/2006/relationships/hyperlink" Target="https://twitter.com/i/web/status/1163996411438018561" TargetMode="External" /><Relationship Id="rId7" Type="http://schemas.openxmlformats.org/officeDocument/2006/relationships/hyperlink" Target="https://twitter.com/i/web/status/1163996787855765504" TargetMode="External" /><Relationship Id="rId8" Type="http://schemas.openxmlformats.org/officeDocument/2006/relationships/hyperlink" Target="https://www.youtube.com/watch?v=754Ph_demiw&amp;feature=youtu.be"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342</v>
      </c>
      <c r="BB2" s="13" t="s">
        <v>348</v>
      </c>
      <c r="BC2" s="13" t="s">
        <v>349</v>
      </c>
      <c r="BD2" s="67" t="s">
        <v>483</v>
      </c>
      <c r="BE2" s="67" t="s">
        <v>484</v>
      </c>
      <c r="BF2" s="67" t="s">
        <v>485</v>
      </c>
      <c r="BG2" s="67" t="s">
        <v>486</v>
      </c>
      <c r="BH2" s="67" t="s">
        <v>487</v>
      </c>
      <c r="BI2" s="67" t="s">
        <v>488</v>
      </c>
      <c r="BJ2" s="67" t="s">
        <v>489</v>
      </c>
      <c r="BK2" s="67" t="s">
        <v>490</v>
      </c>
      <c r="BL2" s="67" t="s">
        <v>491</v>
      </c>
    </row>
    <row r="3" spans="1:64" ht="15" customHeight="1">
      <c r="A3" s="84" t="s">
        <v>212</v>
      </c>
      <c r="B3" s="84" t="s">
        <v>212</v>
      </c>
      <c r="C3" s="53" t="s">
        <v>518</v>
      </c>
      <c r="D3" s="54">
        <v>3</v>
      </c>
      <c r="E3" s="65" t="s">
        <v>132</v>
      </c>
      <c r="F3" s="55">
        <v>35</v>
      </c>
      <c r="G3" s="53"/>
      <c r="H3" s="57"/>
      <c r="I3" s="56"/>
      <c r="J3" s="56"/>
      <c r="K3" s="36" t="s">
        <v>65</v>
      </c>
      <c r="L3" s="62">
        <v>3</v>
      </c>
      <c r="M3" s="62"/>
      <c r="N3" s="63"/>
      <c r="O3" s="85" t="s">
        <v>176</v>
      </c>
      <c r="P3" s="87">
        <v>43689.76763888889</v>
      </c>
      <c r="Q3" s="85" t="s">
        <v>217</v>
      </c>
      <c r="R3" s="89" t="s">
        <v>223</v>
      </c>
      <c r="S3" s="85" t="s">
        <v>227</v>
      </c>
      <c r="T3" s="85" t="s">
        <v>229</v>
      </c>
      <c r="U3" s="85"/>
      <c r="V3" s="89" t="s">
        <v>233</v>
      </c>
      <c r="W3" s="87">
        <v>43689.76763888889</v>
      </c>
      <c r="X3" s="89" t="s">
        <v>237</v>
      </c>
      <c r="Y3" s="85"/>
      <c r="Z3" s="85"/>
      <c r="AA3" s="91" t="s">
        <v>244</v>
      </c>
      <c r="AB3" s="85"/>
      <c r="AC3" s="85" t="b">
        <v>0</v>
      </c>
      <c r="AD3" s="85">
        <v>0</v>
      </c>
      <c r="AE3" s="91" t="s">
        <v>251</v>
      </c>
      <c r="AF3" s="85" t="b">
        <v>0</v>
      </c>
      <c r="AG3" s="85" t="s">
        <v>252</v>
      </c>
      <c r="AH3" s="85"/>
      <c r="AI3" s="91" t="s">
        <v>251</v>
      </c>
      <c r="AJ3" s="85" t="b">
        <v>0</v>
      </c>
      <c r="AK3" s="85">
        <v>0</v>
      </c>
      <c r="AL3" s="91" t="s">
        <v>251</v>
      </c>
      <c r="AM3" s="85" t="s">
        <v>253</v>
      </c>
      <c r="AN3" s="85" t="b">
        <v>0</v>
      </c>
      <c r="AO3" s="91" t="s">
        <v>244</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16</v>
      </c>
      <c r="BK3" s="52">
        <v>100</v>
      </c>
      <c r="BL3" s="51">
        <v>16</v>
      </c>
    </row>
    <row r="4" spans="1:64" ht="15" customHeight="1">
      <c r="A4" s="84" t="s">
        <v>213</v>
      </c>
      <c r="B4" s="84" t="s">
        <v>214</v>
      </c>
      <c r="C4" s="53" t="s">
        <v>518</v>
      </c>
      <c r="D4" s="54">
        <v>3</v>
      </c>
      <c r="E4" s="65" t="s">
        <v>132</v>
      </c>
      <c r="F4" s="55">
        <v>35</v>
      </c>
      <c r="G4" s="53"/>
      <c r="H4" s="57"/>
      <c r="I4" s="56"/>
      <c r="J4" s="56"/>
      <c r="K4" s="36" t="s">
        <v>65</v>
      </c>
      <c r="L4" s="83">
        <v>4</v>
      </c>
      <c r="M4" s="83"/>
      <c r="N4" s="63"/>
      <c r="O4" s="86" t="s">
        <v>216</v>
      </c>
      <c r="P4" s="88">
        <v>43699.13513888889</v>
      </c>
      <c r="Q4" s="86" t="s">
        <v>218</v>
      </c>
      <c r="R4" s="86"/>
      <c r="S4" s="86"/>
      <c r="T4" s="86" t="s">
        <v>230</v>
      </c>
      <c r="U4" s="86"/>
      <c r="V4" s="90" t="s">
        <v>234</v>
      </c>
      <c r="W4" s="88">
        <v>43699.13513888889</v>
      </c>
      <c r="X4" s="90" t="s">
        <v>238</v>
      </c>
      <c r="Y4" s="86"/>
      <c r="Z4" s="86"/>
      <c r="AA4" s="92" t="s">
        <v>245</v>
      </c>
      <c r="AB4" s="86"/>
      <c r="AC4" s="86" t="b">
        <v>0</v>
      </c>
      <c r="AD4" s="86">
        <v>0</v>
      </c>
      <c r="AE4" s="92" t="s">
        <v>251</v>
      </c>
      <c r="AF4" s="86" t="b">
        <v>0</v>
      </c>
      <c r="AG4" s="86" t="s">
        <v>252</v>
      </c>
      <c r="AH4" s="86"/>
      <c r="AI4" s="92" t="s">
        <v>251</v>
      </c>
      <c r="AJ4" s="86" t="b">
        <v>0</v>
      </c>
      <c r="AK4" s="86">
        <v>0</v>
      </c>
      <c r="AL4" s="92" t="s">
        <v>248</v>
      </c>
      <c r="AM4" s="86" t="s">
        <v>253</v>
      </c>
      <c r="AN4" s="86" t="b">
        <v>0</v>
      </c>
      <c r="AO4" s="92" t="s">
        <v>248</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20</v>
      </c>
      <c r="BK4" s="52">
        <v>100</v>
      </c>
      <c r="BL4" s="51">
        <v>20</v>
      </c>
    </row>
    <row r="5" spans="1:64" ht="30">
      <c r="A5" s="84" t="s">
        <v>214</v>
      </c>
      <c r="B5" s="84" t="s">
        <v>214</v>
      </c>
      <c r="C5" s="53" t="s">
        <v>519</v>
      </c>
      <c r="D5" s="54">
        <v>3</v>
      </c>
      <c r="E5" s="65" t="s">
        <v>136</v>
      </c>
      <c r="F5" s="55">
        <v>35</v>
      </c>
      <c r="G5" s="53"/>
      <c r="H5" s="57"/>
      <c r="I5" s="56"/>
      <c r="J5" s="56"/>
      <c r="K5" s="36" t="s">
        <v>65</v>
      </c>
      <c r="L5" s="83">
        <v>5</v>
      </c>
      <c r="M5" s="83"/>
      <c r="N5" s="63"/>
      <c r="O5" s="86" t="s">
        <v>176</v>
      </c>
      <c r="P5" s="88">
        <v>43698.089641203704</v>
      </c>
      <c r="Q5" s="86" t="s">
        <v>219</v>
      </c>
      <c r="R5" s="90" t="s">
        <v>224</v>
      </c>
      <c r="S5" s="86" t="s">
        <v>228</v>
      </c>
      <c r="T5" s="86" t="s">
        <v>231</v>
      </c>
      <c r="U5" s="86"/>
      <c r="V5" s="90" t="s">
        <v>235</v>
      </c>
      <c r="W5" s="88">
        <v>43698.089641203704</v>
      </c>
      <c r="X5" s="90" t="s">
        <v>239</v>
      </c>
      <c r="Y5" s="86"/>
      <c r="Z5" s="86"/>
      <c r="AA5" s="92" t="s">
        <v>246</v>
      </c>
      <c r="AB5" s="86"/>
      <c r="AC5" s="86" t="b">
        <v>0</v>
      </c>
      <c r="AD5" s="86">
        <v>0</v>
      </c>
      <c r="AE5" s="92" t="s">
        <v>251</v>
      </c>
      <c r="AF5" s="86" t="b">
        <v>0</v>
      </c>
      <c r="AG5" s="86" t="s">
        <v>252</v>
      </c>
      <c r="AH5" s="86"/>
      <c r="AI5" s="92" t="s">
        <v>251</v>
      </c>
      <c r="AJ5" s="86" t="b">
        <v>0</v>
      </c>
      <c r="AK5" s="86">
        <v>0</v>
      </c>
      <c r="AL5" s="92" t="s">
        <v>251</v>
      </c>
      <c r="AM5" s="86" t="s">
        <v>254</v>
      </c>
      <c r="AN5" s="86" t="b">
        <v>1</v>
      </c>
      <c r="AO5" s="92" t="s">
        <v>246</v>
      </c>
      <c r="AP5" s="86" t="s">
        <v>176</v>
      </c>
      <c r="AQ5" s="86">
        <v>0</v>
      </c>
      <c r="AR5" s="86">
        <v>0</v>
      </c>
      <c r="AS5" s="86"/>
      <c r="AT5" s="86"/>
      <c r="AU5" s="86"/>
      <c r="AV5" s="86"/>
      <c r="AW5" s="86"/>
      <c r="AX5" s="86"/>
      <c r="AY5" s="86"/>
      <c r="AZ5" s="86"/>
      <c r="BA5">
        <v>3</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18</v>
      </c>
      <c r="BK5" s="52">
        <v>100</v>
      </c>
      <c r="BL5" s="51">
        <v>18</v>
      </c>
    </row>
    <row r="6" spans="1:64" ht="30">
      <c r="A6" s="84" t="s">
        <v>214</v>
      </c>
      <c r="B6" s="84" t="s">
        <v>214</v>
      </c>
      <c r="C6" s="53" t="s">
        <v>519</v>
      </c>
      <c r="D6" s="54">
        <v>3</v>
      </c>
      <c r="E6" s="65" t="s">
        <v>136</v>
      </c>
      <c r="F6" s="55">
        <v>35</v>
      </c>
      <c r="G6" s="53"/>
      <c r="H6" s="57"/>
      <c r="I6" s="56"/>
      <c r="J6" s="56"/>
      <c r="K6" s="36" t="s">
        <v>65</v>
      </c>
      <c r="L6" s="83">
        <v>6</v>
      </c>
      <c r="M6" s="83"/>
      <c r="N6" s="63"/>
      <c r="O6" s="86" t="s">
        <v>176</v>
      </c>
      <c r="P6" s="88">
        <v>43698.0906712963</v>
      </c>
      <c r="Q6" s="86" t="s">
        <v>220</v>
      </c>
      <c r="R6" s="90" t="s">
        <v>225</v>
      </c>
      <c r="S6" s="86" t="s">
        <v>228</v>
      </c>
      <c r="T6" s="86" t="s">
        <v>231</v>
      </c>
      <c r="U6" s="86"/>
      <c r="V6" s="90" t="s">
        <v>235</v>
      </c>
      <c r="W6" s="88">
        <v>43698.0906712963</v>
      </c>
      <c r="X6" s="90" t="s">
        <v>240</v>
      </c>
      <c r="Y6" s="86"/>
      <c r="Z6" s="86"/>
      <c r="AA6" s="92" t="s">
        <v>247</v>
      </c>
      <c r="AB6" s="86"/>
      <c r="AC6" s="86" t="b">
        <v>0</v>
      </c>
      <c r="AD6" s="86">
        <v>0</v>
      </c>
      <c r="AE6" s="92" t="s">
        <v>251</v>
      </c>
      <c r="AF6" s="86" t="b">
        <v>0</v>
      </c>
      <c r="AG6" s="86" t="s">
        <v>252</v>
      </c>
      <c r="AH6" s="86"/>
      <c r="AI6" s="92" t="s">
        <v>251</v>
      </c>
      <c r="AJ6" s="86" t="b">
        <v>0</v>
      </c>
      <c r="AK6" s="86">
        <v>0</v>
      </c>
      <c r="AL6" s="92" t="s">
        <v>251</v>
      </c>
      <c r="AM6" s="86" t="s">
        <v>254</v>
      </c>
      <c r="AN6" s="86" t="b">
        <v>1</v>
      </c>
      <c r="AO6" s="92" t="s">
        <v>247</v>
      </c>
      <c r="AP6" s="86" t="s">
        <v>176</v>
      </c>
      <c r="AQ6" s="86">
        <v>0</v>
      </c>
      <c r="AR6" s="86">
        <v>0</v>
      </c>
      <c r="AS6" s="86"/>
      <c r="AT6" s="86"/>
      <c r="AU6" s="86"/>
      <c r="AV6" s="86"/>
      <c r="AW6" s="86"/>
      <c r="AX6" s="86"/>
      <c r="AY6" s="86"/>
      <c r="AZ6" s="86"/>
      <c r="BA6">
        <v>3</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18</v>
      </c>
      <c r="BK6" s="52">
        <v>100</v>
      </c>
      <c r="BL6" s="51">
        <v>18</v>
      </c>
    </row>
    <row r="7" spans="1:64" ht="30">
      <c r="A7" s="84" t="s">
        <v>214</v>
      </c>
      <c r="B7" s="84" t="s">
        <v>214</v>
      </c>
      <c r="C7" s="53" t="s">
        <v>519</v>
      </c>
      <c r="D7" s="54">
        <v>3</v>
      </c>
      <c r="E7" s="65" t="s">
        <v>136</v>
      </c>
      <c r="F7" s="55">
        <v>35</v>
      </c>
      <c r="G7" s="53"/>
      <c r="H7" s="57"/>
      <c r="I7" s="56"/>
      <c r="J7" s="56"/>
      <c r="K7" s="36" t="s">
        <v>65</v>
      </c>
      <c r="L7" s="83">
        <v>7</v>
      </c>
      <c r="M7" s="83"/>
      <c r="N7" s="63"/>
      <c r="O7" s="86" t="s">
        <v>176</v>
      </c>
      <c r="P7" s="88">
        <v>43699.13371527778</v>
      </c>
      <c r="Q7" s="86" t="s">
        <v>221</v>
      </c>
      <c r="R7" s="90" t="s">
        <v>226</v>
      </c>
      <c r="S7" s="86" t="s">
        <v>228</v>
      </c>
      <c r="T7" s="86" t="s">
        <v>230</v>
      </c>
      <c r="U7" s="86"/>
      <c r="V7" s="90" t="s">
        <v>235</v>
      </c>
      <c r="W7" s="88">
        <v>43699.13371527778</v>
      </c>
      <c r="X7" s="90" t="s">
        <v>241</v>
      </c>
      <c r="Y7" s="86"/>
      <c r="Z7" s="86"/>
      <c r="AA7" s="92" t="s">
        <v>248</v>
      </c>
      <c r="AB7" s="86"/>
      <c r="AC7" s="86" t="b">
        <v>0</v>
      </c>
      <c r="AD7" s="86">
        <v>0</v>
      </c>
      <c r="AE7" s="92" t="s">
        <v>251</v>
      </c>
      <c r="AF7" s="86" t="b">
        <v>0</v>
      </c>
      <c r="AG7" s="86" t="s">
        <v>252</v>
      </c>
      <c r="AH7" s="86"/>
      <c r="AI7" s="92" t="s">
        <v>251</v>
      </c>
      <c r="AJ7" s="86" t="b">
        <v>0</v>
      </c>
      <c r="AK7" s="86">
        <v>0</v>
      </c>
      <c r="AL7" s="92" t="s">
        <v>251</v>
      </c>
      <c r="AM7" s="86" t="s">
        <v>254</v>
      </c>
      <c r="AN7" s="86" t="b">
        <v>1</v>
      </c>
      <c r="AO7" s="92" t="s">
        <v>248</v>
      </c>
      <c r="AP7" s="86" t="s">
        <v>176</v>
      </c>
      <c r="AQ7" s="86">
        <v>0</v>
      </c>
      <c r="AR7" s="86">
        <v>0</v>
      </c>
      <c r="AS7" s="86"/>
      <c r="AT7" s="86"/>
      <c r="AU7" s="86"/>
      <c r="AV7" s="86"/>
      <c r="AW7" s="86"/>
      <c r="AX7" s="86"/>
      <c r="AY7" s="86"/>
      <c r="AZ7" s="86"/>
      <c r="BA7">
        <v>3</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17</v>
      </c>
      <c r="BK7" s="52">
        <v>100</v>
      </c>
      <c r="BL7" s="51">
        <v>17</v>
      </c>
    </row>
    <row r="8" spans="1:64" ht="45">
      <c r="A8" s="84" t="s">
        <v>215</v>
      </c>
      <c r="B8" s="84" t="s">
        <v>214</v>
      </c>
      <c r="C8" s="53" t="s">
        <v>518</v>
      </c>
      <c r="D8" s="54">
        <v>3</v>
      </c>
      <c r="E8" s="65" t="s">
        <v>136</v>
      </c>
      <c r="F8" s="55">
        <v>35</v>
      </c>
      <c r="G8" s="53"/>
      <c r="H8" s="57"/>
      <c r="I8" s="56"/>
      <c r="J8" s="56"/>
      <c r="K8" s="36" t="s">
        <v>65</v>
      </c>
      <c r="L8" s="83">
        <v>8</v>
      </c>
      <c r="M8" s="83"/>
      <c r="N8" s="63"/>
      <c r="O8" s="86" t="s">
        <v>216</v>
      </c>
      <c r="P8" s="88">
        <v>43698.09107638889</v>
      </c>
      <c r="Q8" s="86" t="s">
        <v>222</v>
      </c>
      <c r="R8" s="86"/>
      <c r="S8" s="86"/>
      <c r="T8" s="86" t="s">
        <v>232</v>
      </c>
      <c r="U8" s="86"/>
      <c r="V8" s="90" t="s">
        <v>236</v>
      </c>
      <c r="W8" s="88">
        <v>43698.09107638889</v>
      </c>
      <c r="X8" s="90" t="s">
        <v>242</v>
      </c>
      <c r="Y8" s="86"/>
      <c r="Z8" s="86"/>
      <c r="AA8" s="92" t="s">
        <v>249</v>
      </c>
      <c r="AB8" s="86"/>
      <c r="AC8" s="86" t="b">
        <v>0</v>
      </c>
      <c r="AD8" s="86">
        <v>0</v>
      </c>
      <c r="AE8" s="92" t="s">
        <v>251</v>
      </c>
      <c r="AF8" s="86" t="b">
        <v>0</v>
      </c>
      <c r="AG8" s="86" t="s">
        <v>252</v>
      </c>
      <c r="AH8" s="86"/>
      <c r="AI8" s="92" t="s">
        <v>251</v>
      </c>
      <c r="AJ8" s="86" t="b">
        <v>0</v>
      </c>
      <c r="AK8" s="86">
        <v>0</v>
      </c>
      <c r="AL8" s="92" t="s">
        <v>247</v>
      </c>
      <c r="AM8" s="86" t="s">
        <v>255</v>
      </c>
      <c r="AN8" s="86" t="b">
        <v>0</v>
      </c>
      <c r="AO8" s="92" t="s">
        <v>247</v>
      </c>
      <c r="AP8" s="86" t="s">
        <v>176</v>
      </c>
      <c r="AQ8" s="86">
        <v>0</v>
      </c>
      <c r="AR8" s="86">
        <v>0</v>
      </c>
      <c r="AS8" s="86"/>
      <c r="AT8" s="86"/>
      <c r="AU8" s="86"/>
      <c r="AV8" s="86"/>
      <c r="AW8" s="86"/>
      <c r="AX8" s="86"/>
      <c r="AY8" s="86"/>
      <c r="AZ8" s="86"/>
      <c r="BA8">
        <v>2</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23</v>
      </c>
      <c r="BK8" s="52">
        <v>100</v>
      </c>
      <c r="BL8" s="51">
        <v>23</v>
      </c>
    </row>
    <row r="9" spans="1:64" ht="45">
      <c r="A9" s="84" t="s">
        <v>215</v>
      </c>
      <c r="B9" s="84" t="s">
        <v>214</v>
      </c>
      <c r="C9" s="53" t="s">
        <v>518</v>
      </c>
      <c r="D9" s="54">
        <v>3</v>
      </c>
      <c r="E9" s="65" t="s">
        <v>136</v>
      </c>
      <c r="F9" s="55">
        <v>35</v>
      </c>
      <c r="G9" s="53"/>
      <c r="H9" s="57"/>
      <c r="I9" s="56"/>
      <c r="J9" s="56"/>
      <c r="K9" s="36" t="s">
        <v>65</v>
      </c>
      <c r="L9" s="83">
        <v>9</v>
      </c>
      <c r="M9" s="83"/>
      <c r="N9" s="63"/>
      <c r="O9" s="86" t="s">
        <v>216</v>
      </c>
      <c r="P9" s="88">
        <v>43699.137650462966</v>
      </c>
      <c r="Q9" s="86" t="s">
        <v>218</v>
      </c>
      <c r="R9" s="86"/>
      <c r="S9" s="86"/>
      <c r="T9" s="86" t="s">
        <v>230</v>
      </c>
      <c r="U9" s="86"/>
      <c r="V9" s="90" t="s">
        <v>236</v>
      </c>
      <c r="W9" s="88">
        <v>43699.137650462966</v>
      </c>
      <c r="X9" s="90" t="s">
        <v>243</v>
      </c>
      <c r="Y9" s="86"/>
      <c r="Z9" s="86"/>
      <c r="AA9" s="92" t="s">
        <v>250</v>
      </c>
      <c r="AB9" s="86"/>
      <c r="AC9" s="86" t="b">
        <v>0</v>
      </c>
      <c r="AD9" s="86">
        <v>0</v>
      </c>
      <c r="AE9" s="92" t="s">
        <v>251</v>
      </c>
      <c r="AF9" s="86" t="b">
        <v>0</v>
      </c>
      <c r="AG9" s="86" t="s">
        <v>252</v>
      </c>
      <c r="AH9" s="86"/>
      <c r="AI9" s="92" t="s">
        <v>251</v>
      </c>
      <c r="AJ9" s="86" t="b">
        <v>0</v>
      </c>
      <c r="AK9" s="86">
        <v>0</v>
      </c>
      <c r="AL9" s="92" t="s">
        <v>248</v>
      </c>
      <c r="AM9" s="86" t="s">
        <v>255</v>
      </c>
      <c r="AN9" s="86" t="b">
        <v>0</v>
      </c>
      <c r="AO9" s="92" t="s">
        <v>248</v>
      </c>
      <c r="AP9" s="86" t="s">
        <v>176</v>
      </c>
      <c r="AQ9" s="86">
        <v>0</v>
      </c>
      <c r="AR9" s="86">
        <v>0</v>
      </c>
      <c r="AS9" s="86"/>
      <c r="AT9" s="86"/>
      <c r="AU9" s="86"/>
      <c r="AV9" s="86"/>
      <c r="AW9" s="86"/>
      <c r="AX9" s="86"/>
      <c r="AY9" s="86"/>
      <c r="AZ9" s="86"/>
      <c r="BA9">
        <v>2</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20</v>
      </c>
      <c r="BK9" s="52">
        <v>100</v>
      </c>
      <c r="BL9"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3" r:id="rId1" display="https://www.youtube.com/watch?v=754Ph_demiw&amp;feature=youtu.be"/>
    <hyperlink ref="R5" r:id="rId2" display="https://twitter.com/i/web/status/1163996411438018561"/>
    <hyperlink ref="R6" r:id="rId3" display="https://twitter.com/i/web/status/1163996787855765504"/>
    <hyperlink ref="R7" r:id="rId4" display="https://twitter.com/i/web/status/1164374772383440896"/>
    <hyperlink ref="V3" r:id="rId5" display="http://pbs.twimg.com/profile_images/879313175623204865/3kXcaMYm_normal.jpg"/>
    <hyperlink ref="V4" r:id="rId6" display="http://pbs.twimg.com/profile_images/1153215130194337792/cbQv0YZs_normal.jpg"/>
    <hyperlink ref="V5" r:id="rId7" display="http://pbs.twimg.com/profile_images/1058739839384907776/WllDCirw_normal.jpg"/>
    <hyperlink ref="V6" r:id="rId8" display="http://pbs.twimg.com/profile_images/1058739839384907776/WllDCirw_normal.jpg"/>
    <hyperlink ref="V7" r:id="rId9" display="http://pbs.twimg.com/profile_images/1058739839384907776/WllDCirw_normal.jpg"/>
    <hyperlink ref="V8" r:id="rId10" display="http://pbs.twimg.com/profile_images/1148806029980950529/ByTff88k_normal.jpg"/>
    <hyperlink ref="V9" r:id="rId11" display="http://pbs.twimg.com/profile_images/1148806029980950529/ByTff88k_normal.jpg"/>
    <hyperlink ref="X3" r:id="rId12" display="https://twitter.com/#!/hijazi2009/status/1160980619058470912"/>
    <hyperlink ref="X4" r:id="rId13" display="https://twitter.com/#!/jxrnuonopxoh8vt/status/1164375287196463110"/>
    <hyperlink ref="X5" r:id="rId14" display="https://twitter.com/#!/alhurranews/status/1163996411438018561"/>
    <hyperlink ref="X6" r:id="rId15" display="https://twitter.com/#!/alhurranews/status/1163996787855765504"/>
    <hyperlink ref="X7" r:id="rId16" display="https://twitter.com/#!/alhurranews/status/1164374772383440896"/>
    <hyperlink ref="X8" r:id="rId17" display="https://twitter.com/#!/jkhawlyah/status/1163996934094446592"/>
    <hyperlink ref="X9" r:id="rId18" display="https://twitter.com/#!/jkhawlyah/status/1164376196869775360"/>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474</v>
      </c>
      <c r="B1" s="13" t="s">
        <v>475</v>
      </c>
      <c r="C1" s="13" t="s">
        <v>468</v>
      </c>
      <c r="D1" s="13" t="s">
        <v>469</v>
      </c>
      <c r="E1" s="13" t="s">
        <v>476</v>
      </c>
      <c r="F1" s="13" t="s">
        <v>144</v>
      </c>
      <c r="G1" s="13" t="s">
        <v>477</v>
      </c>
      <c r="H1" s="13" t="s">
        <v>478</v>
      </c>
      <c r="I1" s="13" t="s">
        <v>479</v>
      </c>
      <c r="J1" s="13" t="s">
        <v>480</v>
      </c>
      <c r="K1" s="13" t="s">
        <v>481</v>
      </c>
      <c r="L1" s="13" t="s">
        <v>482</v>
      </c>
    </row>
    <row r="2" spans="1:12" ht="15">
      <c r="A2" s="91" t="s">
        <v>380</v>
      </c>
      <c r="B2" s="91" t="s">
        <v>382</v>
      </c>
      <c r="C2" s="91">
        <v>3</v>
      </c>
      <c r="D2" s="130">
        <v>0.008557599658013823</v>
      </c>
      <c r="E2" s="130">
        <v>1.4842998393467859</v>
      </c>
      <c r="F2" s="91" t="s">
        <v>470</v>
      </c>
      <c r="G2" s="91" t="b">
        <v>0</v>
      </c>
      <c r="H2" s="91" t="b">
        <v>0</v>
      </c>
      <c r="I2" s="91" t="b">
        <v>0</v>
      </c>
      <c r="J2" s="91" t="b">
        <v>0</v>
      </c>
      <c r="K2" s="91" t="b">
        <v>0</v>
      </c>
      <c r="L2" s="91" t="b">
        <v>0</v>
      </c>
    </row>
    <row r="3" spans="1:12" ht="15">
      <c r="A3" s="91" t="s">
        <v>382</v>
      </c>
      <c r="B3" s="91" t="s">
        <v>384</v>
      </c>
      <c r="C3" s="91">
        <v>3</v>
      </c>
      <c r="D3" s="130">
        <v>0.008557599658013823</v>
      </c>
      <c r="E3" s="130">
        <v>1.6092385759550858</v>
      </c>
      <c r="F3" s="91" t="s">
        <v>470</v>
      </c>
      <c r="G3" s="91" t="b">
        <v>0</v>
      </c>
      <c r="H3" s="91" t="b">
        <v>0</v>
      </c>
      <c r="I3" s="91" t="b">
        <v>0</v>
      </c>
      <c r="J3" s="91" t="b">
        <v>0</v>
      </c>
      <c r="K3" s="91" t="b">
        <v>0</v>
      </c>
      <c r="L3" s="91" t="b">
        <v>0</v>
      </c>
    </row>
    <row r="4" spans="1:12" ht="15">
      <c r="A4" s="91" t="s">
        <v>384</v>
      </c>
      <c r="B4" s="91" t="s">
        <v>385</v>
      </c>
      <c r="C4" s="91">
        <v>3</v>
      </c>
      <c r="D4" s="130">
        <v>0.008557599658013823</v>
      </c>
      <c r="E4" s="130">
        <v>1.6092385759550858</v>
      </c>
      <c r="F4" s="91" t="s">
        <v>470</v>
      </c>
      <c r="G4" s="91" t="b">
        <v>0</v>
      </c>
      <c r="H4" s="91" t="b">
        <v>0</v>
      </c>
      <c r="I4" s="91" t="b">
        <v>0</v>
      </c>
      <c r="J4" s="91" t="b">
        <v>0</v>
      </c>
      <c r="K4" s="91" t="b">
        <v>0</v>
      </c>
      <c r="L4" s="91" t="b">
        <v>0</v>
      </c>
    </row>
    <row r="5" spans="1:12" ht="15">
      <c r="A5" s="91" t="s">
        <v>385</v>
      </c>
      <c r="B5" s="91" t="s">
        <v>386</v>
      </c>
      <c r="C5" s="91">
        <v>3</v>
      </c>
      <c r="D5" s="130">
        <v>0.008557599658013823</v>
      </c>
      <c r="E5" s="130">
        <v>1.6092385759550858</v>
      </c>
      <c r="F5" s="91" t="s">
        <v>470</v>
      </c>
      <c r="G5" s="91" t="b">
        <v>0</v>
      </c>
      <c r="H5" s="91" t="b">
        <v>0</v>
      </c>
      <c r="I5" s="91" t="b">
        <v>0</v>
      </c>
      <c r="J5" s="91" t="b">
        <v>0</v>
      </c>
      <c r="K5" s="91" t="b">
        <v>0</v>
      </c>
      <c r="L5" s="91" t="b">
        <v>0</v>
      </c>
    </row>
    <row r="6" spans="1:12" ht="15">
      <c r="A6" s="91" t="s">
        <v>386</v>
      </c>
      <c r="B6" s="91" t="s">
        <v>387</v>
      </c>
      <c r="C6" s="91">
        <v>3</v>
      </c>
      <c r="D6" s="130">
        <v>0.008557599658013823</v>
      </c>
      <c r="E6" s="130">
        <v>1.6092385759550858</v>
      </c>
      <c r="F6" s="91" t="s">
        <v>470</v>
      </c>
      <c r="G6" s="91" t="b">
        <v>0</v>
      </c>
      <c r="H6" s="91" t="b">
        <v>0</v>
      </c>
      <c r="I6" s="91" t="b">
        <v>0</v>
      </c>
      <c r="J6" s="91" t="b">
        <v>0</v>
      </c>
      <c r="K6" s="91" t="b">
        <v>0</v>
      </c>
      <c r="L6" s="91" t="b">
        <v>0</v>
      </c>
    </row>
    <row r="7" spans="1:12" ht="15">
      <c r="A7" s="91" t="s">
        <v>387</v>
      </c>
      <c r="B7" s="91" t="s">
        <v>388</v>
      </c>
      <c r="C7" s="91">
        <v>3</v>
      </c>
      <c r="D7" s="130">
        <v>0.008557599658013823</v>
      </c>
      <c r="E7" s="130">
        <v>1.6092385759550858</v>
      </c>
      <c r="F7" s="91" t="s">
        <v>470</v>
      </c>
      <c r="G7" s="91" t="b">
        <v>0</v>
      </c>
      <c r="H7" s="91" t="b">
        <v>0</v>
      </c>
      <c r="I7" s="91" t="b">
        <v>0</v>
      </c>
      <c r="J7" s="91" t="b">
        <v>0</v>
      </c>
      <c r="K7" s="91" t="b">
        <v>0</v>
      </c>
      <c r="L7" s="91" t="b">
        <v>0</v>
      </c>
    </row>
    <row r="8" spans="1:12" ht="15">
      <c r="A8" s="91" t="s">
        <v>388</v>
      </c>
      <c r="B8" s="91" t="s">
        <v>389</v>
      </c>
      <c r="C8" s="91">
        <v>3</v>
      </c>
      <c r="D8" s="130">
        <v>0.008557599658013823</v>
      </c>
      <c r="E8" s="130">
        <v>1.6092385759550858</v>
      </c>
      <c r="F8" s="91" t="s">
        <v>470</v>
      </c>
      <c r="G8" s="91" t="b">
        <v>0</v>
      </c>
      <c r="H8" s="91" t="b">
        <v>0</v>
      </c>
      <c r="I8" s="91" t="b">
        <v>0</v>
      </c>
      <c r="J8" s="91" t="b">
        <v>0</v>
      </c>
      <c r="K8" s="91" t="b">
        <v>0</v>
      </c>
      <c r="L8" s="91" t="b">
        <v>0</v>
      </c>
    </row>
    <row r="9" spans="1:12" ht="15">
      <c r="A9" s="91" t="s">
        <v>389</v>
      </c>
      <c r="B9" s="91" t="s">
        <v>443</v>
      </c>
      <c r="C9" s="91">
        <v>3</v>
      </c>
      <c r="D9" s="130">
        <v>0.008557599658013823</v>
      </c>
      <c r="E9" s="130">
        <v>1.6092385759550858</v>
      </c>
      <c r="F9" s="91" t="s">
        <v>470</v>
      </c>
      <c r="G9" s="91" t="b">
        <v>0</v>
      </c>
      <c r="H9" s="91" t="b">
        <v>0</v>
      </c>
      <c r="I9" s="91" t="b">
        <v>0</v>
      </c>
      <c r="J9" s="91" t="b">
        <v>0</v>
      </c>
      <c r="K9" s="91" t="b">
        <v>0</v>
      </c>
      <c r="L9" s="91" t="b">
        <v>0</v>
      </c>
    </row>
    <row r="10" spans="1:12" ht="15">
      <c r="A10" s="91" t="s">
        <v>443</v>
      </c>
      <c r="B10" s="91" t="s">
        <v>444</v>
      </c>
      <c r="C10" s="91">
        <v>3</v>
      </c>
      <c r="D10" s="130">
        <v>0.008557599658013823</v>
      </c>
      <c r="E10" s="130">
        <v>1.6092385759550858</v>
      </c>
      <c r="F10" s="91" t="s">
        <v>470</v>
      </c>
      <c r="G10" s="91" t="b">
        <v>0</v>
      </c>
      <c r="H10" s="91" t="b">
        <v>0</v>
      </c>
      <c r="I10" s="91" t="b">
        <v>0</v>
      </c>
      <c r="J10" s="91" t="b">
        <v>0</v>
      </c>
      <c r="K10" s="91" t="b">
        <v>0</v>
      </c>
      <c r="L10" s="91" t="b">
        <v>0</v>
      </c>
    </row>
    <row r="11" spans="1:12" ht="15">
      <c r="A11" s="91" t="s">
        <v>444</v>
      </c>
      <c r="B11" s="91" t="s">
        <v>445</v>
      </c>
      <c r="C11" s="91">
        <v>3</v>
      </c>
      <c r="D11" s="130">
        <v>0.008557599658013823</v>
      </c>
      <c r="E11" s="130">
        <v>1.6092385759550858</v>
      </c>
      <c r="F11" s="91" t="s">
        <v>470</v>
      </c>
      <c r="G11" s="91" t="b">
        <v>0</v>
      </c>
      <c r="H11" s="91" t="b">
        <v>0</v>
      </c>
      <c r="I11" s="91" t="b">
        <v>0</v>
      </c>
      <c r="J11" s="91" t="b">
        <v>0</v>
      </c>
      <c r="K11" s="91" t="b">
        <v>0</v>
      </c>
      <c r="L11" s="91" t="b">
        <v>0</v>
      </c>
    </row>
    <row r="12" spans="1:12" ht="15">
      <c r="A12" s="91" t="s">
        <v>445</v>
      </c>
      <c r="B12" s="91" t="s">
        <v>446</v>
      </c>
      <c r="C12" s="91">
        <v>3</v>
      </c>
      <c r="D12" s="130">
        <v>0.008557599658013823</v>
      </c>
      <c r="E12" s="130">
        <v>1.6092385759550858</v>
      </c>
      <c r="F12" s="91" t="s">
        <v>470</v>
      </c>
      <c r="G12" s="91" t="b">
        <v>0</v>
      </c>
      <c r="H12" s="91" t="b">
        <v>0</v>
      </c>
      <c r="I12" s="91" t="b">
        <v>0</v>
      </c>
      <c r="J12" s="91" t="b">
        <v>0</v>
      </c>
      <c r="K12" s="91" t="b">
        <v>0</v>
      </c>
      <c r="L12" s="91" t="b">
        <v>0</v>
      </c>
    </row>
    <row r="13" spans="1:12" ht="15">
      <c r="A13" s="91" t="s">
        <v>446</v>
      </c>
      <c r="B13" s="91" t="s">
        <v>447</v>
      </c>
      <c r="C13" s="91">
        <v>3</v>
      </c>
      <c r="D13" s="130">
        <v>0.008557599658013823</v>
      </c>
      <c r="E13" s="130">
        <v>1.6092385759550858</v>
      </c>
      <c r="F13" s="91" t="s">
        <v>470</v>
      </c>
      <c r="G13" s="91" t="b">
        <v>0</v>
      </c>
      <c r="H13" s="91" t="b">
        <v>0</v>
      </c>
      <c r="I13" s="91" t="b">
        <v>0</v>
      </c>
      <c r="J13" s="91" t="b">
        <v>0</v>
      </c>
      <c r="K13" s="91" t="b">
        <v>0</v>
      </c>
      <c r="L13" s="91" t="b">
        <v>0</v>
      </c>
    </row>
    <row r="14" spans="1:12" ht="15">
      <c r="A14" s="91" t="s">
        <v>447</v>
      </c>
      <c r="B14" s="91" t="s">
        <v>379</v>
      </c>
      <c r="C14" s="91">
        <v>3</v>
      </c>
      <c r="D14" s="130">
        <v>0.008557599658013823</v>
      </c>
      <c r="E14" s="130">
        <v>1.4842998393467859</v>
      </c>
      <c r="F14" s="91" t="s">
        <v>470</v>
      </c>
      <c r="G14" s="91" t="b">
        <v>0</v>
      </c>
      <c r="H14" s="91" t="b">
        <v>0</v>
      </c>
      <c r="I14" s="91" t="b">
        <v>0</v>
      </c>
      <c r="J14" s="91" t="b">
        <v>0</v>
      </c>
      <c r="K14" s="91" t="b">
        <v>0</v>
      </c>
      <c r="L14" s="91" t="b">
        <v>0</v>
      </c>
    </row>
    <row r="15" spans="1:12" ht="15">
      <c r="A15" s="91" t="s">
        <v>379</v>
      </c>
      <c r="B15" s="91" t="s">
        <v>448</v>
      </c>
      <c r="C15" s="91">
        <v>3</v>
      </c>
      <c r="D15" s="130">
        <v>0.008557599658013823</v>
      </c>
      <c r="E15" s="130">
        <v>1.2412617906604915</v>
      </c>
      <c r="F15" s="91" t="s">
        <v>470</v>
      </c>
      <c r="G15" s="91" t="b">
        <v>0</v>
      </c>
      <c r="H15" s="91" t="b">
        <v>0</v>
      </c>
      <c r="I15" s="91" t="b">
        <v>0</v>
      </c>
      <c r="J15" s="91" t="b">
        <v>0</v>
      </c>
      <c r="K15" s="91" t="b">
        <v>0</v>
      </c>
      <c r="L15" s="91" t="b">
        <v>0</v>
      </c>
    </row>
    <row r="16" spans="1:12" ht="15">
      <c r="A16" s="91" t="s">
        <v>448</v>
      </c>
      <c r="B16" s="91" t="s">
        <v>449</v>
      </c>
      <c r="C16" s="91">
        <v>3</v>
      </c>
      <c r="D16" s="130">
        <v>0.008557599658013823</v>
      </c>
      <c r="E16" s="130">
        <v>1.6092385759550858</v>
      </c>
      <c r="F16" s="91" t="s">
        <v>470</v>
      </c>
      <c r="G16" s="91" t="b">
        <v>0</v>
      </c>
      <c r="H16" s="91" t="b">
        <v>0</v>
      </c>
      <c r="I16" s="91" t="b">
        <v>0</v>
      </c>
      <c r="J16" s="91" t="b">
        <v>0</v>
      </c>
      <c r="K16" s="91" t="b">
        <v>0</v>
      </c>
      <c r="L16" s="91" t="b">
        <v>0</v>
      </c>
    </row>
    <row r="17" spans="1:12" ht="15">
      <c r="A17" s="91" t="s">
        <v>379</v>
      </c>
      <c r="B17" s="91" t="s">
        <v>450</v>
      </c>
      <c r="C17" s="91">
        <v>3</v>
      </c>
      <c r="D17" s="130">
        <v>0.008557599658013823</v>
      </c>
      <c r="E17" s="130">
        <v>1.2412617906604915</v>
      </c>
      <c r="F17" s="91" t="s">
        <v>470</v>
      </c>
      <c r="G17" s="91" t="b">
        <v>0</v>
      </c>
      <c r="H17" s="91" t="b">
        <v>0</v>
      </c>
      <c r="I17" s="91" t="b">
        <v>0</v>
      </c>
      <c r="J17" s="91" t="b">
        <v>0</v>
      </c>
      <c r="K17" s="91" t="b">
        <v>0</v>
      </c>
      <c r="L17" s="91" t="b">
        <v>0</v>
      </c>
    </row>
    <row r="18" spans="1:12" ht="15">
      <c r="A18" s="91" t="s">
        <v>450</v>
      </c>
      <c r="B18" s="91" t="s">
        <v>451</v>
      </c>
      <c r="C18" s="91">
        <v>3</v>
      </c>
      <c r="D18" s="130">
        <v>0.008557599658013823</v>
      </c>
      <c r="E18" s="130">
        <v>1.6092385759550858</v>
      </c>
      <c r="F18" s="91" t="s">
        <v>470</v>
      </c>
      <c r="G18" s="91" t="b">
        <v>0</v>
      </c>
      <c r="H18" s="91" t="b">
        <v>0</v>
      </c>
      <c r="I18" s="91" t="b">
        <v>0</v>
      </c>
      <c r="J18" s="91" t="b">
        <v>0</v>
      </c>
      <c r="K18" s="91" t="b">
        <v>0</v>
      </c>
      <c r="L18" s="91" t="b">
        <v>0</v>
      </c>
    </row>
    <row r="19" spans="1:12" ht="15">
      <c r="A19" s="91" t="s">
        <v>451</v>
      </c>
      <c r="B19" s="91" t="s">
        <v>452</v>
      </c>
      <c r="C19" s="91">
        <v>3</v>
      </c>
      <c r="D19" s="130">
        <v>0.008557599658013823</v>
      </c>
      <c r="E19" s="130">
        <v>1.6092385759550858</v>
      </c>
      <c r="F19" s="91" t="s">
        <v>470</v>
      </c>
      <c r="G19" s="91" t="b">
        <v>0</v>
      </c>
      <c r="H19" s="91" t="b">
        <v>0</v>
      </c>
      <c r="I19" s="91" t="b">
        <v>0</v>
      </c>
      <c r="J19" s="91" t="b">
        <v>0</v>
      </c>
      <c r="K19" s="91" t="b">
        <v>0</v>
      </c>
      <c r="L19" s="91" t="b">
        <v>0</v>
      </c>
    </row>
    <row r="20" spans="1:12" ht="15">
      <c r="A20" s="91" t="s">
        <v>452</v>
      </c>
      <c r="B20" s="91" t="s">
        <v>453</v>
      </c>
      <c r="C20" s="91">
        <v>3</v>
      </c>
      <c r="D20" s="130">
        <v>0.008557599658013823</v>
      </c>
      <c r="E20" s="130">
        <v>1.6092385759550858</v>
      </c>
      <c r="F20" s="91" t="s">
        <v>470</v>
      </c>
      <c r="G20" s="91" t="b">
        <v>0</v>
      </c>
      <c r="H20" s="91" t="b">
        <v>0</v>
      </c>
      <c r="I20" s="91" t="b">
        <v>0</v>
      </c>
      <c r="J20" s="91" t="b">
        <v>0</v>
      </c>
      <c r="K20" s="91" t="b">
        <v>0</v>
      </c>
      <c r="L20" s="91" t="b">
        <v>0</v>
      </c>
    </row>
    <row r="21" spans="1:12" ht="15">
      <c r="A21" s="91" t="s">
        <v>453</v>
      </c>
      <c r="B21" s="91" t="s">
        <v>454</v>
      </c>
      <c r="C21" s="91">
        <v>3</v>
      </c>
      <c r="D21" s="130">
        <v>0.008557599658013823</v>
      </c>
      <c r="E21" s="130">
        <v>1.6092385759550858</v>
      </c>
      <c r="F21" s="91" t="s">
        <v>470</v>
      </c>
      <c r="G21" s="91" t="b">
        <v>0</v>
      </c>
      <c r="H21" s="91" t="b">
        <v>0</v>
      </c>
      <c r="I21" s="91" t="b">
        <v>0</v>
      </c>
      <c r="J21" s="91" t="b">
        <v>0</v>
      </c>
      <c r="K21" s="91" t="b">
        <v>0</v>
      </c>
      <c r="L21" s="91" t="b">
        <v>0</v>
      </c>
    </row>
    <row r="22" spans="1:12" ht="15">
      <c r="A22" s="91" t="s">
        <v>454</v>
      </c>
      <c r="B22" s="91" t="s">
        <v>455</v>
      </c>
      <c r="C22" s="91">
        <v>3</v>
      </c>
      <c r="D22" s="130">
        <v>0.008557599658013823</v>
      </c>
      <c r="E22" s="130">
        <v>1.6092385759550858</v>
      </c>
      <c r="F22" s="91" t="s">
        <v>470</v>
      </c>
      <c r="G22" s="91" t="b">
        <v>0</v>
      </c>
      <c r="H22" s="91" t="b">
        <v>0</v>
      </c>
      <c r="I22" s="91" t="b">
        <v>0</v>
      </c>
      <c r="J22" s="91" t="b">
        <v>0</v>
      </c>
      <c r="K22" s="91" t="b">
        <v>0</v>
      </c>
      <c r="L22" s="91" t="b">
        <v>0</v>
      </c>
    </row>
    <row r="23" spans="1:12" ht="15">
      <c r="A23" s="91" t="s">
        <v>455</v>
      </c>
      <c r="B23" s="91" t="s">
        <v>456</v>
      </c>
      <c r="C23" s="91">
        <v>3</v>
      </c>
      <c r="D23" s="130">
        <v>0.008557599658013823</v>
      </c>
      <c r="E23" s="130">
        <v>1.6092385759550858</v>
      </c>
      <c r="F23" s="91" t="s">
        <v>470</v>
      </c>
      <c r="G23" s="91" t="b">
        <v>0</v>
      </c>
      <c r="H23" s="91" t="b">
        <v>0</v>
      </c>
      <c r="I23" s="91" t="b">
        <v>0</v>
      </c>
      <c r="J23" s="91" t="b">
        <v>0</v>
      </c>
      <c r="K23" s="91" t="b">
        <v>0</v>
      </c>
      <c r="L23" s="91" t="b">
        <v>0</v>
      </c>
    </row>
    <row r="24" spans="1:12" ht="15">
      <c r="A24" s="91" t="s">
        <v>456</v>
      </c>
      <c r="B24" s="91" t="s">
        <v>381</v>
      </c>
      <c r="C24" s="91">
        <v>3</v>
      </c>
      <c r="D24" s="130">
        <v>0.008557599658013823</v>
      </c>
      <c r="E24" s="130">
        <v>1.4842998393467859</v>
      </c>
      <c r="F24" s="91" t="s">
        <v>470</v>
      </c>
      <c r="G24" s="91" t="b">
        <v>0</v>
      </c>
      <c r="H24" s="91" t="b">
        <v>0</v>
      </c>
      <c r="I24" s="91" t="b">
        <v>0</v>
      </c>
      <c r="J24" s="91" t="b">
        <v>0</v>
      </c>
      <c r="K24" s="91" t="b">
        <v>0</v>
      </c>
      <c r="L24" s="91" t="b">
        <v>0</v>
      </c>
    </row>
    <row r="25" spans="1:12" ht="15">
      <c r="A25" s="91" t="s">
        <v>381</v>
      </c>
      <c r="B25" s="91" t="s">
        <v>457</v>
      </c>
      <c r="C25" s="91">
        <v>3</v>
      </c>
      <c r="D25" s="130">
        <v>0.008557599658013823</v>
      </c>
      <c r="E25" s="130">
        <v>1.4842998393467859</v>
      </c>
      <c r="F25" s="91" t="s">
        <v>470</v>
      </c>
      <c r="G25" s="91" t="b">
        <v>0</v>
      </c>
      <c r="H25" s="91" t="b">
        <v>0</v>
      </c>
      <c r="I25" s="91" t="b">
        <v>0</v>
      </c>
      <c r="J25" s="91" t="b">
        <v>0</v>
      </c>
      <c r="K25" s="91" t="b">
        <v>0</v>
      </c>
      <c r="L25" s="91" t="b">
        <v>0</v>
      </c>
    </row>
    <row r="26" spans="1:12" ht="15">
      <c r="A26" s="91" t="s">
        <v>457</v>
      </c>
      <c r="B26" s="91" t="s">
        <v>458</v>
      </c>
      <c r="C26" s="91">
        <v>3</v>
      </c>
      <c r="D26" s="130">
        <v>0.008557599658013823</v>
      </c>
      <c r="E26" s="130">
        <v>1.6092385759550858</v>
      </c>
      <c r="F26" s="91" t="s">
        <v>470</v>
      </c>
      <c r="G26" s="91" t="b">
        <v>0</v>
      </c>
      <c r="H26" s="91" t="b">
        <v>0</v>
      </c>
      <c r="I26" s="91" t="b">
        <v>0</v>
      </c>
      <c r="J26" s="91" t="b">
        <v>0</v>
      </c>
      <c r="K26" s="91" t="b">
        <v>0</v>
      </c>
      <c r="L26" s="91" t="b">
        <v>0</v>
      </c>
    </row>
    <row r="27" spans="1:12" ht="15">
      <c r="A27" s="91" t="s">
        <v>458</v>
      </c>
      <c r="B27" s="91" t="s">
        <v>459</v>
      </c>
      <c r="C27" s="91">
        <v>3</v>
      </c>
      <c r="D27" s="130">
        <v>0.008557599658013823</v>
      </c>
      <c r="E27" s="130">
        <v>1.6092385759550858</v>
      </c>
      <c r="F27" s="91" t="s">
        <v>470</v>
      </c>
      <c r="G27" s="91" t="b">
        <v>0</v>
      </c>
      <c r="H27" s="91" t="b">
        <v>0</v>
      </c>
      <c r="I27" s="91" t="b">
        <v>0</v>
      </c>
      <c r="J27" s="91" t="b">
        <v>0</v>
      </c>
      <c r="K27" s="91" t="b">
        <v>0</v>
      </c>
      <c r="L27" s="91" t="b">
        <v>0</v>
      </c>
    </row>
    <row r="28" spans="1:12" ht="15">
      <c r="A28" s="91" t="s">
        <v>459</v>
      </c>
      <c r="B28" s="91" t="s">
        <v>460</v>
      </c>
      <c r="C28" s="91">
        <v>3</v>
      </c>
      <c r="D28" s="130">
        <v>0.008557599658013823</v>
      </c>
      <c r="E28" s="130">
        <v>1.6092385759550858</v>
      </c>
      <c r="F28" s="91" t="s">
        <v>470</v>
      </c>
      <c r="G28" s="91" t="b">
        <v>0</v>
      </c>
      <c r="H28" s="91" t="b">
        <v>0</v>
      </c>
      <c r="I28" s="91" t="b">
        <v>0</v>
      </c>
      <c r="J28" s="91" t="b">
        <v>0</v>
      </c>
      <c r="K28" s="91" t="b">
        <v>0</v>
      </c>
      <c r="L28" s="91" t="b">
        <v>0</v>
      </c>
    </row>
    <row r="29" spans="1:12" ht="15">
      <c r="A29" s="91" t="s">
        <v>460</v>
      </c>
      <c r="B29" s="91" t="s">
        <v>461</v>
      </c>
      <c r="C29" s="91">
        <v>3</v>
      </c>
      <c r="D29" s="130">
        <v>0.008557599658013823</v>
      </c>
      <c r="E29" s="130">
        <v>1.6092385759550858</v>
      </c>
      <c r="F29" s="91" t="s">
        <v>470</v>
      </c>
      <c r="G29" s="91" t="b">
        <v>0</v>
      </c>
      <c r="H29" s="91" t="b">
        <v>0</v>
      </c>
      <c r="I29" s="91" t="b">
        <v>0</v>
      </c>
      <c r="J29" s="91" t="b">
        <v>0</v>
      </c>
      <c r="K29" s="91" t="b">
        <v>0</v>
      </c>
      <c r="L29" s="91" t="b">
        <v>0</v>
      </c>
    </row>
    <row r="30" spans="1:12" ht="15">
      <c r="A30" s="91" t="s">
        <v>461</v>
      </c>
      <c r="B30" s="91" t="s">
        <v>462</v>
      </c>
      <c r="C30" s="91">
        <v>3</v>
      </c>
      <c r="D30" s="130">
        <v>0.008557599658013823</v>
      </c>
      <c r="E30" s="130">
        <v>1.6092385759550858</v>
      </c>
      <c r="F30" s="91" t="s">
        <v>470</v>
      </c>
      <c r="G30" s="91" t="b">
        <v>0</v>
      </c>
      <c r="H30" s="91" t="b">
        <v>0</v>
      </c>
      <c r="I30" s="91" t="b">
        <v>0</v>
      </c>
      <c r="J30" s="91" t="b">
        <v>0</v>
      </c>
      <c r="K30" s="91" t="b">
        <v>0</v>
      </c>
      <c r="L30" s="91" t="b">
        <v>0</v>
      </c>
    </row>
    <row r="31" spans="1:12" ht="15">
      <c r="A31" s="91" t="s">
        <v>462</v>
      </c>
      <c r="B31" s="91" t="s">
        <v>463</v>
      </c>
      <c r="C31" s="91">
        <v>3</v>
      </c>
      <c r="D31" s="130">
        <v>0.008557599658013823</v>
      </c>
      <c r="E31" s="130">
        <v>1.6092385759550858</v>
      </c>
      <c r="F31" s="91" t="s">
        <v>470</v>
      </c>
      <c r="G31" s="91" t="b">
        <v>0</v>
      </c>
      <c r="H31" s="91" t="b">
        <v>0</v>
      </c>
      <c r="I31" s="91" t="b">
        <v>0</v>
      </c>
      <c r="J31" s="91" t="b">
        <v>0</v>
      </c>
      <c r="K31" s="91" t="b">
        <v>0</v>
      </c>
      <c r="L31" s="91" t="b">
        <v>0</v>
      </c>
    </row>
    <row r="32" spans="1:12" ht="15">
      <c r="A32" s="91" t="s">
        <v>463</v>
      </c>
      <c r="B32" s="91" t="s">
        <v>464</v>
      </c>
      <c r="C32" s="91">
        <v>3</v>
      </c>
      <c r="D32" s="130">
        <v>0.008557599658013823</v>
      </c>
      <c r="E32" s="130">
        <v>1.6092385759550858</v>
      </c>
      <c r="F32" s="91" t="s">
        <v>470</v>
      </c>
      <c r="G32" s="91" t="b">
        <v>0</v>
      </c>
      <c r="H32" s="91" t="b">
        <v>0</v>
      </c>
      <c r="I32" s="91" t="b">
        <v>0</v>
      </c>
      <c r="J32" s="91" t="b">
        <v>0</v>
      </c>
      <c r="K32" s="91" t="b">
        <v>0</v>
      </c>
      <c r="L32" s="91" t="b">
        <v>0</v>
      </c>
    </row>
    <row r="33" spans="1:12" ht="15">
      <c r="A33" s="91" t="s">
        <v>464</v>
      </c>
      <c r="B33" s="91" t="s">
        <v>465</v>
      </c>
      <c r="C33" s="91">
        <v>3</v>
      </c>
      <c r="D33" s="130">
        <v>0.008557599658013823</v>
      </c>
      <c r="E33" s="130">
        <v>1.6092385759550858</v>
      </c>
      <c r="F33" s="91" t="s">
        <v>470</v>
      </c>
      <c r="G33" s="91" t="b">
        <v>0</v>
      </c>
      <c r="H33" s="91" t="b">
        <v>0</v>
      </c>
      <c r="I33" s="91" t="b">
        <v>0</v>
      </c>
      <c r="J33" s="91" t="b">
        <v>0</v>
      </c>
      <c r="K33" s="91" t="b">
        <v>0</v>
      </c>
      <c r="L33" s="91" t="b">
        <v>0</v>
      </c>
    </row>
    <row r="34" spans="1:12" ht="15">
      <c r="A34" s="91" t="s">
        <v>214</v>
      </c>
      <c r="B34" s="91" t="s">
        <v>380</v>
      </c>
      <c r="C34" s="91">
        <v>2</v>
      </c>
      <c r="D34" s="130">
        <v>0.008435163478298847</v>
      </c>
      <c r="E34" s="130">
        <v>1.4331473168994047</v>
      </c>
      <c r="F34" s="91" t="s">
        <v>470</v>
      </c>
      <c r="G34" s="91" t="b">
        <v>0</v>
      </c>
      <c r="H34" s="91" t="b">
        <v>0</v>
      </c>
      <c r="I34" s="91" t="b">
        <v>0</v>
      </c>
      <c r="J34" s="91" t="b">
        <v>0</v>
      </c>
      <c r="K34" s="91" t="b">
        <v>0</v>
      </c>
      <c r="L34" s="91" t="b">
        <v>0</v>
      </c>
    </row>
    <row r="35" spans="1:12" ht="15">
      <c r="A35" s="91" t="s">
        <v>449</v>
      </c>
      <c r="B35" s="91" t="s">
        <v>466</v>
      </c>
      <c r="C35" s="91">
        <v>2</v>
      </c>
      <c r="D35" s="130">
        <v>0.008435163478298847</v>
      </c>
      <c r="E35" s="130">
        <v>1.6092385759550858</v>
      </c>
      <c r="F35" s="91" t="s">
        <v>470</v>
      </c>
      <c r="G35" s="91" t="b">
        <v>0</v>
      </c>
      <c r="H35" s="91" t="b">
        <v>0</v>
      </c>
      <c r="I35" s="91" t="b">
        <v>0</v>
      </c>
      <c r="J35" s="91" t="b">
        <v>0</v>
      </c>
      <c r="K35" s="91" t="b">
        <v>0</v>
      </c>
      <c r="L35" s="91" t="b">
        <v>0</v>
      </c>
    </row>
    <row r="36" spans="1:12" ht="15">
      <c r="A36" s="91" t="s">
        <v>466</v>
      </c>
      <c r="B36" s="91" t="s">
        <v>467</v>
      </c>
      <c r="C36" s="91">
        <v>2</v>
      </c>
      <c r="D36" s="130">
        <v>0.008435163478298847</v>
      </c>
      <c r="E36" s="130">
        <v>1.785329835010767</v>
      </c>
      <c r="F36" s="91" t="s">
        <v>470</v>
      </c>
      <c r="G36" s="91" t="b">
        <v>0</v>
      </c>
      <c r="H36" s="91" t="b">
        <v>0</v>
      </c>
      <c r="I36" s="91" t="b">
        <v>0</v>
      </c>
      <c r="J36" s="91" t="b">
        <v>0</v>
      </c>
      <c r="K36" s="91" t="b">
        <v>0</v>
      </c>
      <c r="L36" s="91" t="b">
        <v>0</v>
      </c>
    </row>
    <row r="37" spans="1:12" ht="15">
      <c r="A37" s="91" t="s">
        <v>380</v>
      </c>
      <c r="B37" s="91" t="s">
        <v>382</v>
      </c>
      <c r="C37" s="91">
        <v>3</v>
      </c>
      <c r="D37" s="130">
        <v>0.007991946787539323</v>
      </c>
      <c r="E37" s="130">
        <v>1.5522625229655473</v>
      </c>
      <c r="F37" s="91" t="s">
        <v>343</v>
      </c>
      <c r="G37" s="91" t="b">
        <v>0</v>
      </c>
      <c r="H37" s="91" t="b">
        <v>0</v>
      </c>
      <c r="I37" s="91" t="b">
        <v>0</v>
      </c>
      <c r="J37" s="91" t="b">
        <v>0</v>
      </c>
      <c r="K37" s="91" t="b">
        <v>0</v>
      </c>
      <c r="L37" s="91" t="b">
        <v>0</v>
      </c>
    </row>
    <row r="38" spans="1:12" ht="15">
      <c r="A38" s="91" t="s">
        <v>382</v>
      </c>
      <c r="B38" s="91" t="s">
        <v>384</v>
      </c>
      <c r="C38" s="91">
        <v>3</v>
      </c>
      <c r="D38" s="130">
        <v>0.007991946787539323</v>
      </c>
      <c r="E38" s="130">
        <v>1.5522625229655473</v>
      </c>
      <c r="F38" s="91" t="s">
        <v>343</v>
      </c>
      <c r="G38" s="91" t="b">
        <v>0</v>
      </c>
      <c r="H38" s="91" t="b">
        <v>0</v>
      </c>
      <c r="I38" s="91" t="b">
        <v>0</v>
      </c>
      <c r="J38" s="91" t="b">
        <v>0</v>
      </c>
      <c r="K38" s="91" t="b">
        <v>0</v>
      </c>
      <c r="L38" s="91" t="b">
        <v>0</v>
      </c>
    </row>
    <row r="39" spans="1:12" ht="15">
      <c r="A39" s="91" t="s">
        <v>384</v>
      </c>
      <c r="B39" s="91" t="s">
        <v>385</v>
      </c>
      <c r="C39" s="91">
        <v>3</v>
      </c>
      <c r="D39" s="130">
        <v>0.007991946787539323</v>
      </c>
      <c r="E39" s="130">
        <v>1.5522625229655473</v>
      </c>
      <c r="F39" s="91" t="s">
        <v>343</v>
      </c>
      <c r="G39" s="91" t="b">
        <v>0</v>
      </c>
      <c r="H39" s="91" t="b">
        <v>0</v>
      </c>
      <c r="I39" s="91" t="b">
        <v>0</v>
      </c>
      <c r="J39" s="91" t="b">
        <v>0</v>
      </c>
      <c r="K39" s="91" t="b">
        <v>0</v>
      </c>
      <c r="L39" s="91" t="b">
        <v>0</v>
      </c>
    </row>
    <row r="40" spans="1:12" ht="15">
      <c r="A40" s="91" t="s">
        <v>385</v>
      </c>
      <c r="B40" s="91" t="s">
        <v>386</v>
      </c>
      <c r="C40" s="91">
        <v>3</v>
      </c>
      <c r="D40" s="130">
        <v>0.007991946787539323</v>
      </c>
      <c r="E40" s="130">
        <v>1.5522625229655473</v>
      </c>
      <c r="F40" s="91" t="s">
        <v>343</v>
      </c>
      <c r="G40" s="91" t="b">
        <v>0</v>
      </c>
      <c r="H40" s="91" t="b">
        <v>0</v>
      </c>
      <c r="I40" s="91" t="b">
        <v>0</v>
      </c>
      <c r="J40" s="91" t="b">
        <v>0</v>
      </c>
      <c r="K40" s="91" t="b">
        <v>0</v>
      </c>
      <c r="L40" s="91" t="b">
        <v>0</v>
      </c>
    </row>
    <row r="41" spans="1:12" ht="15">
      <c r="A41" s="91" t="s">
        <v>386</v>
      </c>
      <c r="B41" s="91" t="s">
        <v>387</v>
      </c>
      <c r="C41" s="91">
        <v>3</v>
      </c>
      <c r="D41" s="130">
        <v>0.007991946787539323</v>
      </c>
      <c r="E41" s="130">
        <v>1.5522625229655473</v>
      </c>
      <c r="F41" s="91" t="s">
        <v>343</v>
      </c>
      <c r="G41" s="91" t="b">
        <v>0</v>
      </c>
      <c r="H41" s="91" t="b">
        <v>0</v>
      </c>
      <c r="I41" s="91" t="b">
        <v>0</v>
      </c>
      <c r="J41" s="91" t="b">
        <v>0</v>
      </c>
      <c r="K41" s="91" t="b">
        <v>0</v>
      </c>
      <c r="L41" s="91" t="b">
        <v>0</v>
      </c>
    </row>
    <row r="42" spans="1:12" ht="15">
      <c r="A42" s="91" t="s">
        <v>387</v>
      </c>
      <c r="B42" s="91" t="s">
        <v>388</v>
      </c>
      <c r="C42" s="91">
        <v>3</v>
      </c>
      <c r="D42" s="130">
        <v>0.007991946787539323</v>
      </c>
      <c r="E42" s="130">
        <v>1.5522625229655473</v>
      </c>
      <c r="F42" s="91" t="s">
        <v>343</v>
      </c>
      <c r="G42" s="91" t="b">
        <v>0</v>
      </c>
      <c r="H42" s="91" t="b">
        <v>0</v>
      </c>
      <c r="I42" s="91" t="b">
        <v>0</v>
      </c>
      <c r="J42" s="91" t="b">
        <v>0</v>
      </c>
      <c r="K42" s="91" t="b">
        <v>0</v>
      </c>
      <c r="L42" s="91" t="b">
        <v>0</v>
      </c>
    </row>
    <row r="43" spans="1:12" ht="15">
      <c r="A43" s="91" t="s">
        <v>388</v>
      </c>
      <c r="B43" s="91" t="s">
        <v>389</v>
      </c>
      <c r="C43" s="91">
        <v>3</v>
      </c>
      <c r="D43" s="130">
        <v>0.007991946787539323</v>
      </c>
      <c r="E43" s="130">
        <v>1.5522625229655473</v>
      </c>
      <c r="F43" s="91" t="s">
        <v>343</v>
      </c>
      <c r="G43" s="91" t="b">
        <v>0</v>
      </c>
      <c r="H43" s="91" t="b">
        <v>0</v>
      </c>
      <c r="I43" s="91" t="b">
        <v>0</v>
      </c>
      <c r="J43" s="91" t="b">
        <v>0</v>
      </c>
      <c r="K43" s="91" t="b">
        <v>0</v>
      </c>
      <c r="L43" s="91" t="b">
        <v>0</v>
      </c>
    </row>
    <row r="44" spans="1:12" ht="15">
      <c r="A44" s="91" t="s">
        <v>389</v>
      </c>
      <c r="B44" s="91" t="s">
        <v>443</v>
      </c>
      <c r="C44" s="91">
        <v>3</v>
      </c>
      <c r="D44" s="130">
        <v>0.007991946787539323</v>
      </c>
      <c r="E44" s="130">
        <v>1.5522625229655473</v>
      </c>
      <c r="F44" s="91" t="s">
        <v>343</v>
      </c>
      <c r="G44" s="91" t="b">
        <v>0</v>
      </c>
      <c r="H44" s="91" t="b">
        <v>0</v>
      </c>
      <c r="I44" s="91" t="b">
        <v>0</v>
      </c>
      <c r="J44" s="91" t="b">
        <v>0</v>
      </c>
      <c r="K44" s="91" t="b">
        <v>0</v>
      </c>
      <c r="L44" s="91" t="b">
        <v>0</v>
      </c>
    </row>
    <row r="45" spans="1:12" ht="15">
      <c r="A45" s="91" t="s">
        <v>443</v>
      </c>
      <c r="B45" s="91" t="s">
        <v>444</v>
      </c>
      <c r="C45" s="91">
        <v>3</v>
      </c>
      <c r="D45" s="130">
        <v>0.007991946787539323</v>
      </c>
      <c r="E45" s="130">
        <v>1.5522625229655473</v>
      </c>
      <c r="F45" s="91" t="s">
        <v>343</v>
      </c>
      <c r="G45" s="91" t="b">
        <v>0</v>
      </c>
      <c r="H45" s="91" t="b">
        <v>0</v>
      </c>
      <c r="I45" s="91" t="b">
        <v>0</v>
      </c>
      <c r="J45" s="91" t="b">
        <v>0</v>
      </c>
      <c r="K45" s="91" t="b">
        <v>0</v>
      </c>
      <c r="L45" s="91" t="b">
        <v>0</v>
      </c>
    </row>
    <row r="46" spans="1:12" ht="15">
      <c r="A46" s="91" t="s">
        <v>444</v>
      </c>
      <c r="B46" s="91" t="s">
        <v>445</v>
      </c>
      <c r="C46" s="91">
        <v>3</v>
      </c>
      <c r="D46" s="130">
        <v>0.007991946787539323</v>
      </c>
      <c r="E46" s="130">
        <v>1.5522625229655473</v>
      </c>
      <c r="F46" s="91" t="s">
        <v>343</v>
      </c>
      <c r="G46" s="91" t="b">
        <v>0</v>
      </c>
      <c r="H46" s="91" t="b">
        <v>0</v>
      </c>
      <c r="I46" s="91" t="b">
        <v>0</v>
      </c>
      <c r="J46" s="91" t="b">
        <v>0</v>
      </c>
      <c r="K46" s="91" t="b">
        <v>0</v>
      </c>
      <c r="L46" s="91" t="b">
        <v>0</v>
      </c>
    </row>
    <row r="47" spans="1:12" ht="15">
      <c r="A47" s="91" t="s">
        <v>445</v>
      </c>
      <c r="B47" s="91" t="s">
        <v>446</v>
      </c>
      <c r="C47" s="91">
        <v>3</v>
      </c>
      <c r="D47" s="130">
        <v>0.007991946787539323</v>
      </c>
      <c r="E47" s="130">
        <v>1.5522625229655473</v>
      </c>
      <c r="F47" s="91" t="s">
        <v>343</v>
      </c>
      <c r="G47" s="91" t="b">
        <v>0</v>
      </c>
      <c r="H47" s="91" t="b">
        <v>0</v>
      </c>
      <c r="I47" s="91" t="b">
        <v>0</v>
      </c>
      <c r="J47" s="91" t="b">
        <v>0</v>
      </c>
      <c r="K47" s="91" t="b">
        <v>0</v>
      </c>
      <c r="L47" s="91" t="b">
        <v>0</v>
      </c>
    </row>
    <row r="48" spans="1:12" ht="15">
      <c r="A48" s="91" t="s">
        <v>446</v>
      </c>
      <c r="B48" s="91" t="s">
        <v>447</v>
      </c>
      <c r="C48" s="91">
        <v>3</v>
      </c>
      <c r="D48" s="130">
        <v>0.007991946787539323</v>
      </c>
      <c r="E48" s="130">
        <v>1.5522625229655473</v>
      </c>
      <c r="F48" s="91" t="s">
        <v>343</v>
      </c>
      <c r="G48" s="91" t="b">
        <v>0</v>
      </c>
      <c r="H48" s="91" t="b">
        <v>0</v>
      </c>
      <c r="I48" s="91" t="b">
        <v>0</v>
      </c>
      <c r="J48" s="91" t="b">
        <v>0</v>
      </c>
      <c r="K48" s="91" t="b">
        <v>0</v>
      </c>
      <c r="L48" s="91" t="b">
        <v>0</v>
      </c>
    </row>
    <row r="49" spans="1:12" ht="15">
      <c r="A49" s="91" t="s">
        <v>447</v>
      </c>
      <c r="B49" s="91" t="s">
        <v>379</v>
      </c>
      <c r="C49" s="91">
        <v>3</v>
      </c>
      <c r="D49" s="130">
        <v>0.007991946787539323</v>
      </c>
      <c r="E49" s="130">
        <v>1.4273237863572472</v>
      </c>
      <c r="F49" s="91" t="s">
        <v>343</v>
      </c>
      <c r="G49" s="91" t="b">
        <v>0</v>
      </c>
      <c r="H49" s="91" t="b">
        <v>0</v>
      </c>
      <c r="I49" s="91" t="b">
        <v>0</v>
      </c>
      <c r="J49" s="91" t="b">
        <v>0</v>
      </c>
      <c r="K49" s="91" t="b">
        <v>0</v>
      </c>
      <c r="L49" s="91" t="b">
        <v>0</v>
      </c>
    </row>
    <row r="50" spans="1:12" ht="15">
      <c r="A50" s="91" t="s">
        <v>379</v>
      </c>
      <c r="B50" s="91" t="s">
        <v>448</v>
      </c>
      <c r="C50" s="91">
        <v>3</v>
      </c>
      <c r="D50" s="130">
        <v>0.007991946787539323</v>
      </c>
      <c r="E50" s="130">
        <v>1.251232527301566</v>
      </c>
      <c r="F50" s="91" t="s">
        <v>343</v>
      </c>
      <c r="G50" s="91" t="b">
        <v>0</v>
      </c>
      <c r="H50" s="91" t="b">
        <v>0</v>
      </c>
      <c r="I50" s="91" t="b">
        <v>0</v>
      </c>
      <c r="J50" s="91" t="b">
        <v>0</v>
      </c>
      <c r="K50" s="91" t="b">
        <v>0</v>
      </c>
      <c r="L50" s="91" t="b">
        <v>0</v>
      </c>
    </row>
    <row r="51" spans="1:12" ht="15">
      <c r="A51" s="91" t="s">
        <v>448</v>
      </c>
      <c r="B51" s="91" t="s">
        <v>449</v>
      </c>
      <c r="C51" s="91">
        <v>3</v>
      </c>
      <c r="D51" s="130">
        <v>0.007991946787539323</v>
      </c>
      <c r="E51" s="130">
        <v>1.5522625229655473</v>
      </c>
      <c r="F51" s="91" t="s">
        <v>343</v>
      </c>
      <c r="G51" s="91" t="b">
        <v>0</v>
      </c>
      <c r="H51" s="91" t="b">
        <v>0</v>
      </c>
      <c r="I51" s="91" t="b">
        <v>0</v>
      </c>
      <c r="J51" s="91" t="b">
        <v>0</v>
      </c>
      <c r="K51" s="91" t="b">
        <v>0</v>
      </c>
      <c r="L51" s="91" t="b">
        <v>0</v>
      </c>
    </row>
    <row r="52" spans="1:12" ht="15">
      <c r="A52" s="91" t="s">
        <v>379</v>
      </c>
      <c r="B52" s="91" t="s">
        <v>450</v>
      </c>
      <c r="C52" s="91">
        <v>3</v>
      </c>
      <c r="D52" s="130">
        <v>0.007991946787539323</v>
      </c>
      <c r="E52" s="130">
        <v>1.251232527301566</v>
      </c>
      <c r="F52" s="91" t="s">
        <v>343</v>
      </c>
      <c r="G52" s="91" t="b">
        <v>0</v>
      </c>
      <c r="H52" s="91" t="b">
        <v>0</v>
      </c>
      <c r="I52" s="91" t="b">
        <v>0</v>
      </c>
      <c r="J52" s="91" t="b">
        <v>0</v>
      </c>
      <c r="K52" s="91" t="b">
        <v>0</v>
      </c>
      <c r="L52" s="91" t="b">
        <v>0</v>
      </c>
    </row>
    <row r="53" spans="1:12" ht="15">
      <c r="A53" s="91" t="s">
        <v>450</v>
      </c>
      <c r="B53" s="91" t="s">
        <v>451</v>
      </c>
      <c r="C53" s="91">
        <v>3</v>
      </c>
      <c r="D53" s="130">
        <v>0.007991946787539323</v>
      </c>
      <c r="E53" s="130">
        <v>1.5522625229655473</v>
      </c>
      <c r="F53" s="91" t="s">
        <v>343</v>
      </c>
      <c r="G53" s="91" t="b">
        <v>0</v>
      </c>
      <c r="H53" s="91" t="b">
        <v>0</v>
      </c>
      <c r="I53" s="91" t="b">
        <v>0</v>
      </c>
      <c r="J53" s="91" t="b">
        <v>0</v>
      </c>
      <c r="K53" s="91" t="b">
        <v>0</v>
      </c>
      <c r="L53" s="91" t="b">
        <v>0</v>
      </c>
    </row>
    <row r="54" spans="1:12" ht="15">
      <c r="A54" s="91" t="s">
        <v>451</v>
      </c>
      <c r="B54" s="91" t="s">
        <v>452</v>
      </c>
      <c r="C54" s="91">
        <v>3</v>
      </c>
      <c r="D54" s="130">
        <v>0.007991946787539323</v>
      </c>
      <c r="E54" s="130">
        <v>1.5522625229655473</v>
      </c>
      <c r="F54" s="91" t="s">
        <v>343</v>
      </c>
      <c r="G54" s="91" t="b">
        <v>0</v>
      </c>
      <c r="H54" s="91" t="b">
        <v>0</v>
      </c>
      <c r="I54" s="91" t="b">
        <v>0</v>
      </c>
      <c r="J54" s="91" t="b">
        <v>0</v>
      </c>
      <c r="K54" s="91" t="b">
        <v>0</v>
      </c>
      <c r="L54" s="91" t="b">
        <v>0</v>
      </c>
    </row>
    <row r="55" spans="1:12" ht="15">
      <c r="A55" s="91" t="s">
        <v>452</v>
      </c>
      <c r="B55" s="91" t="s">
        <v>453</v>
      </c>
      <c r="C55" s="91">
        <v>3</v>
      </c>
      <c r="D55" s="130">
        <v>0.007991946787539323</v>
      </c>
      <c r="E55" s="130">
        <v>1.5522625229655473</v>
      </c>
      <c r="F55" s="91" t="s">
        <v>343</v>
      </c>
      <c r="G55" s="91" t="b">
        <v>0</v>
      </c>
      <c r="H55" s="91" t="b">
        <v>0</v>
      </c>
      <c r="I55" s="91" t="b">
        <v>0</v>
      </c>
      <c r="J55" s="91" t="b">
        <v>0</v>
      </c>
      <c r="K55" s="91" t="b">
        <v>0</v>
      </c>
      <c r="L55" s="91" t="b">
        <v>0</v>
      </c>
    </row>
    <row r="56" spans="1:12" ht="15">
      <c r="A56" s="91" t="s">
        <v>453</v>
      </c>
      <c r="B56" s="91" t="s">
        <v>454</v>
      </c>
      <c r="C56" s="91">
        <v>3</v>
      </c>
      <c r="D56" s="130">
        <v>0.007991946787539323</v>
      </c>
      <c r="E56" s="130">
        <v>1.5522625229655473</v>
      </c>
      <c r="F56" s="91" t="s">
        <v>343</v>
      </c>
      <c r="G56" s="91" t="b">
        <v>0</v>
      </c>
      <c r="H56" s="91" t="b">
        <v>0</v>
      </c>
      <c r="I56" s="91" t="b">
        <v>0</v>
      </c>
      <c r="J56" s="91" t="b">
        <v>0</v>
      </c>
      <c r="K56" s="91" t="b">
        <v>0</v>
      </c>
      <c r="L56" s="91" t="b">
        <v>0</v>
      </c>
    </row>
    <row r="57" spans="1:12" ht="15">
      <c r="A57" s="91" t="s">
        <v>454</v>
      </c>
      <c r="B57" s="91" t="s">
        <v>455</v>
      </c>
      <c r="C57" s="91">
        <v>3</v>
      </c>
      <c r="D57" s="130">
        <v>0.007991946787539323</v>
      </c>
      <c r="E57" s="130">
        <v>1.5522625229655473</v>
      </c>
      <c r="F57" s="91" t="s">
        <v>343</v>
      </c>
      <c r="G57" s="91" t="b">
        <v>0</v>
      </c>
      <c r="H57" s="91" t="b">
        <v>0</v>
      </c>
      <c r="I57" s="91" t="b">
        <v>0</v>
      </c>
      <c r="J57" s="91" t="b">
        <v>0</v>
      </c>
      <c r="K57" s="91" t="b">
        <v>0</v>
      </c>
      <c r="L57" s="91" t="b">
        <v>0</v>
      </c>
    </row>
    <row r="58" spans="1:12" ht="15">
      <c r="A58" s="91" t="s">
        <v>455</v>
      </c>
      <c r="B58" s="91" t="s">
        <v>456</v>
      </c>
      <c r="C58" s="91">
        <v>3</v>
      </c>
      <c r="D58" s="130">
        <v>0.007991946787539323</v>
      </c>
      <c r="E58" s="130">
        <v>1.5522625229655473</v>
      </c>
      <c r="F58" s="91" t="s">
        <v>343</v>
      </c>
      <c r="G58" s="91" t="b">
        <v>0</v>
      </c>
      <c r="H58" s="91" t="b">
        <v>0</v>
      </c>
      <c r="I58" s="91" t="b">
        <v>0</v>
      </c>
      <c r="J58" s="91" t="b">
        <v>0</v>
      </c>
      <c r="K58" s="91" t="b">
        <v>0</v>
      </c>
      <c r="L58" s="91" t="b">
        <v>0</v>
      </c>
    </row>
    <row r="59" spans="1:12" ht="15">
      <c r="A59" s="91" t="s">
        <v>456</v>
      </c>
      <c r="B59" s="91" t="s">
        <v>381</v>
      </c>
      <c r="C59" s="91">
        <v>3</v>
      </c>
      <c r="D59" s="130">
        <v>0.007991946787539323</v>
      </c>
      <c r="E59" s="130">
        <v>1.5522625229655473</v>
      </c>
      <c r="F59" s="91" t="s">
        <v>343</v>
      </c>
      <c r="G59" s="91" t="b">
        <v>0</v>
      </c>
      <c r="H59" s="91" t="b">
        <v>0</v>
      </c>
      <c r="I59" s="91" t="b">
        <v>0</v>
      </c>
      <c r="J59" s="91" t="b">
        <v>0</v>
      </c>
      <c r="K59" s="91" t="b">
        <v>0</v>
      </c>
      <c r="L59" s="91" t="b">
        <v>0</v>
      </c>
    </row>
    <row r="60" spans="1:12" ht="15">
      <c r="A60" s="91" t="s">
        <v>381</v>
      </c>
      <c r="B60" s="91" t="s">
        <v>457</v>
      </c>
      <c r="C60" s="91">
        <v>3</v>
      </c>
      <c r="D60" s="130">
        <v>0.007991946787539323</v>
      </c>
      <c r="E60" s="130">
        <v>1.5522625229655473</v>
      </c>
      <c r="F60" s="91" t="s">
        <v>343</v>
      </c>
      <c r="G60" s="91" t="b">
        <v>0</v>
      </c>
      <c r="H60" s="91" t="b">
        <v>0</v>
      </c>
      <c r="I60" s="91" t="b">
        <v>0</v>
      </c>
      <c r="J60" s="91" t="b">
        <v>0</v>
      </c>
      <c r="K60" s="91" t="b">
        <v>0</v>
      </c>
      <c r="L60" s="91" t="b">
        <v>0</v>
      </c>
    </row>
    <row r="61" spans="1:12" ht="15">
      <c r="A61" s="91" t="s">
        <v>457</v>
      </c>
      <c r="B61" s="91" t="s">
        <v>458</v>
      </c>
      <c r="C61" s="91">
        <v>3</v>
      </c>
      <c r="D61" s="130">
        <v>0.007991946787539323</v>
      </c>
      <c r="E61" s="130">
        <v>1.5522625229655473</v>
      </c>
      <c r="F61" s="91" t="s">
        <v>343</v>
      </c>
      <c r="G61" s="91" t="b">
        <v>0</v>
      </c>
      <c r="H61" s="91" t="b">
        <v>0</v>
      </c>
      <c r="I61" s="91" t="b">
        <v>0</v>
      </c>
      <c r="J61" s="91" t="b">
        <v>0</v>
      </c>
      <c r="K61" s="91" t="b">
        <v>0</v>
      </c>
      <c r="L61" s="91" t="b">
        <v>0</v>
      </c>
    </row>
    <row r="62" spans="1:12" ht="15">
      <c r="A62" s="91" t="s">
        <v>458</v>
      </c>
      <c r="B62" s="91" t="s">
        <v>459</v>
      </c>
      <c r="C62" s="91">
        <v>3</v>
      </c>
      <c r="D62" s="130">
        <v>0.007991946787539323</v>
      </c>
      <c r="E62" s="130">
        <v>1.5522625229655473</v>
      </c>
      <c r="F62" s="91" t="s">
        <v>343</v>
      </c>
      <c r="G62" s="91" t="b">
        <v>0</v>
      </c>
      <c r="H62" s="91" t="b">
        <v>0</v>
      </c>
      <c r="I62" s="91" t="b">
        <v>0</v>
      </c>
      <c r="J62" s="91" t="b">
        <v>0</v>
      </c>
      <c r="K62" s="91" t="b">
        <v>0</v>
      </c>
      <c r="L62" s="91" t="b">
        <v>0</v>
      </c>
    </row>
    <row r="63" spans="1:12" ht="15">
      <c r="A63" s="91" t="s">
        <v>459</v>
      </c>
      <c r="B63" s="91" t="s">
        <v>460</v>
      </c>
      <c r="C63" s="91">
        <v>3</v>
      </c>
      <c r="D63" s="130">
        <v>0.007991946787539323</v>
      </c>
      <c r="E63" s="130">
        <v>1.5522625229655473</v>
      </c>
      <c r="F63" s="91" t="s">
        <v>343</v>
      </c>
      <c r="G63" s="91" t="b">
        <v>0</v>
      </c>
      <c r="H63" s="91" t="b">
        <v>0</v>
      </c>
      <c r="I63" s="91" t="b">
        <v>0</v>
      </c>
      <c r="J63" s="91" t="b">
        <v>0</v>
      </c>
      <c r="K63" s="91" t="b">
        <v>0</v>
      </c>
      <c r="L63" s="91" t="b">
        <v>0</v>
      </c>
    </row>
    <row r="64" spans="1:12" ht="15">
      <c r="A64" s="91" t="s">
        <v>460</v>
      </c>
      <c r="B64" s="91" t="s">
        <v>461</v>
      </c>
      <c r="C64" s="91">
        <v>3</v>
      </c>
      <c r="D64" s="130">
        <v>0.007991946787539323</v>
      </c>
      <c r="E64" s="130">
        <v>1.5522625229655473</v>
      </c>
      <c r="F64" s="91" t="s">
        <v>343</v>
      </c>
      <c r="G64" s="91" t="b">
        <v>0</v>
      </c>
      <c r="H64" s="91" t="b">
        <v>0</v>
      </c>
      <c r="I64" s="91" t="b">
        <v>0</v>
      </c>
      <c r="J64" s="91" t="b">
        <v>0</v>
      </c>
      <c r="K64" s="91" t="b">
        <v>0</v>
      </c>
      <c r="L64" s="91" t="b">
        <v>0</v>
      </c>
    </row>
    <row r="65" spans="1:12" ht="15">
      <c r="A65" s="91" t="s">
        <v>461</v>
      </c>
      <c r="B65" s="91" t="s">
        <v>462</v>
      </c>
      <c r="C65" s="91">
        <v>3</v>
      </c>
      <c r="D65" s="130">
        <v>0.007991946787539323</v>
      </c>
      <c r="E65" s="130">
        <v>1.5522625229655473</v>
      </c>
      <c r="F65" s="91" t="s">
        <v>343</v>
      </c>
      <c r="G65" s="91" t="b">
        <v>0</v>
      </c>
      <c r="H65" s="91" t="b">
        <v>0</v>
      </c>
      <c r="I65" s="91" t="b">
        <v>0</v>
      </c>
      <c r="J65" s="91" t="b">
        <v>0</v>
      </c>
      <c r="K65" s="91" t="b">
        <v>0</v>
      </c>
      <c r="L65" s="91" t="b">
        <v>0</v>
      </c>
    </row>
    <row r="66" spans="1:12" ht="15">
      <c r="A66" s="91" t="s">
        <v>462</v>
      </c>
      <c r="B66" s="91" t="s">
        <v>463</v>
      </c>
      <c r="C66" s="91">
        <v>3</v>
      </c>
      <c r="D66" s="130">
        <v>0.007991946787539323</v>
      </c>
      <c r="E66" s="130">
        <v>1.5522625229655473</v>
      </c>
      <c r="F66" s="91" t="s">
        <v>343</v>
      </c>
      <c r="G66" s="91" t="b">
        <v>0</v>
      </c>
      <c r="H66" s="91" t="b">
        <v>0</v>
      </c>
      <c r="I66" s="91" t="b">
        <v>0</v>
      </c>
      <c r="J66" s="91" t="b">
        <v>0</v>
      </c>
      <c r="K66" s="91" t="b">
        <v>0</v>
      </c>
      <c r="L66" s="91" t="b">
        <v>0</v>
      </c>
    </row>
    <row r="67" spans="1:12" ht="15">
      <c r="A67" s="91" t="s">
        <v>463</v>
      </c>
      <c r="B67" s="91" t="s">
        <v>464</v>
      </c>
      <c r="C67" s="91">
        <v>3</v>
      </c>
      <c r="D67" s="130">
        <v>0.007991946787539323</v>
      </c>
      <c r="E67" s="130">
        <v>1.5522625229655473</v>
      </c>
      <c r="F67" s="91" t="s">
        <v>343</v>
      </c>
      <c r="G67" s="91" t="b">
        <v>0</v>
      </c>
      <c r="H67" s="91" t="b">
        <v>0</v>
      </c>
      <c r="I67" s="91" t="b">
        <v>0</v>
      </c>
      <c r="J67" s="91" t="b">
        <v>0</v>
      </c>
      <c r="K67" s="91" t="b">
        <v>0</v>
      </c>
      <c r="L67" s="91" t="b">
        <v>0</v>
      </c>
    </row>
    <row r="68" spans="1:12" ht="15">
      <c r="A68" s="91" t="s">
        <v>464</v>
      </c>
      <c r="B68" s="91" t="s">
        <v>465</v>
      </c>
      <c r="C68" s="91">
        <v>3</v>
      </c>
      <c r="D68" s="130">
        <v>0.007991946787539323</v>
      </c>
      <c r="E68" s="130">
        <v>1.5522625229655473</v>
      </c>
      <c r="F68" s="91" t="s">
        <v>343</v>
      </c>
      <c r="G68" s="91" t="b">
        <v>0</v>
      </c>
      <c r="H68" s="91" t="b">
        <v>0</v>
      </c>
      <c r="I68" s="91" t="b">
        <v>0</v>
      </c>
      <c r="J68" s="91" t="b">
        <v>0</v>
      </c>
      <c r="K68" s="91" t="b">
        <v>0</v>
      </c>
      <c r="L68" s="91" t="b">
        <v>0</v>
      </c>
    </row>
    <row r="69" spans="1:12" ht="15">
      <c r="A69" s="91" t="s">
        <v>214</v>
      </c>
      <c r="B69" s="91" t="s">
        <v>380</v>
      </c>
      <c r="C69" s="91">
        <v>2</v>
      </c>
      <c r="D69" s="130">
        <v>0.008444623977339158</v>
      </c>
      <c r="E69" s="130">
        <v>1.5522625229655471</v>
      </c>
      <c r="F69" s="91" t="s">
        <v>343</v>
      </c>
      <c r="G69" s="91" t="b">
        <v>0</v>
      </c>
      <c r="H69" s="91" t="b">
        <v>0</v>
      </c>
      <c r="I69" s="91" t="b">
        <v>0</v>
      </c>
      <c r="J69" s="91" t="b">
        <v>0</v>
      </c>
      <c r="K69" s="91" t="b">
        <v>0</v>
      </c>
      <c r="L69" s="91" t="b">
        <v>0</v>
      </c>
    </row>
    <row r="70" spans="1:12" ht="15">
      <c r="A70" s="91" t="s">
        <v>449</v>
      </c>
      <c r="B70" s="91" t="s">
        <v>466</v>
      </c>
      <c r="C70" s="91">
        <v>2</v>
      </c>
      <c r="D70" s="130">
        <v>0.008444623977339158</v>
      </c>
      <c r="E70" s="130">
        <v>1.5522625229655471</v>
      </c>
      <c r="F70" s="91" t="s">
        <v>343</v>
      </c>
      <c r="G70" s="91" t="b">
        <v>0</v>
      </c>
      <c r="H70" s="91" t="b">
        <v>0</v>
      </c>
      <c r="I70" s="91" t="b">
        <v>0</v>
      </c>
      <c r="J70" s="91" t="b">
        <v>0</v>
      </c>
      <c r="K70" s="91" t="b">
        <v>0</v>
      </c>
      <c r="L70" s="91" t="b">
        <v>0</v>
      </c>
    </row>
    <row r="71" spans="1:12" ht="15">
      <c r="A71" s="91" t="s">
        <v>466</v>
      </c>
      <c r="B71" s="91" t="s">
        <v>467</v>
      </c>
      <c r="C71" s="91">
        <v>2</v>
      </c>
      <c r="D71" s="130">
        <v>0.008444623977339158</v>
      </c>
      <c r="E71" s="130">
        <v>1.7283537820212285</v>
      </c>
      <c r="F71" s="91" t="s">
        <v>343</v>
      </c>
      <c r="G71" s="91" t="b">
        <v>0</v>
      </c>
      <c r="H71" s="91" t="b">
        <v>0</v>
      </c>
      <c r="I71" s="91" t="b">
        <v>0</v>
      </c>
      <c r="J71" s="91" t="b">
        <v>0</v>
      </c>
      <c r="K71" s="91" t="b">
        <v>0</v>
      </c>
      <c r="L7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494</v>
      </c>
      <c r="B2" s="133" t="s">
        <v>495</v>
      </c>
      <c r="C2" s="67" t="s">
        <v>496</v>
      </c>
    </row>
    <row r="3" spans="1:3" ht="15">
      <c r="A3" s="132" t="s">
        <v>343</v>
      </c>
      <c r="B3" s="132" t="s">
        <v>343</v>
      </c>
      <c r="C3" s="36">
        <v>6</v>
      </c>
    </row>
    <row r="4" spans="1:3" ht="15">
      <c r="A4" s="132" t="s">
        <v>344</v>
      </c>
      <c r="B4" s="132" t="s">
        <v>344</v>
      </c>
      <c r="C4"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502</v>
      </c>
      <c r="B1" s="13" t="s">
        <v>17</v>
      </c>
    </row>
    <row r="2" spans="1:2" ht="15">
      <c r="A2" s="85" t="s">
        <v>503</v>
      </c>
      <c r="B2" s="85" t="s">
        <v>509</v>
      </c>
    </row>
    <row r="3" spans="1:2" ht="15">
      <c r="A3" s="85" t="s">
        <v>504</v>
      </c>
      <c r="B3" s="85" t="s">
        <v>510</v>
      </c>
    </row>
    <row r="4" spans="1:2" ht="15">
      <c r="A4" s="85" t="s">
        <v>505</v>
      </c>
      <c r="B4" s="85" t="s">
        <v>511</v>
      </c>
    </row>
    <row r="5" spans="1:2" ht="15">
      <c r="A5" s="85" t="s">
        <v>506</v>
      </c>
      <c r="B5" s="85" t="s">
        <v>512</v>
      </c>
    </row>
    <row r="6" spans="1:2" ht="15">
      <c r="A6" s="85" t="s">
        <v>507</v>
      </c>
      <c r="B6" s="85" t="s">
        <v>513</v>
      </c>
    </row>
    <row r="7" spans="1:2" ht="15">
      <c r="A7" s="85" t="s">
        <v>508</v>
      </c>
      <c r="B7" s="85" t="s">
        <v>510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342</v>
      </c>
      <c r="BB2" s="13" t="s">
        <v>348</v>
      </c>
      <c r="BC2" s="13" t="s">
        <v>349</v>
      </c>
      <c r="BD2" s="67" t="s">
        <v>483</v>
      </c>
      <c r="BE2" s="67" t="s">
        <v>484</v>
      </c>
      <c r="BF2" s="67" t="s">
        <v>485</v>
      </c>
      <c r="BG2" s="67" t="s">
        <v>486</v>
      </c>
      <c r="BH2" s="67" t="s">
        <v>487</v>
      </c>
      <c r="BI2" s="67" t="s">
        <v>488</v>
      </c>
      <c r="BJ2" s="67" t="s">
        <v>489</v>
      </c>
      <c r="BK2" s="67" t="s">
        <v>490</v>
      </c>
      <c r="BL2" s="67" t="s">
        <v>491</v>
      </c>
    </row>
    <row r="3" spans="1:64" ht="15" customHeight="1">
      <c r="A3" s="84" t="s">
        <v>212</v>
      </c>
      <c r="B3" s="84" t="s">
        <v>212</v>
      </c>
      <c r="C3" s="53"/>
      <c r="D3" s="54"/>
      <c r="E3" s="65"/>
      <c r="F3" s="55"/>
      <c r="G3" s="53"/>
      <c r="H3" s="57"/>
      <c r="I3" s="56"/>
      <c r="J3" s="56"/>
      <c r="K3" s="36" t="s">
        <v>65</v>
      </c>
      <c r="L3" s="62">
        <v>3</v>
      </c>
      <c r="M3" s="62"/>
      <c r="N3" s="63"/>
      <c r="O3" s="85" t="s">
        <v>176</v>
      </c>
      <c r="P3" s="87">
        <v>43689.76763888889</v>
      </c>
      <c r="Q3" s="85" t="s">
        <v>217</v>
      </c>
      <c r="R3" s="89" t="s">
        <v>223</v>
      </c>
      <c r="S3" s="85" t="s">
        <v>227</v>
      </c>
      <c r="T3" s="85" t="s">
        <v>229</v>
      </c>
      <c r="U3" s="85"/>
      <c r="V3" s="89" t="s">
        <v>233</v>
      </c>
      <c r="W3" s="87">
        <v>43689.76763888889</v>
      </c>
      <c r="X3" s="89" t="s">
        <v>237</v>
      </c>
      <c r="Y3" s="85"/>
      <c r="Z3" s="85"/>
      <c r="AA3" s="91" t="s">
        <v>244</v>
      </c>
      <c r="AB3" s="85"/>
      <c r="AC3" s="85" t="b">
        <v>0</v>
      </c>
      <c r="AD3" s="85">
        <v>0</v>
      </c>
      <c r="AE3" s="91" t="s">
        <v>251</v>
      </c>
      <c r="AF3" s="85" t="b">
        <v>0</v>
      </c>
      <c r="AG3" s="85" t="s">
        <v>252</v>
      </c>
      <c r="AH3" s="85"/>
      <c r="AI3" s="91" t="s">
        <v>251</v>
      </c>
      <c r="AJ3" s="85" t="b">
        <v>0</v>
      </c>
      <c r="AK3" s="85">
        <v>0</v>
      </c>
      <c r="AL3" s="91" t="s">
        <v>251</v>
      </c>
      <c r="AM3" s="85" t="s">
        <v>253</v>
      </c>
      <c r="AN3" s="85" t="b">
        <v>0</v>
      </c>
      <c r="AO3" s="91" t="s">
        <v>244</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0</v>
      </c>
      <c r="BE3" s="52">
        <v>0</v>
      </c>
      <c r="BF3" s="51">
        <v>0</v>
      </c>
      <c r="BG3" s="52">
        <v>0</v>
      </c>
      <c r="BH3" s="51">
        <v>0</v>
      </c>
      <c r="BI3" s="52">
        <v>0</v>
      </c>
      <c r="BJ3" s="51">
        <v>16</v>
      </c>
      <c r="BK3" s="52">
        <v>100</v>
      </c>
      <c r="BL3" s="51">
        <v>16</v>
      </c>
    </row>
    <row r="4" spans="1:64" ht="15" customHeight="1">
      <c r="A4" s="84" t="s">
        <v>213</v>
      </c>
      <c r="B4" s="84" t="s">
        <v>214</v>
      </c>
      <c r="C4" s="53"/>
      <c r="D4" s="54"/>
      <c r="E4" s="65"/>
      <c r="F4" s="55"/>
      <c r="G4" s="53"/>
      <c r="H4" s="57"/>
      <c r="I4" s="56"/>
      <c r="J4" s="56"/>
      <c r="K4" s="36" t="s">
        <v>65</v>
      </c>
      <c r="L4" s="83">
        <v>4</v>
      </c>
      <c r="M4" s="83"/>
      <c r="N4" s="63"/>
      <c r="O4" s="86" t="s">
        <v>216</v>
      </c>
      <c r="P4" s="88">
        <v>43699.13513888889</v>
      </c>
      <c r="Q4" s="86" t="s">
        <v>218</v>
      </c>
      <c r="R4" s="86"/>
      <c r="S4" s="86"/>
      <c r="T4" s="86" t="s">
        <v>230</v>
      </c>
      <c r="U4" s="86"/>
      <c r="V4" s="90" t="s">
        <v>234</v>
      </c>
      <c r="W4" s="88">
        <v>43699.13513888889</v>
      </c>
      <c r="X4" s="90" t="s">
        <v>238</v>
      </c>
      <c r="Y4" s="86"/>
      <c r="Z4" s="86"/>
      <c r="AA4" s="92" t="s">
        <v>245</v>
      </c>
      <c r="AB4" s="86"/>
      <c r="AC4" s="86" t="b">
        <v>0</v>
      </c>
      <c r="AD4" s="86">
        <v>0</v>
      </c>
      <c r="AE4" s="92" t="s">
        <v>251</v>
      </c>
      <c r="AF4" s="86" t="b">
        <v>0</v>
      </c>
      <c r="AG4" s="86" t="s">
        <v>252</v>
      </c>
      <c r="AH4" s="86"/>
      <c r="AI4" s="92" t="s">
        <v>251</v>
      </c>
      <c r="AJ4" s="86" t="b">
        <v>0</v>
      </c>
      <c r="AK4" s="86">
        <v>0</v>
      </c>
      <c r="AL4" s="92" t="s">
        <v>248</v>
      </c>
      <c r="AM4" s="86" t="s">
        <v>253</v>
      </c>
      <c r="AN4" s="86" t="b">
        <v>0</v>
      </c>
      <c r="AO4" s="92" t="s">
        <v>248</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20</v>
      </c>
      <c r="BK4" s="52">
        <v>100</v>
      </c>
      <c r="BL4" s="51">
        <v>20</v>
      </c>
    </row>
    <row r="5" spans="1:64" ht="15">
      <c r="A5" s="84" t="s">
        <v>214</v>
      </c>
      <c r="B5" s="84" t="s">
        <v>214</v>
      </c>
      <c r="C5" s="53"/>
      <c r="D5" s="54"/>
      <c r="E5" s="65"/>
      <c r="F5" s="55"/>
      <c r="G5" s="53"/>
      <c r="H5" s="57"/>
      <c r="I5" s="56"/>
      <c r="J5" s="56"/>
      <c r="K5" s="36" t="s">
        <v>65</v>
      </c>
      <c r="L5" s="83">
        <v>5</v>
      </c>
      <c r="M5" s="83"/>
      <c r="N5" s="63"/>
      <c r="O5" s="86" t="s">
        <v>176</v>
      </c>
      <c r="P5" s="88">
        <v>43698.089641203704</v>
      </c>
      <c r="Q5" s="86" t="s">
        <v>219</v>
      </c>
      <c r="R5" s="90" t="s">
        <v>224</v>
      </c>
      <c r="S5" s="86" t="s">
        <v>228</v>
      </c>
      <c r="T5" s="86" t="s">
        <v>231</v>
      </c>
      <c r="U5" s="86"/>
      <c r="V5" s="90" t="s">
        <v>235</v>
      </c>
      <c r="W5" s="88">
        <v>43698.089641203704</v>
      </c>
      <c r="X5" s="90" t="s">
        <v>239</v>
      </c>
      <c r="Y5" s="86"/>
      <c r="Z5" s="86"/>
      <c r="AA5" s="92" t="s">
        <v>246</v>
      </c>
      <c r="AB5" s="86"/>
      <c r="AC5" s="86" t="b">
        <v>0</v>
      </c>
      <c r="AD5" s="86">
        <v>0</v>
      </c>
      <c r="AE5" s="92" t="s">
        <v>251</v>
      </c>
      <c r="AF5" s="86" t="b">
        <v>0</v>
      </c>
      <c r="AG5" s="86" t="s">
        <v>252</v>
      </c>
      <c r="AH5" s="86"/>
      <c r="AI5" s="92" t="s">
        <v>251</v>
      </c>
      <c r="AJ5" s="86" t="b">
        <v>0</v>
      </c>
      <c r="AK5" s="86">
        <v>0</v>
      </c>
      <c r="AL5" s="92" t="s">
        <v>251</v>
      </c>
      <c r="AM5" s="86" t="s">
        <v>254</v>
      </c>
      <c r="AN5" s="86" t="b">
        <v>1</v>
      </c>
      <c r="AO5" s="92" t="s">
        <v>246</v>
      </c>
      <c r="AP5" s="86" t="s">
        <v>176</v>
      </c>
      <c r="AQ5" s="86">
        <v>0</v>
      </c>
      <c r="AR5" s="86">
        <v>0</v>
      </c>
      <c r="AS5" s="86"/>
      <c r="AT5" s="86"/>
      <c r="AU5" s="86"/>
      <c r="AV5" s="86"/>
      <c r="AW5" s="86"/>
      <c r="AX5" s="86"/>
      <c r="AY5" s="86"/>
      <c r="AZ5" s="86"/>
      <c r="BA5">
        <v>3</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18</v>
      </c>
      <c r="BK5" s="52">
        <v>100</v>
      </c>
      <c r="BL5" s="51">
        <v>18</v>
      </c>
    </row>
    <row r="6" spans="1:64" ht="15">
      <c r="A6" s="84" t="s">
        <v>214</v>
      </c>
      <c r="B6" s="84" t="s">
        <v>214</v>
      </c>
      <c r="C6" s="53"/>
      <c r="D6" s="54"/>
      <c r="E6" s="65"/>
      <c r="F6" s="55"/>
      <c r="G6" s="53"/>
      <c r="H6" s="57"/>
      <c r="I6" s="56"/>
      <c r="J6" s="56"/>
      <c r="K6" s="36" t="s">
        <v>65</v>
      </c>
      <c r="L6" s="83">
        <v>6</v>
      </c>
      <c r="M6" s="83"/>
      <c r="N6" s="63"/>
      <c r="O6" s="86" t="s">
        <v>176</v>
      </c>
      <c r="P6" s="88">
        <v>43698.0906712963</v>
      </c>
      <c r="Q6" s="86" t="s">
        <v>220</v>
      </c>
      <c r="R6" s="90" t="s">
        <v>225</v>
      </c>
      <c r="S6" s="86" t="s">
        <v>228</v>
      </c>
      <c r="T6" s="86" t="s">
        <v>231</v>
      </c>
      <c r="U6" s="86"/>
      <c r="V6" s="90" t="s">
        <v>235</v>
      </c>
      <c r="W6" s="88">
        <v>43698.0906712963</v>
      </c>
      <c r="X6" s="90" t="s">
        <v>240</v>
      </c>
      <c r="Y6" s="86"/>
      <c r="Z6" s="86"/>
      <c r="AA6" s="92" t="s">
        <v>247</v>
      </c>
      <c r="AB6" s="86"/>
      <c r="AC6" s="86" t="b">
        <v>0</v>
      </c>
      <c r="AD6" s="86">
        <v>0</v>
      </c>
      <c r="AE6" s="92" t="s">
        <v>251</v>
      </c>
      <c r="AF6" s="86" t="b">
        <v>0</v>
      </c>
      <c r="AG6" s="86" t="s">
        <v>252</v>
      </c>
      <c r="AH6" s="86"/>
      <c r="AI6" s="92" t="s">
        <v>251</v>
      </c>
      <c r="AJ6" s="86" t="b">
        <v>0</v>
      </c>
      <c r="AK6" s="86">
        <v>0</v>
      </c>
      <c r="AL6" s="92" t="s">
        <v>251</v>
      </c>
      <c r="AM6" s="86" t="s">
        <v>254</v>
      </c>
      <c r="AN6" s="86" t="b">
        <v>1</v>
      </c>
      <c r="AO6" s="92" t="s">
        <v>247</v>
      </c>
      <c r="AP6" s="86" t="s">
        <v>176</v>
      </c>
      <c r="AQ6" s="86">
        <v>0</v>
      </c>
      <c r="AR6" s="86">
        <v>0</v>
      </c>
      <c r="AS6" s="86"/>
      <c r="AT6" s="86"/>
      <c r="AU6" s="86"/>
      <c r="AV6" s="86"/>
      <c r="AW6" s="86"/>
      <c r="AX6" s="86"/>
      <c r="AY6" s="86"/>
      <c r="AZ6" s="86"/>
      <c r="BA6">
        <v>3</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18</v>
      </c>
      <c r="BK6" s="52">
        <v>100</v>
      </c>
      <c r="BL6" s="51">
        <v>18</v>
      </c>
    </row>
    <row r="7" spans="1:64" ht="15">
      <c r="A7" s="84" t="s">
        <v>214</v>
      </c>
      <c r="B7" s="84" t="s">
        <v>214</v>
      </c>
      <c r="C7" s="53"/>
      <c r="D7" s="54"/>
      <c r="E7" s="65"/>
      <c r="F7" s="55"/>
      <c r="G7" s="53"/>
      <c r="H7" s="57"/>
      <c r="I7" s="56"/>
      <c r="J7" s="56"/>
      <c r="K7" s="36" t="s">
        <v>65</v>
      </c>
      <c r="L7" s="83">
        <v>7</v>
      </c>
      <c r="M7" s="83"/>
      <c r="N7" s="63"/>
      <c r="O7" s="86" t="s">
        <v>176</v>
      </c>
      <c r="P7" s="88">
        <v>43699.13371527778</v>
      </c>
      <c r="Q7" s="86" t="s">
        <v>221</v>
      </c>
      <c r="R7" s="90" t="s">
        <v>226</v>
      </c>
      <c r="S7" s="86" t="s">
        <v>228</v>
      </c>
      <c r="T7" s="86" t="s">
        <v>230</v>
      </c>
      <c r="U7" s="86"/>
      <c r="V7" s="90" t="s">
        <v>235</v>
      </c>
      <c r="W7" s="88">
        <v>43699.13371527778</v>
      </c>
      <c r="X7" s="90" t="s">
        <v>241</v>
      </c>
      <c r="Y7" s="86"/>
      <c r="Z7" s="86"/>
      <c r="AA7" s="92" t="s">
        <v>248</v>
      </c>
      <c r="AB7" s="86"/>
      <c r="AC7" s="86" t="b">
        <v>0</v>
      </c>
      <c r="AD7" s="86">
        <v>0</v>
      </c>
      <c r="AE7" s="92" t="s">
        <v>251</v>
      </c>
      <c r="AF7" s="86" t="b">
        <v>0</v>
      </c>
      <c r="AG7" s="86" t="s">
        <v>252</v>
      </c>
      <c r="AH7" s="86"/>
      <c r="AI7" s="92" t="s">
        <v>251</v>
      </c>
      <c r="AJ7" s="86" t="b">
        <v>0</v>
      </c>
      <c r="AK7" s="86">
        <v>0</v>
      </c>
      <c r="AL7" s="92" t="s">
        <v>251</v>
      </c>
      <c r="AM7" s="86" t="s">
        <v>254</v>
      </c>
      <c r="AN7" s="86" t="b">
        <v>1</v>
      </c>
      <c r="AO7" s="92" t="s">
        <v>248</v>
      </c>
      <c r="AP7" s="86" t="s">
        <v>176</v>
      </c>
      <c r="AQ7" s="86">
        <v>0</v>
      </c>
      <c r="AR7" s="86">
        <v>0</v>
      </c>
      <c r="AS7" s="86"/>
      <c r="AT7" s="86"/>
      <c r="AU7" s="86"/>
      <c r="AV7" s="86"/>
      <c r="AW7" s="86"/>
      <c r="AX7" s="86"/>
      <c r="AY7" s="86"/>
      <c r="AZ7" s="86"/>
      <c r="BA7">
        <v>3</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4" t="s">
        <v>215</v>
      </c>
      <c r="B8" s="84" t="s">
        <v>214</v>
      </c>
      <c r="C8" s="53"/>
      <c r="D8" s="54"/>
      <c r="E8" s="65"/>
      <c r="F8" s="55"/>
      <c r="G8" s="53"/>
      <c r="H8" s="57"/>
      <c r="I8" s="56"/>
      <c r="J8" s="56"/>
      <c r="K8" s="36" t="s">
        <v>65</v>
      </c>
      <c r="L8" s="83">
        <v>8</v>
      </c>
      <c r="M8" s="83"/>
      <c r="N8" s="63"/>
      <c r="O8" s="86" t="s">
        <v>216</v>
      </c>
      <c r="P8" s="88">
        <v>43698.09107638889</v>
      </c>
      <c r="Q8" s="86" t="s">
        <v>222</v>
      </c>
      <c r="R8" s="86"/>
      <c r="S8" s="86"/>
      <c r="T8" s="86" t="s">
        <v>232</v>
      </c>
      <c r="U8" s="86"/>
      <c r="V8" s="90" t="s">
        <v>236</v>
      </c>
      <c r="W8" s="88">
        <v>43698.09107638889</v>
      </c>
      <c r="X8" s="90" t="s">
        <v>242</v>
      </c>
      <c r="Y8" s="86"/>
      <c r="Z8" s="86"/>
      <c r="AA8" s="92" t="s">
        <v>249</v>
      </c>
      <c r="AB8" s="86"/>
      <c r="AC8" s="86" t="b">
        <v>0</v>
      </c>
      <c r="AD8" s="86">
        <v>0</v>
      </c>
      <c r="AE8" s="92" t="s">
        <v>251</v>
      </c>
      <c r="AF8" s="86" t="b">
        <v>0</v>
      </c>
      <c r="AG8" s="86" t="s">
        <v>252</v>
      </c>
      <c r="AH8" s="86"/>
      <c r="AI8" s="92" t="s">
        <v>251</v>
      </c>
      <c r="AJ8" s="86" t="b">
        <v>0</v>
      </c>
      <c r="AK8" s="86">
        <v>0</v>
      </c>
      <c r="AL8" s="92" t="s">
        <v>247</v>
      </c>
      <c r="AM8" s="86" t="s">
        <v>255</v>
      </c>
      <c r="AN8" s="86" t="b">
        <v>0</v>
      </c>
      <c r="AO8" s="92" t="s">
        <v>247</v>
      </c>
      <c r="AP8" s="86" t="s">
        <v>176</v>
      </c>
      <c r="AQ8" s="86">
        <v>0</v>
      </c>
      <c r="AR8" s="86">
        <v>0</v>
      </c>
      <c r="AS8" s="86"/>
      <c r="AT8" s="86"/>
      <c r="AU8" s="86"/>
      <c r="AV8" s="86"/>
      <c r="AW8" s="86"/>
      <c r="AX8" s="86"/>
      <c r="AY8" s="86"/>
      <c r="AZ8" s="86"/>
      <c r="BA8">
        <v>2</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23</v>
      </c>
      <c r="BK8" s="52">
        <v>100</v>
      </c>
      <c r="BL8" s="51">
        <v>23</v>
      </c>
    </row>
    <row r="9" spans="1:64" ht="15">
      <c r="A9" s="84" t="s">
        <v>215</v>
      </c>
      <c r="B9" s="84" t="s">
        <v>214</v>
      </c>
      <c r="C9" s="53"/>
      <c r="D9" s="54"/>
      <c r="E9" s="65"/>
      <c r="F9" s="55"/>
      <c r="G9" s="53"/>
      <c r="H9" s="57"/>
      <c r="I9" s="56"/>
      <c r="J9" s="56"/>
      <c r="K9" s="36" t="s">
        <v>65</v>
      </c>
      <c r="L9" s="83">
        <v>9</v>
      </c>
      <c r="M9" s="83"/>
      <c r="N9" s="63"/>
      <c r="O9" s="86" t="s">
        <v>216</v>
      </c>
      <c r="P9" s="88">
        <v>43699.137650462966</v>
      </c>
      <c r="Q9" s="86" t="s">
        <v>218</v>
      </c>
      <c r="R9" s="86"/>
      <c r="S9" s="86"/>
      <c r="T9" s="86" t="s">
        <v>230</v>
      </c>
      <c r="U9" s="86"/>
      <c r="V9" s="90" t="s">
        <v>236</v>
      </c>
      <c r="W9" s="88">
        <v>43699.137650462966</v>
      </c>
      <c r="X9" s="90" t="s">
        <v>243</v>
      </c>
      <c r="Y9" s="86"/>
      <c r="Z9" s="86"/>
      <c r="AA9" s="92" t="s">
        <v>250</v>
      </c>
      <c r="AB9" s="86"/>
      <c r="AC9" s="86" t="b">
        <v>0</v>
      </c>
      <c r="AD9" s="86">
        <v>0</v>
      </c>
      <c r="AE9" s="92" t="s">
        <v>251</v>
      </c>
      <c r="AF9" s="86" t="b">
        <v>0</v>
      </c>
      <c r="AG9" s="86" t="s">
        <v>252</v>
      </c>
      <c r="AH9" s="86"/>
      <c r="AI9" s="92" t="s">
        <v>251</v>
      </c>
      <c r="AJ9" s="86" t="b">
        <v>0</v>
      </c>
      <c r="AK9" s="86">
        <v>0</v>
      </c>
      <c r="AL9" s="92" t="s">
        <v>248</v>
      </c>
      <c r="AM9" s="86" t="s">
        <v>255</v>
      </c>
      <c r="AN9" s="86" t="b">
        <v>0</v>
      </c>
      <c r="AO9" s="92" t="s">
        <v>248</v>
      </c>
      <c r="AP9" s="86" t="s">
        <v>176</v>
      </c>
      <c r="AQ9" s="86">
        <v>0</v>
      </c>
      <c r="AR9" s="86">
        <v>0</v>
      </c>
      <c r="AS9" s="86"/>
      <c r="AT9" s="86"/>
      <c r="AU9" s="86"/>
      <c r="AV9" s="86"/>
      <c r="AW9" s="86"/>
      <c r="AX9" s="86"/>
      <c r="AY9" s="86"/>
      <c r="AZ9" s="86"/>
      <c r="BA9">
        <v>2</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20</v>
      </c>
      <c r="BK9" s="52">
        <v>100</v>
      </c>
      <c r="BL9"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s://www.youtube.com/watch?v=754Ph_demiw&amp;feature=youtu.be"/>
    <hyperlink ref="R5" r:id="rId2" display="https://twitter.com/i/web/status/1163996411438018561"/>
    <hyperlink ref="R6" r:id="rId3" display="https://twitter.com/i/web/status/1163996787855765504"/>
    <hyperlink ref="R7" r:id="rId4" display="https://twitter.com/i/web/status/1164374772383440896"/>
    <hyperlink ref="V3" r:id="rId5" display="http://pbs.twimg.com/profile_images/879313175623204865/3kXcaMYm_normal.jpg"/>
    <hyperlink ref="V4" r:id="rId6" display="http://pbs.twimg.com/profile_images/1153215130194337792/cbQv0YZs_normal.jpg"/>
    <hyperlink ref="V5" r:id="rId7" display="http://pbs.twimg.com/profile_images/1058739839384907776/WllDCirw_normal.jpg"/>
    <hyperlink ref="V6" r:id="rId8" display="http://pbs.twimg.com/profile_images/1058739839384907776/WllDCirw_normal.jpg"/>
    <hyperlink ref="V7" r:id="rId9" display="http://pbs.twimg.com/profile_images/1058739839384907776/WllDCirw_normal.jpg"/>
    <hyperlink ref="V8" r:id="rId10" display="http://pbs.twimg.com/profile_images/1148806029980950529/ByTff88k_normal.jpg"/>
    <hyperlink ref="V9" r:id="rId11" display="http://pbs.twimg.com/profile_images/1148806029980950529/ByTff88k_normal.jpg"/>
    <hyperlink ref="X3" r:id="rId12" display="https://twitter.com/#!/hijazi2009/status/1160980619058470912"/>
    <hyperlink ref="X4" r:id="rId13" display="https://twitter.com/#!/jxrnuonopxoh8vt/status/1164375287196463110"/>
    <hyperlink ref="X5" r:id="rId14" display="https://twitter.com/#!/alhurranews/status/1163996411438018561"/>
    <hyperlink ref="X6" r:id="rId15" display="https://twitter.com/#!/alhurranews/status/1163996787855765504"/>
    <hyperlink ref="X7" r:id="rId16" display="https://twitter.com/#!/alhurranews/status/1164374772383440896"/>
    <hyperlink ref="X8" r:id="rId17" display="https://twitter.com/#!/jkhawlyah/status/1163996934094446592"/>
    <hyperlink ref="X9" r:id="rId18" display="https://twitter.com/#!/jkhawlyah/status/1164376196869775360"/>
  </hyperlinks>
  <printOptions/>
  <pageMargins left="0.7" right="0.7" top="0.75" bottom="0.75" header="0.3" footer="0.3"/>
  <pageSetup horizontalDpi="600" verticalDpi="600" orientation="portrait" r:id="rId22"/>
  <legacyDrawing r:id="rId20"/>
  <tableParts>
    <tablePart r:id="rId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514</v>
      </c>
      <c r="B1" s="13" t="s">
        <v>34</v>
      </c>
    </row>
    <row r="2" spans="1:2" ht="15">
      <c r="A2" s="124" t="s">
        <v>214</v>
      </c>
      <c r="B2" s="85">
        <v>2</v>
      </c>
    </row>
    <row r="3" spans="1:2" ht="15">
      <c r="A3" s="124" t="s">
        <v>215</v>
      </c>
      <c r="B3" s="85">
        <v>0</v>
      </c>
    </row>
    <row r="4" spans="1:2" ht="15">
      <c r="A4" s="124" t="s">
        <v>212</v>
      </c>
      <c r="B4" s="85">
        <v>0</v>
      </c>
    </row>
    <row r="5" spans="1:2" ht="15">
      <c r="A5" s="124" t="s">
        <v>213</v>
      </c>
      <c r="B5"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516</v>
      </c>
      <c r="B25" t="s">
        <v>515</v>
      </c>
    </row>
    <row r="26" spans="1:2" ht="15">
      <c r="A26" s="136">
        <v>43689.76763888889</v>
      </c>
      <c r="B26" s="3">
        <v>1</v>
      </c>
    </row>
    <row r="27" spans="1:2" ht="15">
      <c r="A27" s="136">
        <v>43698.089641203704</v>
      </c>
      <c r="B27" s="3">
        <v>1</v>
      </c>
    </row>
    <row r="28" spans="1:2" ht="15">
      <c r="A28" s="136">
        <v>43698.0906712963</v>
      </c>
      <c r="B28" s="3">
        <v>1</v>
      </c>
    </row>
    <row r="29" spans="1:2" ht="15">
      <c r="A29" s="136">
        <v>43698.09107638889</v>
      </c>
      <c r="B29" s="3">
        <v>1</v>
      </c>
    </row>
    <row r="30" spans="1:2" ht="15">
      <c r="A30" s="136">
        <v>43699.13371527778</v>
      </c>
      <c r="B30" s="3">
        <v>1</v>
      </c>
    </row>
    <row r="31" spans="1:2" ht="15">
      <c r="A31" s="136">
        <v>43699.13513888889</v>
      </c>
      <c r="B31" s="3">
        <v>1</v>
      </c>
    </row>
    <row r="32" spans="1:2" ht="15">
      <c r="A32" s="136">
        <v>43699.137650462966</v>
      </c>
      <c r="B32" s="3">
        <v>1</v>
      </c>
    </row>
    <row r="33" spans="1:2" ht="15">
      <c r="A33" s="136" t="s">
        <v>517</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256</v>
      </c>
      <c r="AE2" s="13" t="s">
        <v>257</v>
      </c>
      <c r="AF2" s="13" t="s">
        <v>258</v>
      </c>
      <c r="AG2" s="13" t="s">
        <v>259</v>
      </c>
      <c r="AH2" s="13" t="s">
        <v>260</v>
      </c>
      <c r="AI2" s="13" t="s">
        <v>261</v>
      </c>
      <c r="AJ2" s="13" t="s">
        <v>262</v>
      </c>
      <c r="AK2" s="13" t="s">
        <v>263</v>
      </c>
      <c r="AL2" s="13" t="s">
        <v>264</v>
      </c>
      <c r="AM2" s="13" t="s">
        <v>265</v>
      </c>
      <c r="AN2" s="13" t="s">
        <v>266</v>
      </c>
      <c r="AO2" s="13" t="s">
        <v>267</v>
      </c>
      <c r="AP2" s="13" t="s">
        <v>268</v>
      </c>
      <c r="AQ2" s="13" t="s">
        <v>269</v>
      </c>
      <c r="AR2" s="13" t="s">
        <v>270</v>
      </c>
      <c r="AS2" s="13" t="s">
        <v>192</v>
      </c>
      <c r="AT2" s="13" t="s">
        <v>271</v>
      </c>
      <c r="AU2" s="13" t="s">
        <v>272</v>
      </c>
      <c r="AV2" s="13" t="s">
        <v>273</v>
      </c>
      <c r="AW2" s="13" t="s">
        <v>274</v>
      </c>
      <c r="AX2" s="13" t="s">
        <v>275</v>
      </c>
      <c r="AY2" s="13" t="s">
        <v>276</v>
      </c>
      <c r="AZ2" s="13" t="s">
        <v>347</v>
      </c>
      <c r="BA2" s="127" t="s">
        <v>421</v>
      </c>
      <c r="BB2" s="127" t="s">
        <v>423</v>
      </c>
      <c r="BC2" s="127" t="s">
        <v>424</v>
      </c>
      <c r="BD2" s="127" t="s">
        <v>425</v>
      </c>
      <c r="BE2" s="127" t="s">
        <v>426</v>
      </c>
      <c r="BF2" s="127" t="s">
        <v>427</v>
      </c>
      <c r="BG2" s="127" t="s">
        <v>430</v>
      </c>
      <c r="BH2" s="127" t="s">
        <v>435</v>
      </c>
      <c r="BI2" s="127" t="s">
        <v>437</v>
      </c>
      <c r="BJ2" s="127" t="s">
        <v>441</v>
      </c>
      <c r="BK2" s="127" t="s">
        <v>483</v>
      </c>
      <c r="BL2" s="127" t="s">
        <v>484</v>
      </c>
      <c r="BM2" s="127" t="s">
        <v>485</v>
      </c>
      <c r="BN2" s="127" t="s">
        <v>486</v>
      </c>
      <c r="BO2" s="127" t="s">
        <v>487</v>
      </c>
      <c r="BP2" s="127" t="s">
        <v>488</v>
      </c>
      <c r="BQ2" s="127" t="s">
        <v>489</v>
      </c>
      <c r="BR2" s="127" t="s">
        <v>490</v>
      </c>
      <c r="BS2" s="127" t="s">
        <v>492</v>
      </c>
      <c r="BT2" s="3"/>
      <c r="BU2" s="3"/>
    </row>
    <row r="3" spans="1:73" ht="15" customHeight="1">
      <c r="A3" s="50" t="s">
        <v>212</v>
      </c>
      <c r="B3" s="53"/>
      <c r="C3" s="53" t="s">
        <v>64</v>
      </c>
      <c r="D3" s="54">
        <v>200.57858894034322</v>
      </c>
      <c r="E3" s="55"/>
      <c r="F3" s="112" t="s">
        <v>233</v>
      </c>
      <c r="G3" s="53"/>
      <c r="H3" s="57" t="s">
        <v>212</v>
      </c>
      <c r="I3" s="56"/>
      <c r="J3" s="56"/>
      <c r="K3" s="114" t="s">
        <v>300</v>
      </c>
      <c r="L3" s="59">
        <v>1</v>
      </c>
      <c r="M3" s="60">
        <v>8676.8447265625</v>
      </c>
      <c r="N3" s="60">
        <v>4999.5</v>
      </c>
      <c r="O3" s="58"/>
      <c r="P3" s="61"/>
      <c r="Q3" s="61"/>
      <c r="R3" s="51"/>
      <c r="S3" s="51">
        <v>1</v>
      </c>
      <c r="T3" s="51">
        <v>1</v>
      </c>
      <c r="U3" s="52">
        <v>0</v>
      </c>
      <c r="V3" s="52">
        <v>0</v>
      </c>
      <c r="W3" s="52">
        <v>0</v>
      </c>
      <c r="X3" s="52">
        <v>0.999864</v>
      </c>
      <c r="Y3" s="52">
        <v>0</v>
      </c>
      <c r="Z3" s="52" t="s">
        <v>350</v>
      </c>
      <c r="AA3" s="62">
        <v>3</v>
      </c>
      <c r="AB3" s="62"/>
      <c r="AC3" s="63"/>
      <c r="AD3" s="85" t="s">
        <v>277</v>
      </c>
      <c r="AE3" s="85">
        <v>177</v>
      </c>
      <c r="AF3" s="85">
        <v>242</v>
      </c>
      <c r="AG3" s="85">
        <v>676</v>
      </c>
      <c r="AH3" s="85">
        <v>43</v>
      </c>
      <c r="AI3" s="85"/>
      <c r="AJ3" s="85" t="s">
        <v>281</v>
      </c>
      <c r="AK3" s="85" t="s">
        <v>285</v>
      </c>
      <c r="AL3" s="85"/>
      <c r="AM3" s="85"/>
      <c r="AN3" s="87">
        <v>41116.890601851854</v>
      </c>
      <c r="AO3" s="89" t="s">
        <v>290</v>
      </c>
      <c r="AP3" s="85" t="b">
        <v>1</v>
      </c>
      <c r="AQ3" s="85" t="b">
        <v>0</v>
      </c>
      <c r="AR3" s="85" t="b">
        <v>1</v>
      </c>
      <c r="AS3" s="85"/>
      <c r="AT3" s="85">
        <v>4</v>
      </c>
      <c r="AU3" s="89" t="s">
        <v>293</v>
      </c>
      <c r="AV3" s="85" t="b">
        <v>0</v>
      </c>
      <c r="AW3" s="85" t="s">
        <v>295</v>
      </c>
      <c r="AX3" s="89" t="s">
        <v>296</v>
      </c>
      <c r="AY3" s="85" t="s">
        <v>66</v>
      </c>
      <c r="AZ3" s="85" t="str">
        <f>REPLACE(INDEX(GroupVertices[Group],MATCH(Vertices[[#This Row],[Vertex]],GroupVertices[Vertex],0)),1,1,"")</f>
        <v>2</v>
      </c>
      <c r="BA3" s="51" t="s">
        <v>223</v>
      </c>
      <c r="BB3" s="51" t="s">
        <v>223</v>
      </c>
      <c r="BC3" s="51" t="s">
        <v>227</v>
      </c>
      <c r="BD3" s="51" t="s">
        <v>227</v>
      </c>
      <c r="BE3" s="51" t="s">
        <v>229</v>
      </c>
      <c r="BF3" s="51" t="s">
        <v>229</v>
      </c>
      <c r="BG3" s="128" t="s">
        <v>431</v>
      </c>
      <c r="BH3" s="128" t="s">
        <v>431</v>
      </c>
      <c r="BI3" s="128" t="s">
        <v>438</v>
      </c>
      <c r="BJ3" s="128" t="s">
        <v>438</v>
      </c>
      <c r="BK3" s="128">
        <v>0</v>
      </c>
      <c r="BL3" s="131">
        <v>0</v>
      </c>
      <c r="BM3" s="128">
        <v>0</v>
      </c>
      <c r="BN3" s="131">
        <v>0</v>
      </c>
      <c r="BO3" s="128">
        <v>0</v>
      </c>
      <c r="BP3" s="131">
        <v>0</v>
      </c>
      <c r="BQ3" s="128">
        <v>16</v>
      </c>
      <c r="BR3" s="131">
        <v>100</v>
      </c>
      <c r="BS3" s="128">
        <v>16</v>
      </c>
      <c r="BT3" s="3"/>
      <c r="BU3" s="3"/>
    </row>
    <row r="4" spans="1:76" ht="15">
      <c r="A4" s="14" t="s">
        <v>213</v>
      </c>
      <c r="B4" s="15"/>
      <c r="C4" s="15" t="s">
        <v>64</v>
      </c>
      <c r="D4" s="93">
        <v>162</v>
      </c>
      <c r="E4" s="81"/>
      <c r="F4" s="112" t="s">
        <v>234</v>
      </c>
      <c r="G4" s="15"/>
      <c r="H4" s="16" t="s">
        <v>213</v>
      </c>
      <c r="I4" s="66"/>
      <c r="J4" s="66"/>
      <c r="K4" s="114" t="s">
        <v>301</v>
      </c>
      <c r="L4" s="94">
        <v>1</v>
      </c>
      <c r="M4" s="95">
        <v>1984.856689453125</v>
      </c>
      <c r="N4" s="95">
        <v>7322.796875</v>
      </c>
      <c r="O4" s="77"/>
      <c r="P4" s="96"/>
      <c r="Q4" s="96"/>
      <c r="R4" s="97"/>
      <c r="S4" s="51">
        <v>0</v>
      </c>
      <c r="T4" s="51">
        <v>1</v>
      </c>
      <c r="U4" s="52">
        <v>0</v>
      </c>
      <c r="V4" s="52">
        <v>0.333333</v>
      </c>
      <c r="W4" s="52">
        <v>0.25</v>
      </c>
      <c r="X4" s="52">
        <v>0.638216</v>
      </c>
      <c r="Y4" s="52">
        <v>0</v>
      </c>
      <c r="Z4" s="52">
        <v>0</v>
      </c>
      <c r="AA4" s="82">
        <v>4</v>
      </c>
      <c r="AB4" s="82"/>
      <c r="AC4" s="98"/>
      <c r="AD4" s="85" t="s">
        <v>278</v>
      </c>
      <c r="AE4" s="85">
        <v>153</v>
      </c>
      <c r="AF4" s="85">
        <v>73</v>
      </c>
      <c r="AG4" s="85">
        <v>3958</v>
      </c>
      <c r="AH4" s="85">
        <v>2127</v>
      </c>
      <c r="AI4" s="85"/>
      <c r="AJ4" s="85" t="s">
        <v>282</v>
      </c>
      <c r="AK4" s="85"/>
      <c r="AL4" s="85"/>
      <c r="AM4" s="85"/>
      <c r="AN4" s="87">
        <v>43637.51726851852</v>
      </c>
      <c r="AO4" s="85"/>
      <c r="AP4" s="85" t="b">
        <v>1</v>
      </c>
      <c r="AQ4" s="85" t="b">
        <v>0</v>
      </c>
      <c r="AR4" s="85" t="b">
        <v>0</v>
      </c>
      <c r="AS4" s="85"/>
      <c r="AT4" s="85">
        <v>0</v>
      </c>
      <c r="AU4" s="85"/>
      <c r="AV4" s="85" t="b">
        <v>0</v>
      </c>
      <c r="AW4" s="85" t="s">
        <v>295</v>
      </c>
      <c r="AX4" s="89" t="s">
        <v>297</v>
      </c>
      <c r="AY4" s="85" t="s">
        <v>66</v>
      </c>
      <c r="AZ4" s="85" t="str">
        <f>REPLACE(INDEX(GroupVertices[Group],MATCH(Vertices[[#This Row],[Vertex]],GroupVertices[Vertex],0)),1,1,"")</f>
        <v>1</v>
      </c>
      <c r="BA4" s="51"/>
      <c r="BB4" s="51"/>
      <c r="BC4" s="51"/>
      <c r="BD4" s="51"/>
      <c r="BE4" s="51" t="s">
        <v>230</v>
      </c>
      <c r="BF4" s="51" t="s">
        <v>230</v>
      </c>
      <c r="BG4" s="128" t="s">
        <v>432</v>
      </c>
      <c r="BH4" s="128" t="s">
        <v>432</v>
      </c>
      <c r="BI4" s="128" t="s">
        <v>439</v>
      </c>
      <c r="BJ4" s="128" t="s">
        <v>439</v>
      </c>
      <c r="BK4" s="128">
        <v>0</v>
      </c>
      <c r="BL4" s="131">
        <v>0</v>
      </c>
      <c r="BM4" s="128">
        <v>0</v>
      </c>
      <c r="BN4" s="131">
        <v>0</v>
      </c>
      <c r="BO4" s="128">
        <v>0</v>
      </c>
      <c r="BP4" s="131">
        <v>0</v>
      </c>
      <c r="BQ4" s="128">
        <v>20</v>
      </c>
      <c r="BR4" s="131">
        <v>100</v>
      </c>
      <c r="BS4" s="128">
        <v>20</v>
      </c>
      <c r="BT4" s="2"/>
      <c r="BU4" s="3"/>
      <c r="BV4" s="3"/>
      <c r="BW4" s="3"/>
      <c r="BX4" s="3"/>
    </row>
    <row r="5" spans="1:76" ht="15">
      <c r="A5" s="14" t="s">
        <v>214</v>
      </c>
      <c r="B5" s="15"/>
      <c r="C5" s="15" t="s">
        <v>64</v>
      </c>
      <c r="D5" s="93">
        <v>1000</v>
      </c>
      <c r="E5" s="81"/>
      <c r="F5" s="112" t="s">
        <v>235</v>
      </c>
      <c r="G5" s="15"/>
      <c r="H5" s="16" t="s">
        <v>214</v>
      </c>
      <c r="I5" s="66"/>
      <c r="J5" s="66"/>
      <c r="K5" s="114" t="s">
        <v>302</v>
      </c>
      <c r="L5" s="94">
        <v>9999</v>
      </c>
      <c r="M5" s="95">
        <v>1984.856689453125</v>
      </c>
      <c r="N5" s="95">
        <v>2676.202880859375</v>
      </c>
      <c r="O5" s="77"/>
      <c r="P5" s="96"/>
      <c r="Q5" s="96"/>
      <c r="R5" s="97"/>
      <c r="S5" s="51">
        <v>3</v>
      </c>
      <c r="T5" s="51">
        <v>1</v>
      </c>
      <c r="U5" s="52">
        <v>2</v>
      </c>
      <c r="V5" s="52">
        <v>0.5</v>
      </c>
      <c r="W5" s="52">
        <v>0.5</v>
      </c>
      <c r="X5" s="52">
        <v>1.723159</v>
      </c>
      <c r="Y5" s="52">
        <v>0</v>
      </c>
      <c r="Z5" s="52">
        <v>0</v>
      </c>
      <c r="AA5" s="82">
        <v>5</v>
      </c>
      <c r="AB5" s="82"/>
      <c r="AC5" s="98"/>
      <c r="AD5" s="85" t="s">
        <v>279</v>
      </c>
      <c r="AE5" s="85">
        <v>41</v>
      </c>
      <c r="AF5" s="85">
        <v>2399361</v>
      </c>
      <c r="AG5" s="85">
        <v>103283</v>
      </c>
      <c r="AH5" s="85">
        <v>2</v>
      </c>
      <c r="AI5" s="85"/>
      <c r="AJ5" s="85" t="s">
        <v>283</v>
      </c>
      <c r="AK5" s="85" t="s">
        <v>286</v>
      </c>
      <c r="AL5" s="89" t="s">
        <v>288</v>
      </c>
      <c r="AM5" s="85"/>
      <c r="AN5" s="87">
        <v>40021.56810185185</v>
      </c>
      <c r="AO5" s="89" t="s">
        <v>291</v>
      </c>
      <c r="AP5" s="85" t="b">
        <v>0</v>
      </c>
      <c r="AQ5" s="85" t="b">
        <v>0</v>
      </c>
      <c r="AR5" s="85" t="b">
        <v>1</v>
      </c>
      <c r="AS5" s="85"/>
      <c r="AT5" s="85">
        <v>2974</v>
      </c>
      <c r="AU5" s="89" t="s">
        <v>293</v>
      </c>
      <c r="AV5" s="85" t="b">
        <v>1</v>
      </c>
      <c r="AW5" s="85" t="s">
        <v>295</v>
      </c>
      <c r="AX5" s="89" t="s">
        <v>298</v>
      </c>
      <c r="AY5" s="85" t="s">
        <v>66</v>
      </c>
      <c r="AZ5" s="85" t="str">
        <f>REPLACE(INDEX(GroupVertices[Group],MATCH(Vertices[[#This Row],[Vertex]],GroupVertices[Vertex],0)),1,1,"")</f>
        <v>1</v>
      </c>
      <c r="BA5" s="51" t="s">
        <v>422</v>
      </c>
      <c r="BB5" s="51" t="s">
        <v>422</v>
      </c>
      <c r="BC5" s="51" t="s">
        <v>228</v>
      </c>
      <c r="BD5" s="51" t="s">
        <v>228</v>
      </c>
      <c r="BE5" s="51" t="s">
        <v>231</v>
      </c>
      <c r="BF5" s="51" t="s">
        <v>428</v>
      </c>
      <c r="BG5" s="128" t="s">
        <v>433</v>
      </c>
      <c r="BH5" s="128" t="s">
        <v>436</v>
      </c>
      <c r="BI5" s="128" t="s">
        <v>440</v>
      </c>
      <c r="BJ5" s="128" t="s">
        <v>407</v>
      </c>
      <c r="BK5" s="128">
        <v>0</v>
      </c>
      <c r="BL5" s="131">
        <v>0</v>
      </c>
      <c r="BM5" s="128">
        <v>0</v>
      </c>
      <c r="BN5" s="131">
        <v>0</v>
      </c>
      <c r="BO5" s="128">
        <v>0</v>
      </c>
      <c r="BP5" s="131">
        <v>0</v>
      </c>
      <c r="BQ5" s="128">
        <v>53</v>
      </c>
      <c r="BR5" s="131">
        <v>100</v>
      </c>
      <c r="BS5" s="128">
        <v>53</v>
      </c>
      <c r="BT5" s="2"/>
      <c r="BU5" s="3"/>
      <c r="BV5" s="3"/>
      <c r="BW5" s="3"/>
      <c r="BX5" s="3"/>
    </row>
    <row r="6" spans="1:76" ht="15">
      <c r="A6" s="99" t="s">
        <v>215</v>
      </c>
      <c r="B6" s="100"/>
      <c r="C6" s="100" t="s">
        <v>64</v>
      </c>
      <c r="D6" s="101">
        <v>1000</v>
      </c>
      <c r="E6" s="102"/>
      <c r="F6" s="113" t="s">
        <v>236</v>
      </c>
      <c r="G6" s="100"/>
      <c r="H6" s="103" t="s">
        <v>215</v>
      </c>
      <c r="I6" s="104"/>
      <c r="J6" s="104"/>
      <c r="K6" s="115" t="s">
        <v>303</v>
      </c>
      <c r="L6" s="105">
        <v>1</v>
      </c>
      <c r="M6" s="106">
        <v>5564.74609375</v>
      </c>
      <c r="N6" s="106">
        <v>7322.796875</v>
      </c>
      <c r="O6" s="107"/>
      <c r="P6" s="108"/>
      <c r="Q6" s="108"/>
      <c r="R6" s="109"/>
      <c r="S6" s="51">
        <v>0</v>
      </c>
      <c r="T6" s="51">
        <v>1</v>
      </c>
      <c r="U6" s="52">
        <v>0</v>
      </c>
      <c r="V6" s="52">
        <v>0.333333</v>
      </c>
      <c r="W6" s="52">
        <v>0.25</v>
      </c>
      <c r="X6" s="52">
        <v>0.638216</v>
      </c>
      <c r="Y6" s="52">
        <v>0</v>
      </c>
      <c r="Z6" s="52">
        <v>0</v>
      </c>
      <c r="AA6" s="110">
        <v>6</v>
      </c>
      <c r="AB6" s="110"/>
      <c r="AC6" s="111"/>
      <c r="AD6" s="85" t="s">
        <v>280</v>
      </c>
      <c r="AE6" s="85">
        <v>2317</v>
      </c>
      <c r="AF6" s="85">
        <v>3744</v>
      </c>
      <c r="AG6" s="85">
        <v>11862</v>
      </c>
      <c r="AH6" s="85">
        <v>1090</v>
      </c>
      <c r="AI6" s="85"/>
      <c r="AJ6" s="85" t="s">
        <v>284</v>
      </c>
      <c r="AK6" s="85" t="s">
        <v>287</v>
      </c>
      <c r="AL6" s="89" t="s">
        <v>289</v>
      </c>
      <c r="AM6" s="85"/>
      <c r="AN6" s="87">
        <v>40162.96337962963</v>
      </c>
      <c r="AO6" s="89" t="s">
        <v>292</v>
      </c>
      <c r="AP6" s="85" t="b">
        <v>0</v>
      </c>
      <c r="AQ6" s="85" t="b">
        <v>0</v>
      </c>
      <c r="AR6" s="85" t="b">
        <v>1</v>
      </c>
      <c r="AS6" s="85"/>
      <c r="AT6" s="85">
        <v>196</v>
      </c>
      <c r="AU6" s="89" t="s">
        <v>294</v>
      </c>
      <c r="AV6" s="85" t="b">
        <v>0</v>
      </c>
      <c r="AW6" s="85" t="s">
        <v>295</v>
      </c>
      <c r="AX6" s="89" t="s">
        <v>299</v>
      </c>
      <c r="AY6" s="85" t="s">
        <v>66</v>
      </c>
      <c r="AZ6" s="85" t="str">
        <f>REPLACE(INDEX(GroupVertices[Group],MATCH(Vertices[[#This Row],[Vertex]],GroupVertices[Vertex],0)),1,1,"")</f>
        <v>1</v>
      </c>
      <c r="BA6" s="51"/>
      <c r="BB6" s="51"/>
      <c r="BC6" s="51"/>
      <c r="BD6" s="51"/>
      <c r="BE6" s="51" t="s">
        <v>232</v>
      </c>
      <c r="BF6" s="51" t="s">
        <v>429</v>
      </c>
      <c r="BG6" s="128" t="s">
        <v>434</v>
      </c>
      <c r="BH6" s="128" t="s">
        <v>436</v>
      </c>
      <c r="BI6" s="128" t="s">
        <v>439</v>
      </c>
      <c r="BJ6" s="128" t="s">
        <v>439</v>
      </c>
      <c r="BK6" s="128">
        <v>0</v>
      </c>
      <c r="BL6" s="131">
        <v>0</v>
      </c>
      <c r="BM6" s="128">
        <v>0</v>
      </c>
      <c r="BN6" s="131">
        <v>0</v>
      </c>
      <c r="BO6" s="128">
        <v>0</v>
      </c>
      <c r="BP6" s="131">
        <v>0</v>
      </c>
      <c r="BQ6" s="128">
        <v>43</v>
      </c>
      <c r="BR6" s="131">
        <v>100</v>
      </c>
      <c r="BS6" s="128">
        <v>43</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5" r:id="rId1" display="http://www.alhurra.com/"/>
    <hyperlink ref="AL6" r:id="rId2" display="https://www.alhurra.com/"/>
    <hyperlink ref="AO3" r:id="rId3" display="https://pbs.twimg.com/profile_banners/718792417/1440578948"/>
    <hyperlink ref="AO5" r:id="rId4" display="https://pbs.twimg.com/profile_banners/60598920/1541352971"/>
    <hyperlink ref="AO6" r:id="rId5" display="https://pbs.twimg.com/profile_banners/97082594/1541379875"/>
    <hyperlink ref="AU3" r:id="rId6" display="http://abs.twimg.com/images/themes/theme1/bg.png"/>
    <hyperlink ref="AU5" r:id="rId7" display="http://abs.twimg.com/images/themes/theme1/bg.png"/>
    <hyperlink ref="AU6" r:id="rId8" display="http://abs.twimg.com/images/themes/theme16/bg.gif"/>
    <hyperlink ref="F3" r:id="rId9" display="http://pbs.twimg.com/profile_images/879313175623204865/3kXcaMYm_normal.jpg"/>
    <hyperlink ref="F4" r:id="rId10" display="http://pbs.twimg.com/profile_images/1153215130194337792/cbQv0YZs_normal.jpg"/>
    <hyperlink ref="F5" r:id="rId11" display="http://pbs.twimg.com/profile_images/1058739839384907776/WllDCirw_normal.jpg"/>
    <hyperlink ref="F6" r:id="rId12" display="http://pbs.twimg.com/profile_images/1148806029980950529/ByTff88k_normal.jpg"/>
    <hyperlink ref="AX3" r:id="rId13" display="https://twitter.com/hijazi2009"/>
    <hyperlink ref="AX4" r:id="rId14" display="https://twitter.com/jxrnuonopxoh8vt"/>
    <hyperlink ref="AX5" r:id="rId15" display="https://twitter.com/alhurranews"/>
    <hyperlink ref="AX6" r:id="rId16" display="https://twitter.com/jkhawlyah"/>
  </hyperlinks>
  <printOptions/>
  <pageMargins left="0.7" right="0.7" top="0.75" bottom="0.75" header="0.3" footer="0.3"/>
  <pageSetup horizontalDpi="600" verticalDpi="600" orientation="portrait" r:id="rId20"/>
  <legacyDrawing r:id="rId18"/>
  <tableParts>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357</v>
      </c>
      <c r="Z2" s="13" t="s">
        <v>362</v>
      </c>
      <c r="AA2" s="13" t="s">
        <v>372</v>
      </c>
      <c r="AB2" s="13" t="s">
        <v>391</v>
      </c>
      <c r="AC2" s="13" t="s">
        <v>406</v>
      </c>
      <c r="AD2" s="13" t="s">
        <v>414</v>
      </c>
      <c r="AE2" s="13" t="s">
        <v>415</v>
      </c>
      <c r="AF2" s="13" t="s">
        <v>419</v>
      </c>
      <c r="AG2" s="67" t="s">
        <v>483</v>
      </c>
      <c r="AH2" s="67" t="s">
        <v>484</v>
      </c>
      <c r="AI2" s="67" t="s">
        <v>485</v>
      </c>
      <c r="AJ2" s="67" t="s">
        <v>486</v>
      </c>
      <c r="AK2" s="67" t="s">
        <v>487</v>
      </c>
      <c r="AL2" s="67" t="s">
        <v>488</v>
      </c>
      <c r="AM2" s="67" t="s">
        <v>489</v>
      </c>
      <c r="AN2" s="67" t="s">
        <v>490</v>
      </c>
      <c r="AO2" s="67" t="s">
        <v>493</v>
      </c>
    </row>
    <row r="3" spans="1:41" ht="15">
      <c r="A3" s="125" t="s">
        <v>343</v>
      </c>
      <c r="B3" s="126" t="s">
        <v>345</v>
      </c>
      <c r="C3" s="126" t="s">
        <v>56</v>
      </c>
      <c r="D3" s="117"/>
      <c r="E3" s="116"/>
      <c r="F3" s="118" t="s">
        <v>520</v>
      </c>
      <c r="G3" s="119"/>
      <c r="H3" s="119"/>
      <c r="I3" s="120">
        <v>3</v>
      </c>
      <c r="J3" s="121"/>
      <c r="K3" s="51">
        <v>3</v>
      </c>
      <c r="L3" s="51">
        <v>1</v>
      </c>
      <c r="M3" s="51">
        <v>5</v>
      </c>
      <c r="N3" s="51">
        <v>6</v>
      </c>
      <c r="O3" s="51">
        <v>3</v>
      </c>
      <c r="P3" s="52">
        <v>0</v>
      </c>
      <c r="Q3" s="52">
        <v>0</v>
      </c>
      <c r="R3" s="51">
        <v>1</v>
      </c>
      <c r="S3" s="51">
        <v>0</v>
      </c>
      <c r="T3" s="51">
        <v>3</v>
      </c>
      <c r="U3" s="51">
        <v>6</v>
      </c>
      <c r="V3" s="51">
        <v>2</v>
      </c>
      <c r="W3" s="52">
        <v>0.888889</v>
      </c>
      <c r="X3" s="52">
        <v>0.3333333333333333</v>
      </c>
      <c r="Y3" s="85" t="s">
        <v>358</v>
      </c>
      <c r="Z3" s="85" t="s">
        <v>228</v>
      </c>
      <c r="AA3" s="85" t="s">
        <v>232</v>
      </c>
      <c r="AB3" s="91" t="s">
        <v>392</v>
      </c>
      <c r="AC3" s="91" t="s">
        <v>407</v>
      </c>
      <c r="AD3" s="91"/>
      <c r="AE3" s="91" t="s">
        <v>214</v>
      </c>
      <c r="AF3" s="91" t="s">
        <v>420</v>
      </c>
      <c r="AG3" s="128">
        <v>0</v>
      </c>
      <c r="AH3" s="131">
        <v>0</v>
      </c>
      <c r="AI3" s="128">
        <v>0</v>
      </c>
      <c r="AJ3" s="131">
        <v>0</v>
      </c>
      <c r="AK3" s="128">
        <v>0</v>
      </c>
      <c r="AL3" s="131">
        <v>0</v>
      </c>
      <c r="AM3" s="128">
        <v>116</v>
      </c>
      <c r="AN3" s="131">
        <v>100</v>
      </c>
      <c r="AO3" s="128">
        <v>116</v>
      </c>
    </row>
    <row r="4" spans="1:41" ht="15">
      <c r="A4" s="125" t="s">
        <v>344</v>
      </c>
      <c r="B4" s="126" t="s">
        <v>346</v>
      </c>
      <c r="C4" s="126" t="s">
        <v>56</v>
      </c>
      <c r="D4" s="122"/>
      <c r="E4" s="100"/>
      <c r="F4" s="103" t="s">
        <v>344</v>
      </c>
      <c r="G4" s="107"/>
      <c r="H4" s="107"/>
      <c r="I4" s="123">
        <v>4</v>
      </c>
      <c r="J4" s="110"/>
      <c r="K4" s="51">
        <v>1</v>
      </c>
      <c r="L4" s="51">
        <v>1</v>
      </c>
      <c r="M4" s="51">
        <v>0</v>
      </c>
      <c r="N4" s="51">
        <v>1</v>
      </c>
      <c r="O4" s="51">
        <v>1</v>
      </c>
      <c r="P4" s="52" t="s">
        <v>350</v>
      </c>
      <c r="Q4" s="52" t="s">
        <v>350</v>
      </c>
      <c r="R4" s="51">
        <v>1</v>
      </c>
      <c r="S4" s="51">
        <v>1</v>
      </c>
      <c r="T4" s="51">
        <v>1</v>
      </c>
      <c r="U4" s="51">
        <v>1</v>
      </c>
      <c r="V4" s="51">
        <v>0</v>
      </c>
      <c r="W4" s="52">
        <v>0</v>
      </c>
      <c r="X4" s="52" t="s">
        <v>350</v>
      </c>
      <c r="Y4" s="85" t="s">
        <v>223</v>
      </c>
      <c r="Z4" s="85" t="s">
        <v>227</v>
      </c>
      <c r="AA4" s="85" t="s">
        <v>229</v>
      </c>
      <c r="AB4" s="91" t="s">
        <v>251</v>
      </c>
      <c r="AC4" s="91" t="s">
        <v>251</v>
      </c>
      <c r="AD4" s="91"/>
      <c r="AE4" s="91"/>
      <c r="AF4" s="91" t="s">
        <v>212</v>
      </c>
      <c r="AG4" s="128">
        <v>0</v>
      </c>
      <c r="AH4" s="131">
        <v>0</v>
      </c>
      <c r="AI4" s="128">
        <v>0</v>
      </c>
      <c r="AJ4" s="131">
        <v>0</v>
      </c>
      <c r="AK4" s="128">
        <v>0</v>
      </c>
      <c r="AL4" s="131">
        <v>0</v>
      </c>
      <c r="AM4" s="128">
        <v>16</v>
      </c>
      <c r="AN4" s="131">
        <v>100</v>
      </c>
      <c r="AO4" s="128">
        <v>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343</v>
      </c>
      <c r="B2" s="91" t="s">
        <v>215</v>
      </c>
      <c r="C2" s="85">
        <f>VLOOKUP(GroupVertices[[#This Row],[Vertex]],Vertices[],MATCH("ID",Vertices[[#Headers],[Vertex]:[Vertex Content Word Count]],0),FALSE)</f>
        <v>6</v>
      </c>
    </row>
    <row r="3" spans="1:3" ht="15">
      <c r="A3" s="85" t="s">
        <v>343</v>
      </c>
      <c r="B3" s="91" t="s">
        <v>214</v>
      </c>
      <c r="C3" s="85">
        <f>VLOOKUP(GroupVertices[[#This Row],[Vertex]],Vertices[],MATCH("ID",Vertices[[#Headers],[Vertex]:[Vertex Content Word Count]],0),FALSE)</f>
        <v>5</v>
      </c>
    </row>
    <row r="4" spans="1:3" ht="15">
      <c r="A4" s="85" t="s">
        <v>343</v>
      </c>
      <c r="B4" s="91" t="s">
        <v>213</v>
      </c>
      <c r="C4" s="85">
        <f>VLOOKUP(GroupVertices[[#This Row],[Vertex]],Vertices[],MATCH("ID",Vertices[[#Headers],[Vertex]:[Vertex Content Word Count]],0),FALSE)</f>
        <v>4</v>
      </c>
    </row>
    <row r="5" spans="1:3" ht="15">
      <c r="A5" s="85" t="s">
        <v>344</v>
      </c>
      <c r="B5" s="91" t="s">
        <v>212</v>
      </c>
      <c r="C5"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497</v>
      </c>
      <c r="B2" s="36" t="s">
        <v>304</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0.638216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0.00909090909090909</v>
      </c>
      <c r="O3" s="42">
        <f>COUNTIF(Vertices[Eigenvector Centrality],"&gt;= "&amp;N3)-COUNTIF(Vertices[Eigenvector Centrality],"&gt;="&amp;N4)</f>
        <v>0</v>
      </c>
      <c r="P3" s="41">
        <f aca="true" t="shared" si="7" ref="P3:P26">P2+($P$57-$P$2)/BinDivisor</f>
        <v>0.6579422363636364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0.10909090909090909</v>
      </c>
      <c r="G4" s="40">
        <f>COUNTIF(Vertices[In-Degree],"&gt;= "&amp;F4)-COUNTIF(Vertices[In-Degree],"&gt;="&amp;F5)</f>
        <v>0</v>
      </c>
      <c r="H4" s="39">
        <f t="shared" si="3"/>
        <v>1</v>
      </c>
      <c r="I4" s="40">
        <f>COUNTIF(Vertices[Out-Degree],"&gt;= "&amp;H4)-COUNTIF(Vertices[Out-Degree],"&gt;="&amp;H5)</f>
        <v>0</v>
      </c>
      <c r="J4" s="39">
        <f t="shared" si="4"/>
        <v>0.07272727272727272</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0.01818181818181818</v>
      </c>
      <c r="O4" s="40">
        <f>COUNTIF(Vertices[Eigenvector Centrality],"&gt;= "&amp;N4)-COUNTIF(Vertices[Eigenvector Centrality],"&gt;="&amp;N5)</f>
        <v>0</v>
      </c>
      <c r="P4" s="39">
        <f t="shared" si="7"/>
        <v>0.6776684727272727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1</v>
      </c>
      <c r="I5" s="42">
        <f>COUNTIF(Vertices[Out-Degree],"&gt;= "&amp;H5)-COUNTIF(Vertices[Out-Degree],"&gt;="&amp;H6)</f>
        <v>0</v>
      </c>
      <c r="J5" s="41">
        <f t="shared" si="4"/>
        <v>0.10909090909090909</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0.02727272727272727</v>
      </c>
      <c r="O5" s="42">
        <f>COUNTIF(Vertices[Eigenvector Centrality],"&gt;= "&amp;N5)-COUNTIF(Vertices[Eigenvector Centrality],"&gt;="&amp;N6)</f>
        <v>0</v>
      </c>
      <c r="P5" s="41">
        <f t="shared" si="7"/>
        <v>0.6973947090909091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0.21818181818181817</v>
      </c>
      <c r="G6" s="40">
        <f>COUNTIF(Vertices[In-Degree],"&gt;= "&amp;F6)-COUNTIF(Vertices[In-Degree],"&gt;="&amp;F7)</f>
        <v>0</v>
      </c>
      <c r="H6" s="39">
        <f t="shared" si="3"/>
        <v>1</v>
      </c>
      <c r="I6" s="40">
        <f>COUNTIF(Vertices[Out-Degree],"&gt;= "&amp;H6)-COUNTIF(Vertices[Out-Degree],"&gt;="&amp;H7)</f>
        <v>0</v>
      </c>
      <c r="J6" s="39">
        <f t="shared" si="4"/>
        <v>0.14545454545454545</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0.03636363636363636</v>
      </c>
      <c r="O6" s="40">
        <f>COUNTIF(Vertices[Eigenvector Centrality],"&gt;= "&amp;N6)-COUNTIF(Vertices[Eigenvector Centrality],"&gt;="&amp;N7)</f>
        <v>0</v>
      </c>
      <c r="P6" s="39">
        <f t="shared" si="7"/>
        <v>0.7171209454545454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0.2727272727272727</v>
      </c>
      <c r="G7" s="42">
        <f>COUNTIF(Vertices[In-Degree],"&gt;= "&amp;F7)-COUNTIF(Vertices[In-Degree],"&gt;="&amp;F8)</f>
        <v>0</v>
      </c>
      <c r="H7" s="41">
        <f t="shared" si="3"/>
        <v>1</v>
      </c>
      <c r="I7" s="42">
        <f>COUNTIF(Vertices[Out-Degree],"&gt;= "&amp;H7)-COUNTIF(Vertices[Out-Degree],"&gt;="&amp;H8)</f>
        <v>0</v>
      </c>
      <c r="J7" s="41">
        <f t="shared" si="4"/>
        <v>0.18181818181818182</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0.045454545454545456</v>
      </c>
      <c r="O7" s="42">
        <f>COUNTIF(Vertices[Eigenvector Centrality],"&gt;= "&amp;N7)-COUNTIF(Vertices[Eigenvector Centrality],"&gt;="&amp;N8)</f>
        <v>0</v>
      </c>
      <c r="P7" s="41">
        <f t="shared" si="7"/>
        <v>0.7368471818181818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0.32727272727272727</v>
      </c>
      <c r="G8" s="40">
        <f>COUNTIF(Vertices[In-Degree],"&gt;= "&amp;F8)-COUNTIF(Vertices[In-Degree],"&gt;="&amp;F9)</f>
        <v>0</v>
      </c>
      <c r="H8" s="39">
        <f t="shared" si="3"/>
        <v>1</v>
      </c>
      <c r="I8" s="40">
        <f>COUNTIF(Vertices[Out-Degree],"&gt;= "&amp;H8)-COUNTIF(Vertices[Out-Degree],"&gt;="&amp;H9)</f>
        <v>0</v>
      </c>
      <c r="J8" s="39">
        <f t="shared" si="4"/>
        <v>0.2181818181818182</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0.05454545454545455</v>
      </c>
      <c r="O8" s="40">
        <f>COUNTIF(Vertices[Eigenvector Centrality],"&gt;= "&amp;N8)-COUNTIF(Vertices[Eigenvector Centrality],"&gt;="&amp;N9)</f>
        <v>0</v>
      </c>
      <c r="P8" s="39">
        <f t="shared" si="7"/>
        <v>0.7565734181818181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1</v>
      </c>
      <c r="I9" s="42">
        <f>COUNTIF(Vertices[Out-Degree],"&gt;= "&amp;H9)-COUNTIF(Vertices[Out-Degree],"&gt;="&amp;H10)</f>
        <v>0</v>
      </c>
      <c r="J9" s="41">
        <f t="shared" si="4"/>
        <v>0.2545454545454546</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0.06363636363636364</v>
      </c>
      <c r="O9" s="42">
        <f>COUNTIF(Vertices[Eigenvector Centrality],"&gt;= "&amp;N9)-COUNTIF(Vertices[Eigenvector Centrality],"&gt;="&amp;N10)</f>
        <v>0</v>
      </c>
      <c r="P9" s="41">
        <f t="shared" si="7"/>
        <v>0.7762996545454545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498</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1</v>
      </c>
      <c r="I10" s="40">
        <f>COUNTIF(Vertices[Out-Degree],"&gt;= "&amp;H10)-COUNTIF(Vertices[Out-Degree],"&gt;="&amp;H11)</f>
        <v>0</v>
      </c>
      <c r="J10" s="39">
        <f t="shared" si="4"/>
        <v>0.29090909090909095</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0.07272727272727274</v>
      </c>
      <c r="O10" s="40">
        <f>COUNTIF(Vertices[Eigenvector Centrality],"&gt;= "&amp;N10)-COUNTIF(Vertices[Eigenvector Centrality],"&gt;="&amp;N11)</f>
        <v>0</v>
      </c>
      <c r="P10" s="39">
        <f t="shared" si="7"/>
        <v>0.7960258909090908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1</v>
      </c>
      <c r="I11" s="42">
        <f>COUNTIF(Vertices[Out-Degree],"&gt;= "&amp;H11)-COUNTIF(Vertices[Out-Degree],"&gt;="&amp;H12)</f>
        <v>0</v>
      </c>
      <c r="J11" s="41">
        <f t="shared" si="4"/>
        <v>0.3272727272727273</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0.08181818181818183</v>
      </c>
      <c r="O11" s="42">
        <f>COUNTIF(Vertices[Eigenvector Centrality],"&gt;= "&amp;N11)-COUNTIF(Vertices[Eigenvector Centrality],"&gt;="&amp;N12)</f>
        <v>0</v>
      </c>
      <c r="P11" s="41">
        <f t="shared" si="7"/>
        <v>0.8157521272727272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216</v>
      </c>
      <c r="B12" s="36">
        <v>3</v>
      </c>
      <c r="D12" s="34">
        <f t="shared" si="1"/>
        <v>0</v>
      </c>
      <c r="E12" s="3">
        <f>COUNTIF(Vertices[Degree],"&gt;= "&amp;D12)-COUNTIF(Vertices[Degree],"&gt;="&amp;D13)</f>
        <v>0</v>
      </c>
      <c r="F12" s="39">
        <f t="shared" si="2"/>
        <v>0.5454545454545455</v>
      </c>
      <c r="G12" s="40">
        <f>COUNTIF(Vertices[In-Degree],"&gt;= "&amp;F12)-COUNTIF(Vertices[In-Degree],"&gt;="&amp;F13)</f>
        <v>0</v>
      </c>
      <c r="H12" s="39">
        <f t="shared" si="3"/>
        <v>1</v>
      </c>
      <c r="I12" s="40">
        <f>COUNTIF(Vertices[Out-Degree],"&gt;= "&amp;H12)-COUNTIF(Vertices[Out-Degree],"&gt;="&amp;H13)</f>
        <v>0</v>
      </c>
      <c r="J12" s="39">
        <f t="shared" si="4"/>
        <v>0.3636363636363637</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0.09090909090909093</v>
      </c>
      <c r="O12" s="40">
        <f>COUNTIF(Vertices[Eigenvector Centrality],"&gt;= "&amp;N12)-COUNTIF(Vertices[Eigenvector Centrality],"&gt;="&amp;N13)</f>
        <v>0</v>
      </c>
      <c r="P12" s="39">
        <f t="shared" si="7"/>
        <v>0.8354783636363635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0.6000000000000001</v>
      </c>
      <c r="G13" s="42">
        <f>COUNTIF(Vertices[In-Degree],"&gt;= "&amp;F13)-COUNTIF(Vertices[In-Degree],"&gt;="&amp;F14)</f>
        <v>0</v>
      </c>
      <c r="H13" s="41">
        <f t="shared" si="3"/>
        <v>1</v>
      </c>
      <c r="I13" s="42">
        <f>COUNTIF(Vertices[Out-Degree],"&gt;= "&amp;H13)-COUNTIF(Vertices[Out-Degree],"&gt;="&amp;H14)</f>
        <v>0</v>
      </c>
      <c r="J13" s="41">
        <f t="shared" si="4"/>
        <v>0.4000000000000001</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0.10000000000000002</v>
      </c>
      <c r="O13" s="42">
        <f>COUNTIF(Vertices[Eigenvector Centrality],"&gt;= "&amp;N13)-COUNTIF(Vertices[Eigenvector Centrality],"&gt;="&amp;N14)</f>
        <v>0</v>
      </c>
      <c r="P13" s="41">
        <f t="shared" si="7"/>
        <v>0.8552045999999999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0.6545454545454547</v>
      </c>
      <c r="G14" s="40">
        <f>COUNTIF(Vertices[In-Degree],"&gt;= "&amp;F14)-COUNTIF(Vertices[In-Degree],"&gt;="&amp;F15)</f>
        <v>0</v>
      </c>
      <c r="H14" s="39">
        <f t="shared" si="3"/>
        <v>1</v>
      </c>
      <c r="I14" s="40">
        <f>COUNTIF(Vertices[Out-Degree],"&gt;= "&amp;H14)-COUNTIF(Vertices[Out-Degree],"&gt;="&amp;H15)</f>
        <v>0</v>
      </c>
      <c r="J14" s="39">
        <f t="shared" si="4"/>
        <v>0.43636363636363645</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0.10909090909090911</v>
      </c>
      <c r="O14" s="40">
        <f>COUNTIF(Vertices[Eigenvector Centrality],"&gt;= "&amp;N14)-COUNTIF(Vertices[Eigenvector Centrality],"&gt;="&amp;N15)</f>
        <v>0</v>
      </c>
      <c r="P14" s="39">
        <f t="shared" si="7"/>
        <v>0.8749308363636362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0.7090909090909092</v>
      </c>
      <c r="G15" s="42">
        <f>COUNTIF(Vertices[In-Degree],"&gt;= "&amp;F15)-COUNTIF(Vertices[In-Degree],"&gt;="&amp;F16)</f>
        <v>0</v>
      </c>
      <c r="H15" s="41">
        <f t="shared" si="3"/>
        <v>1</v>
      </c>
      <c r="I15" s="42">
        <f>COUNTIF(Vertices[Out-Degree],"&gt;= "&amp;H15)-COUNTIF(Vertices[Out-Degree],"&gt;="&amp;H16)</f>
        <v>0</v>
      </c>
      <c r="J15" s="41">
        <f t="shared" si="4"/>
        <v>0.47272727272727283</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0.11818181818181821</v>
      </c>
      <c r="O15" s="42">
        <f>COUNTIF(Vertices[Eigenvector Centrality],"&gt;= "&amp;N15)-COUNTIF(Vertices[Eigenvector Centrality],"&gt;="&amp;N16)</f>
        <v>0</v>
      </c>
      <c r="P15" s="41">
        <f t="shared" si="7"/>
        <v>0.8946570727272726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0.7636363636363638</v>
      </c>
      <c r="G16" s="40">
        <f>COUNTIF(Vertices[In-Degree],"&gt;= "&amp;F16)-COUNTIF(Vertices[In-Degree],"&gt;="&amp;F17)</f>
        <v>0</v>
      </c>
      <c r="H16" s="39">
        <f t="shared" si="3"/>
        <v>1</v>
      </c>
      <c r="I16" s="40">
        <f>COUNTIF(Vertices[Out-Degree],"&gt;= "&amp;H16)-COUNTIF(Vertices[Out-Degree],"&gt;="&amp;H17)</f>
        <v>0</v>
      </c>
      <c r="J16" s="39">
        <f t="shared" si="4"/>
        <v>0.5090909090909091</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0.1272727272727273</v>
      </c>
      <c r="O16" s="40">
        <f>COUNTIF(Vertices[Eigenvector Centrality],"&gt;= "&amp;N16)-COUNTIF(Vertices[Eigenvector Centrality],"&gt;="&amp;N17)</f>
        <v>0</v>
      </c>
      <c r="P16" s="39">
        <f t="shared" si="7"/>
        <v>0.9143833090909089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1</v>
      </c>
      <c r="I17" s="42">
        <f>COUNTIF(Vertices[Out-Degree],"&gt;= "&amp;H17)-COUNTIF(Vertices[Out-Degree],"&gt;="&amp;H18)</f>
        <v>0</v>
      </c>
      <c r="J17" s="41">
        <f t="shared" si="4"/>
        <v>0.5454545454545455</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0.13636363636363638</v>
      </c>
      <c r="O17" s="42">
        <f>COUNTIF(Vertices[Eigenvector Centrality],"&gt;= "&amp;N17)-COUNTIF(Vertices[Eigenvector Centrality],"&gt;="&amp;N18)</f>
        <v>0</v>
      </c>
      <c r="P17" s="41">
        <f t="shared" si="7"/>
        <v>0.9341095454545453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v>
      </c>
      <c r="I18" s="40">
        <f>COUNTIF(Vertices[Out-Degree],"&gt;= "&amp;H18)-COUNTIF(Vertices[Out-Degree],"&gt;="&amp;H19)</f>
        <v>0</v>
      </c>
      <c r="J18" s="39">
        <f t="shared" si="4"/>
        <v>0.5818181818181819</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0.14545454545454548</v>
      </c>
      <c r="O18" s="40">
        <f>COUNTIF(Vertices[Eigenvector Centrality],"&gt;= "&amp;N18)-COUNTIF(Vertices[Eigenvector Centrality],"&gt;="&amp;N19)</f>
        <v>0</v>
      </c>
      <c r="P18" s="39">
        <f t="shared" si="7"/>
        <v>0.9538357818181816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0.9272727272727275</v>
      </c>
      <c r="G19" s="42">
        <f>COUNTIF(Vertices[In-Degree],"&gt;= "&amp;F19)-COUNTIF(Vertices[In-Degree],"&gt;="&amp;F20)</f>
        <v>0</v>
      </c>
      <c r="H19" s="41">
        <f t="shared" si="3"/>
        <v>1</v>
      </c>
      <c r="I19" s="42">
        <f>COUNTIF(Vertices[Out-Degree],"&gt;= "&amp;H19)-COUNTIF(Vertices[Out-Degree],"&gt;="&amp;H20)</f>
        <v>0</v>
      </c>
      <c r="J19" s="41">
        <f t="shared" si="4"/>
        <v>0.6181818181818183</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0.15454545454545457</v>
      </c>
      <c r="O19" s="42">
        <f>COUNTIF(Vertices[Eigenvector Centrality],"&gt;= "&amp;N19)-COUNTIF(Vertices[Eigenvector Centrality],"&gt;="&amp;N20)</f>
        <v>0</v>
      </c>
      <c r="P19" s="41">
        <f t="shared" si="7"/>
        <v>0.973562018181818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0.981818181818182</v>
      </c>
      <c r="G20" s="40">
        <f>COUNTIF(Vertices[In-Degree],"&gt;= "&amp;F20)-COUNTIF(Vertices[In-Degree],"&gt;="&amp;F21)</f>
        <v>1</v>
      </c>
      <c r="H20" s="39">
        <f t="shared" si="3"/>
        <v>1</v>
      </c>
      <c r="I20" s="40">
        <f>COUNTIF(Vertices[Out-Degree],"&gt;= "&amp;H20)-COUNTIF(Vertices[Out-Degree],"&gt;="&amp;H21)</f>
        <v>0</v>
      </c>
      <c r="J20" s="39">
        <f t="shared" si="4"/>
        <v>0.6545454545454547</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0.16363636363636366</v>
      </c>
      <c r="O20" s="40">
        <f>COUNTIF(Vertices[Eigenvector Centrality],"&gt;= "&amp;N20)-COUNTIF(Vertices[Eigenvector Centrality],"&gt;="&amp;N21)</f>
        <v>0</v>
      </c>
      <c r="P20" s="39">
        <f t="shared" si="7"/>
        <v>0.9932882545454543</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1.0363636363636366</v>
      </c>
      <c r="G21" s="42">
        <f>COUNTIF(Vertices[In-Degree],"&gt;= "&amp;F21)-COUNTIF(Vertices[In-Degree],"&gt;="&amp;F22)</f>
        <v>0</v>
      </c>
      <c r="H21" s="41">
        <f t="shared" si="3"/>
        <v>1</v>
      </c>
      <c r="I21" s="42">
        <f>COUNTIF(Vertices[Out-Degree],"&gt;= "&amp;H21)-COUNTIF(Vertices[Out-Degree],"&gt;="&amp;H22)</f>
        <v>0</v>
      </c>
      <c r="J21" s="41">
        <f t="shared" si="4"/>
        <v>0.690909090909091</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0.17272727272727276</v>
      </c>
      <c r="O21" s="42">
        <f>COUNTIF(Vertices[Eigenvector Centrality],"&gt;= "&amp;N21)-COUNTIF(Vertices[Eigenvector Centrality],"&gt;="&amp;N22)</f>
        <v>0</v>
      </c>
      <c r="P21" s="41">
        <f t="shared" si="7"/>
        <v>1.0130144909090908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1</v>
      </c>
      <c r="I22" s="40">
        <f>COUNTIF(Vertices[Out-Degree],"&gt;= "&amp;H22)-COUNTIF(Vertices[Out-Degree],"&gt;="&amp;H23)</f>
        <v>0</v>
      </c>
      <c r="J22" s="39">
        <f t="shared" si="4"/>
        <v>0.7272727272727274</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0.18181818181818185</v>
      </c>
      <c r="O22" s="40">
        <f>COUNTIF(Vertices[Eigenvector Centrality],"&gt;= "&amp;N22)-COUNTIF(Vertices[Eigenvector Centrality],"&gt;="&amp;N23)</f>
        <v>0</v>
      </c>
      <c r="P22" s="39">
        <f t="shared" si="7"/>
        <v>1.0327407272727271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6</v>
      </c>
      <c r="D23" s="34">
        <f t="shared" si="1"/>
        <v>0</v>
      </c>
      <c r="E23" s="3">
        <f>COUNTIF(Vertices[Degree],"&gt;= "&amp;D23)-COUNTIF(Vertices[Degree],"&gt;="&amp;D24)</f>
        <v>0</v>
      </c>
      <c r="F23" s="41">
        <f t="shared" si="2"/>
        <v>1.1454545454545455</v>
      </c>
      <c r="G23" s="42">
        <f>COUNTIF(Vertices[In-Degree],"&gt;= "&amp;F23)-COUNTIF(Vertices[In-Degree],"&gt;="&amp;F24)</f>
        <v>0</v>
      </c>
      <c r="H23" s="41">
        <f t="shared" si="3"/>
        <v>1</v>
      </c>
      <c r="I23" s="42">
        <f>COUNTIF(Vertices[Out-Degree],"&gt;= "&amp;H23)-COUNTIF(Vertices[Out-Degree],"&gt;="&amp;H24)</f>
        <v>0</v>
      </c>
      <c r="J23" s="41">
        <f t="shared" si="4"/>
        <v>0.7636363636363638</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0.19090909090909094</v>
      </c>
      <c r="O23" s="42">
        <f>COUNTIF(Vertices[Eigenvector Centrality],"&gt;= "&amp;N23)-COUNTIF(Vertices[Eigenvector Centrality],"&gt;="&amp;N24)</f>
        <v>0</v>
      </c>
      <c r="P23" s="41">
        <f t="shared" si="7"/>
        <v>1.0524669636363635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1.2</v>
      </c>
      <c r="G24" s="40">
        <f>COUNTIF(Vertices[In-Degree],"&gt;= "&amp;F24)-COUNTIF(Vertices[In-Degree],"&gt;="&amp;F25)</f>
        <v>0</v>
      </c>
      <c r="H24" s="39">
        <f t="shared" si="3"/>
        <v>1</v>
      </c>
      <c r="I24" s="40">
        <f>COUNTIF(Vertices[Out-Degree],"&gt;= "&amp;H24)-COUNTIF(Vertices[Out-Degree],"&gt;="&amp;H25)</f>
        <v>0</v>
      </c>
      <c r="J24" s="39">
        <f t="shared" si="4"/>
        <v>0.8000000000000002</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0.20000000000000004</v>
      </c>
      <c r="O24" s="40">
        <f>COUNTIF(Vertices[Eigenvector Centrality],"&gt;= "&amp;N24)-COUNTIF(Vertices[Eigenvector Centrality],"&gt;="&amp;N25)</f>
        <v>0</v>
      </c>
      <c r="P24" s="39">
        <f t="shared" si="7"/>
        <v>1.0721931999999998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1</v>
      </c>
      <c r="I25" s="42">
        <f>COUNTIF(Vertices[Out-Degree],"&gt;= "&amp;H25)-COUNTIF(Vertices[Out-Degree],"&gt;="&amp;H26)</f>
        <v>0</v>
      </c>
      <c r="J25" s="41">
        <f t="shared" si="4"/>
        <v>0.8363636363636365</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0.20909090909090913</v>
      </c>
      <c r="O25" s="42">
        <f>COUNTIF(Vertices[Eigenvector Centrality],"&gt;= "&amp;N25)-COUNTIF(Vertices[Eigenvector Centrality],"&gt;="&amp;N26)</f>
        <v>0</v>
      </c>
      <c r="P25" s="41">
        <f t="shared" si="7"/>
        <v>1.0919194363636362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v>
      </c>
      <c r="D26" s="34">
        <f t="shared" si="1"/>
        <v>0</v>
      </c>
      <c r="E26" s="3">
        <f>COUNTIF(Vertices[Degree],"&gt;= "&amp;D26)-COUNTIF(Vertices[Degree],"&gt;="&amp;D28)</f>
        <v>0</v>
      </c>
      <c r="F26" s="39">
        <f t="shared" si="2"/>
        <v>1.3090909090909089</v>
      </c>
      <c r="G26" s="40">
        <f>COUNTIF(Vertices[In-Degree],"&gt;= "&amp;F26)-COUNTIF(Vertices[In-Degree],"&gt;="&amp;F28)</f>
        <v>0</v>
      </c>
      <c r="H26" s="39">
        <f t="shared" si="3"/>
        <v>1</v>
      </c>
      <c r="I26" s="40">
        <f>COUNTIF(Vertices[Out-Degree],"&gt;= "&amp;H26)-COUNTIF(Vertices[Out-Degree],"&gt;="&amp;H28)</f>
        <v>0</v>
      </c>
      <c r="J26" s="39">
        <f t="shared" si="4"/>
        <v>0.8727272727272729</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0.21818181818181823</v>
      </c>
      <c r="O26" s="40">
        <f>COUNTIF(Vertices[Eigenvector Centrality],"&gt;= "&amp;N26)-COUNTIF(Vertices[Eigenvector Centrality],"&gt;="&amp;N28)</f>
        <v>0</v>
      </c>
      <c r="P26" s="39">
        <f t="shared" si="7"/>
        <v>1.1116456727272725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0.16666666666666666</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0.22727272727272732</v>
      </c>
      <c r="O28" s="42">
        <f>COUNTIF(Vertices[Eigenvector Centrality],"&gt;= "&amp;N28)-COUNTIF(Vertices[Eigenvector Centrality],"&gt;="&amp;N40)</f>
        <v>0</v>
      </c>
      <c r="P28" s="41">
        <f>P26+($P$57-$P$2)/BinDivisor</f>
        <v>1.131371909090909</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499</v>
      </c>
      <c r="B29" s="36">
        <v>0.295918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500</v>
      </c>
      <c r="B31" s="36" t="s">
        <v>501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0.23636363636363641</v>
      </c>
      <c r="O40" s="40">
        <f>COUNTIF(Vertices[Eigenvector Centrality],"&gt;= "&amp;N40)-COUNTIF(Vertices[Eigenvector Centrality],"&gt;="&amp;N41)</f>
        <v>0</v>
      </c>
      <c r="P40" s="39">
        <f>P28+($P$57-$P$2)/BinDivisor</f>
        <v>1.1510981454545453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0.2454545454545455</v>
      </c>
      <c r="O41" s="42">
        <f>COUNTIF(Vertices[Eigenvector Centrality],"&gt;= "&amp;N41)-COUNTIF(Vertices[Eigenvector Centrality],"&gt;="&amp;N42)</f>
        <v>2</v>
      </c>
      <c r="P41" s="41">
        <f aca="true" t="shared" si="16" ref="P41:P56">P40+($P$57-$P$2)/BinDivisor</f>
        <v>1.1708243818181816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v>
      </c>
      <c r="I42" s="40">
        <f>COUNTIF(Vertices[Out-Degree],"&gt;= "&amp;H42)-COUNTIF(Vertices[Out-Degree],"&gt;="&amp;H43)</f>
        <v>0</v>
      </c>
      <c r="J42" s="39">
        <f t="shared" si="13"/>
        <v>1.0181818181818183</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0.2545454545454546</v>
      </c>
      <c r="O42" s="40">
        <f>COUNTIF(Vertices[Eigenvector Centrality],"&gt;= "&amp;N42)-COUNTIF(Vertices[Eigenvector Centrality],"&gt;="&amp;N43)</f>
        <v>0</v>
      </c>
      <c r="P42" s="39">
        <f t="shared" si="16"/>
        <v>1.190550618181818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v>
      </c>
      <c r="I43" s="42">
        <f>COUNTIF(Vertices[Out-Degree],"&gt;= "&amp;H43)-COUNTIF(Vertices[Out-Degree],"&gt;="&amp;H44)</f>
        <v>0</v>
      </c>
      <c r="J43" s="41">
        <f t="shared" si="13"/>
        <v>1.0545454545454547</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0.26363636363636367</v>
      </c>
      <c r="O43" s="42">
        <f>COUNTIF(Vertices[Eigenvector Centrality],"&gt;= "&amp;N43)-COUNTIF(Vertices[Eigenvector Centrality],"&gt;="&amp;N44)</f>
        <v>0</v>
      </c>
      <c r="P43" s="41">
        <f t="shared" si="16"/>
        <v>1.2102768545454543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v>
      </c>
      <c r="I44" s="40">
        <f>COUNTIF(Vertices[Out-Degree],"&gt;= "&amp;H44)-COUNTIF(Vertices[Out-Degree],"&gt;="&amp;H45)</f>
        <v>0</v>
      </c>
      <c r="J44" s="39">
        <f t="shared" si="13"/>
        <v>1.090909090909091</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0.27272727272727276</v>
      </c>
      <c r="O44" s="40">
        <f>COUNTIF(Vertices[Eigenvector Centrality],"&gt;= "&amp;N44)-COUNTIF(Vertices[Eigenvector Centrality],"&gt;="&amp;N45)</f>
        <v>0</v>
      </c>
      <c r="P44" s="39">
        <f t="shared" si="16"/>
        <v>1.2300030909090907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v>
      </c>
      <c r="I45" s="42">
        <f>COUNTIF(Vertices[Out-Degree],"&gt;= "&amp;H45)-COUNTIF(Vertices[Out-Degree],"&gt;="&amp;H46)</f>
        <v>0</v>
      </c>
      <c r="J45" s="41">
        <f t="shared" si="13"/>
        <v>1.1272727272727274</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0.28181818181818186</v>
      </c>
      <c r="O45" s="42">
        <f>COUNTIF(Vertices[Eigenvector Centrality],"&gt;= "&amp;N45)-COUNTIF(Vertices[Eigenvector Centrality],"&gt;="&amp;N46)</f>
        <v>0</v>
      </c>
      <c r="P45" s="41">
        <f t="shared" si="16"/>
        <v>1.249729327272727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v>
      </c>
      <c r="I46" s="40">
        <f>COUNTIF(Vertices[Out-Degree],"&gt;= "&amp;H46)-COUNTIF(Vertices[Out-Degree],"&gt;="&amp;H47)</f>
        <v>0</v>
      </c>
      <c r="J46" s="39">
        <f t="shared" si="13"/>
        <v>1.1636363636363638</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0.29090909090909095</v>
      </c>
      <c r="O46" s="40">
        <f>COUNTIF(Vertices[Eigenvector Centrality],"&gt;= "&amp;N46)-COUNTIF(Vertices[Eigenvector Centrality],"&gt;="&amp;N47)</f>
        <v>0</v>
      </c>
      <c r="P46" s="39">
        <f t="shared" si="16"/>
        <v>1.2694555636363634</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v>
      </c>
      <c r="I47" s="42">
        <f>COUNTIF(Vertices[Out-Degree],"&gt;= "&amp;H47)-COUNTIF(Vertices[Out-Degree],"&gt;="&amp;H48)</f>
        <v>0</v>
      </c>
      <c r="J47" s="41">
        <f t="shared" si="13"/>
        <v>1.2000000000000002</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0.30000000000000004</v>
      </c>
      <c r="O47" s="42">
        <f>COUNTIF(Vertices[Eigenvector Centrality],"&gt;= "&amp;N47)-COUNTIF(Vertices[Eigenvector Centrality],"&gt;="&amp;N48)</f>
        <v>0</v>
      </c>
      <c r="P47" s="41">
        <f t="shared" si="16"/>
        <v>1.2891817999999997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v>
      </c>
      <c r="I48" s="40">
        <f>COUNTIF(Vertices[Out-Degree],"&gt;= "&amp;H48)-COUNTIF(Vertices[Out-Degree],"&gt;="&amp;H49)</f>
        <v>0</v>
      </c>
      <c r="J48" s="39">
        <f t="shared" si="13"/>
        <v>1.2363636363636366</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0.30909090909090914</v>
      </c>
      <c r="O48" s="40">
        <f>COUNTIF(Vertices[Eigenvector Centrality],"&gt;= "&amp;N48)-COUNTIF(Vertices[Eigenvector Centrality],"&gt;="&amp;N49)</f>
        <v>0</v>
      </c>
      <c r="P48" s="39">
        <f t="shared" si="16"/>
        <v>1.308908036363636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v>
      </c>
      <c r="I49" s="42">
        <f>COUNTIF(Vertices[Out-Degree],"&gt;= "&amp;H49)-COUNTIF(Vertices[Out-Degree],"&gt;="&amp;H50)</f>
        <v>0</v>
      </c>
      <c r="J49" s="41">
        <f t="shared" si="13"/>
        <v>1.272727272727273</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0.31818181818181823</v>
      </c>
      <c r="O49" s="42">
        <f>COUNTIF(Vertices[Eigenvector Centrality],"&gt;= "&amp;N49)-COUNTIF(Vertices[Eigenvector Centrality],"&gt;="&amp;N50)</f>
        <v>0</v>
      </c>
      <c r="P49" s="41">
        <f t="shared" si="16"/>
        <v>1.3286342727272724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v>
      </c>
      <c r="I50" s="40">
        <f>COUNTIF(Vertices[Out-Degree],"&gt;= "&amp;H50)-COUNTIF(Vertices[Out-Degree],"&gt;="&amp;H51)</f>
        <v>0</v>
      </c>
      <c r="J50" s="39">
        <f t="shared" si="13"/>
        <v>1.3090909090909093</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0.3272727272727273</v>
      </c>
      <c r="O50" s="40">
        <f>COUNTIF(Vertices[Eigenvector Centrality],"&gt;= "&amp;N50)-COUNTIF(Vertices[Eigenvector Centrality],"&gt;="&amp;N51)</f>
        <v>0</v>
      </c>
      <c r="P50" s="39">
        <f t="shared" si="16"/>
        <v>1.3483605090909088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v>
      </c>
      <c r="I51" s="42">
        <f>COUNTIF(Vertices[Out-Degree],"&gt;= "&amp;H51)-COUNTIF(Vertices[Out-Degree],"&gt;="&amp;H52)</f>
        <v>0</v>
      </c>
      <c r="J51" s="41">
        <f t="shared" si="13"/>
        <v>1.3454545454545457</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0.3363636363636364</v>
      </c>
      <c r="O51" s="42">
        <f>COUNTIF(Vertices[Eigenvector Centrality],"&gt;= "&amp;N51)-COUNTIF(Vertices[Eigenvector Centrality],"&gt;="&amp;N52)</f>
        <v>0</v>
      </c>
      <c r="P51" s="41">
        <f t="shared" si="16"/>
        <v>1.3680867454545451</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v>
      </c>
      <c r="I52" s="40">
        <f>COUNTIF(Vertices[Out-Degree],"&gt;= "&amp;H52)-COUNTIF(Vertices[Out-Degree],"&gt;="&amp;H53)</f>
        <v>0</v>
      </c>
      <c r="J52" s="39">
        <f t="shared" si="13"/>
        <v>1.381818181818182</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0.3454545454545455</v>
      </c>
      <c r="O52" s="40">
        <f>COUNTIF(Vertices[Eigenvector Centrality],"&gt;= "&amp;N52)-COUNTIF(Vertices[Eigenvector Centrality],"&gt;="&amp;N53)</f>
        <v>0</v>
      </c>
      <c r="P52" s="39">
        <f t="shared" si="16"/>
        <v>1.3878129818181815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v>
      </c>
      <c r="I53" s="42">
        <f>COUNTIF(Vertices[Out-Degree],"&gt;= "&amp;H53)-COUNTIF(Vertices[Out-Degree],"&gt;="&amp;H54)</f>
        <v>0</v>
      </c>
      <c r="J53" s="41">
        <f t="shared" si="13"/>
        <v>1.4181818181818184</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0.3545454545454546</v>
      </c>
      <c r="O53" s="42">
        <f>COUNTIF(Vertices[Eigenvector Centrality],"&gt;= "&amp;N53)-COUNTIF(Vertices[Eigenvector Centrality],"&gt;="&amp;N54)</f>
        <v>0</v>
      </c>
      <c r="P53" s="41">
        <f t="shared" si="16"/>
        <v>1.4075392181818178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v>
      </c>
      <c r="I54" s="40">
        <f>COUNTIF(Vertices[Out-Degree],"&gt;= "&amp;H54)-COUNTIF(Vertices[Out-Degree],"&gt;="&amp;H55)</f>
        <v>0</v>
      </c>
      <c r="J54" s="39">
        <f t="shared" si="13"/>
        <v>1.4545454545454548</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0.3636363636363637</v>
      </c>
      <c r="O54" s="40">
        <f>COUNTIF(Vertices[Eigenvector Centrality],"&gt;= "&amp;N54)-COUNTIF(Vertices[Eigenvector Centrality],"&gt;="&amp;N55)</f>
        <v>0</v>
      </c>
      <c r="P54" s="39">
        <f t="shared" si="16"/>
        <v>1.4272654545454542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v>
      </c>
      <c r="I55" s="42">
        <f>COUNTIF(Vertices[Out-Degree],"&gt;= "&amp;H55)-COUNTIF(Vertices[Out-Degree],"&gt;="&amp;H56)</f>
        <v>0</v>
      </c>
      <c r="J55" s="41">
        <f t="shared" si="13"/>
        <v>1.4909090909090912</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0.3727272727272728</v>
      </c>
      <c r="O55" s="42">
        <f>COUNTIF(Vertices[Eigenvector Centrality],"&gt;= "&amp;N55)-COUNTIF(Vertices[Eigenvector Centrality],"&gt;="&amp;N56)</f>
        <v>0</v>
      </c>
      <c r="P55" s="41">
        <f t="shared" si="16"/>
        <v>1.4469916909090905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v>
      </c>
      <c r="I56" s="40">
        <f>COUNTIF(Vertices[Out-Degree],"&gt;= "&amp;H56)-COUNTIF(Vertices[Out-Degree],"&gt;="&amp;H57)</f>
        <v>0</v>
      </c>
      <c r="J56" s="39">
        <f t="shared" si="13"/>
        <v>1.5272727272727276</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0.3818181818181819</v>
      </c>
      <c r="O56" s="40">
        <f>COUNTIF(Vertices[Eigenvector Centrality],"&gt;= "&amp;N56)-COUNTIF(Vertices[Eigenvector Centrality],"&gt;="&amp;N57)</f>
        <v>0</v>
      </c>
      <c r="P56" s="39">
        <f t="shared" si="16"/>
        <v>1.4667179272727269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4</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0.5</v>
      </c>
      <c r="O57" s="44">
        <f>COUNTIF(Vertices[Eigenvector Centrality],"&gt;= "&amp;N57)-COUNTIF(Vertices[Eigenvector Centrality],"&gt;="&amp;N58)</f>
        <v>1</v>
      </c>
      <c r="P57" s="43">
        <f>MAX(Vertices[PageRank])</f>
        <v>1.723159</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0.5</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0.2916665</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0.5</v>
      </c>
    </row>
    <row r="127" spans="1:2" ht="15">
      <c r="A127" s="35" t="s">
        <v>114</v>
      </c>
      <c r="B127" s="49">
        <f>_xlfn.IFERROR(AVERAGE(Vertices[Eigenvector Centrality]),NoMetricMessage)</f>
        <v>0.25</v>
      </c>
    </row>
    <row r="128" spans="1:2" ht="15">
      <c r="A128" s="35" t="s">
        <v>115</v>
      </c>
      <c r="B128" s="49">
        <f>_xlfn.IFERROR(MEDIAN(Vertices[Eigenvector Centrality]),NoMetricMessage)</f>
        <v>0.25</v>
      </c>
    </row>
    <row r="139" spans="1:2" ht="15">
      <c r="A139" s="35" t="s">
        <v>140</v>
      </c>
      <c r="B139" s="49">
        <f>IF(COUNT(Vertices[PageRank])&gt;0,P2,NoMetricMessage)</f>
        <v>0.638216</v>
      </c>
    </row>
    <row r="140" spans="1:2" ht="15">
      <c r="A140" s="35" t="s">
        <v>141</v>
      </c>
      <c r="B140" s="49">
        <f>IF(COUNT(Vertices[PageRank])&gt;0,P57,NoMetricMessage)</f>
        <v>1.723159</v>
      </c>
    </row>
    <row r="141" spans="1:2" ht="15">
      <c r="A141" s="35" t="s">
        <v>142</v>
      </c>
      <c r="B141" s="49">
        <f>_xlfn.IFERROR(AVERAGE(Vertices[PageRank]),NoMetricMessage)</f>
        <v>0.99986375</v>
      </c>
    </row>
    <row r="142" spans="1:2" ht="15">
      <c r="A142" s="35" t="s">
        <v>143</v>
      </c>
      <c r="B142" s="49">
        <f>_xlfn.IFERROR(MEDIAN(Vertices[PageRank]),NoMetricMessage)</f>
        <v>0.81904</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3"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339</v>
      </c>
    </row>
    <row r="24" spans="10:11" ht="409.5">
      <c r="J24" t="s">
        <v>340</v>
      </c>
      <c r="K24" s="13" t="s">
        <v>523</v>
      </c>
    </row>
    <row r="25" spans="10:11" ht="15">
      <c r="J25" t="s">
        <v>341</v>
      </c>
      <c r="K25" t="b">
        <v>0</v>
      </c>
    </row>
    <row r="26" spans="10:11" ht="15">
      <c r="J26" t="s">
        <v>521</v>
      </c>
      <c r="K26" t="s">
        <v>522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351</v>
      </c>
      <c r="B1" s="13" t="s">
        <v>352</v>
      </c>
      <c r="C1" s="13" t="s">
        <v>353</v>
      </c>
      <c r="D1" s="13" t="s">
        <v>355</v>
      </c>
      <c r="E1" s="13" t="s">
        <v>354</v>
      </c>
      <c r="F1" s="13" t="s">
        <v>356</v>
      </c>
    </row>
    <row r="2" spans="1:6" ht="15">
      <c r="A2" s="89" t="s">
        <v>226</v>
      </c>
      <c r="B2" s="85">
        <v>1</v>
      </c>
      <c r="C2" s="89" t="s">
        <v>226</v>
      </c>
      <c r="D2" s="85">
        <v>1</v>
      </c>
      <c r="E2" s="89" t="s">
        <v>223</v>
      </c>
      <c r="F2" s="85">
        <v>1</v>
      </c>
    </row>
    <row r="3" spans="1:6" ht="15">
      <c r="A3" s="89" t="s">
        <v>225</v>
      </c>
      <c r="B3" s="85">
        <v>1</v>
      </c>
      <c r="C3" s="89" t="s">
        <v>224</v>
      </c>
      <c r="D3" s="85">
        <v>1</v>
      </c>
      <c r="E3" s="85"/>
      <c r="F3" s="85"/>
    </row>
    <row r="4" spans="1:6" ht="15">
      <c r="A4" s="89" t="s">
        <v>224</v>
      </c>
      <c r="B4" s="85">
        <v>1</v>
      </c>
      <c r="C4" s="89" t="s">
        <v>225</v>
      </c>
      <c r="D4" s="85">
        <v>1</v>
      </c>
      <c r="E4" s="85"/>
      <c r="F4" s="85"/>
    </row>
    <row r="5" spans="1:6" ht="15">
      <c r="A5" s="89" t="s">
        <v>223</v>
      </c>
      <c r="B5" s="85">
        <v>1</v>
      </c>
      <c r="C5" s="85"/>
      <c r="D5" s="85"/>
      <c r="E5" s="85"/>
      <c r="F5" s="85"/>
    </row>
    <row r="8" spans="1:6" ht="15" customHeight="1">
      <c r="A8" s="13" t="s">
        <v>359</v>
      </c>
      <c r="B8" s="13" t="s">
        <v>352</v>
      </c>
      <c r="C8" s="13" t="s">
        <v>360</v>
      </c>
      <c r="D8" s="13" t="s">
        <v>355</v>
      </c>
      <c r="E8" s="13" t="s">
        <v>361</v>
      </c>
      <c r="F8" s="13" t="s">
        <v>356</v>
      </c>
    </row>
    <row r="9" spans="1:6" ht="15">
      <c r="A9" s="85" t="s">
        <v>228</v>
      </c>
      <c r="B9" s="85">
        <v>3</v>
      </c>
      <c r="C9" s="85" t="s">
        <v>228</v>
      </c>
      <c r="D9" s="85">
        <v>3</v>
      </c>
      <c r="E9" s="85" t="s">
        <v>227</v>
      </c>
      <c r="F9" s="85">
        <v>1</v>
      </c>
    </row>
    <row r="10" spans="1:6" ht="15">
      <c r="A10" s="85" t="s">
        <v>227</v>
      </c>
      <c r="B10" s="85">
        <v>1</v>
      </c>
      <c r="C10" s="85"/>
      <c r="D10" s="85"/>
      <c r="E10" s="85"/>
      <c r="F10" s="85"/>
    </row>
    <row r="13" spans="1:6" ht="15" customHeight="1">
      <c r="A13" s="13" t="s">
        <v>363</v>
      </c>
      <c r="B13" s="13" t="s">
        <v>352</v>
      </c>
      <c r="C13" s="13" t="s">
        <v>370</v>
      </c>
      <c r="D13" s="13" t="s">
        <v>355</v>
      </c>
      <c r="E13" s="13" t="s">
        <v>371</v>
      </c>
      <c r="F13" s="13" t="s">
        <v>356</v>
      </c>
    </row>
    <row r="14" spans="1:6" ht="15">
      <c r="A14" s="85" t="s">
        <v>230</v>
      </c>
      <c r="B14" s="85">
        <v>7</v>
      </c>
      <c r="C14" s="85" t="s">
        <v>230</v>
      </c>
      <c r="D14" s="85">
        <v>6</v>
      </c>
      <c r="E14" s="85" t="s">
        <v>230</v>
      </c>
      <c r="F14" s="85">
        <v>1</v>
      </c>
    </row>
    <row r="15" spans="1:6" ht="15">
      <c r="A15" s="85" t="s">
        <v>364</v>
      </c>
      <c r="B15" s="85">
        <v>3</v>
      </c>
      <c r="C15" s="85" t="s">
        <v>364</v>
      </c>
      <c r="D15" s="85">
        <v>3</v>
      </c>
      <c r="E15" s="85" t="s">
        <v>368</v>
      </c>
      <c r="F15" s="85">
        <v>1</v>
      </c>
    </row>
    <row r="16" spans="1:6" ht="15">
      <c r="A16" s="85" t="s">
        <v>365</v>
      </c>
      <c r="B16" s="85">
        <v>3</v>
      </c>
      <c r="C16" s="85" t="s">
        <v>365</v>
      </c>
      <c r="D16" s="85">
        <v>3</v>
      </c>
      <c r="E16" s="85" t="s">
        <v>369</v>
      </c>
      <c r="F16" s="85">
        <v>1</v>
      </c>
    </row>
    <row r="17" spans="1:6" ht="15">
      <c r="A17" s="85" t="s">
        <v>366</v>
      </c>
      <c r="B17" s="85">
        <v>3</v>
      </c>
      <c r="C17" s="85" t="s">
        <v>366</v>
      </c>
      <c r="D17" s="85">
        <v>3</v>
      </c>
      <c r="E17" s="85"/>
      <c r="F17" s="85"/>
    </row>
    <row r="18" spans="1:6" ht="15">
      <c r="A18" s="85" t="s">
        <v>367</v>
      </c>
      <c r="B18" s="85">
        <v>1</v>
      </c>
      <c r="C18" s="85" t="s">
        <v>367</v>
      </c>
      <c r="D18" s="85">
        <v>1</v>
      </c>
      <c r="E18" s="85"/>
      <c r="F18" s="85"/>
    </row>
    <row r="19" spans="1:6" ht="15">
      <c r="A19" s="85" t="s">
        <v>368</v>
      </c>
      <c r="B19" s="85">
        <v>1</v>
      </c>
      <c r="C19" s="85"/>
      <c r="D19" s="85"/>
      <c r="E19" s="85"/>
      <c r="F19" s="85"/>
    </row>
    <row r="20" spans="1:6" ht="15">
      <c r="A20" s="85" t="s">
        <v>369</v>
      </c>
      <c r="B20" s="85">
        <v>1</v>
      </c>
      <c r="C20" s="85"/>
      <c r="D20" s="85"/>
      <c r="E20" s="85"/>
      <c r="F20" s="85"/>
    </row>
    <row r="23" spans="1:6" ht="15" customHeight="1">
      <c r="A23" s="13" t="s">
        <v>373</v>
      </c>
      <c r="B23" s="13" t="s">
        <v>352</v>
      </c>
      <c r="C23" s="13" t="s">
        <v>383</v>
      </c>
      <c r="D23" s="13" t="s">
        <v>355</v>
      </c>
      <c r="E23" s="85" t="s">
        <v>390</v>
      </c>
      <c r="F23" s="85" t="s">
        <v>356</v>
      </c>
    </row>
    <row r="24" spans="1:6" ht="15">
      <c r="A24" s="91" t="s">
        <v>374</v>
      </c>
      <c r="B24" s="91">
        <v>0</v>
      </c>
      <c r="C24" s="91" t="s">
        <v>379</v>
      </c>
      <c r="D24" s="91">
        <v>6</v>
      </c>
      <c r="E24" s="91"/>
      <c r="F24" s="91"/>
    </row>
    <row r="25" spans="1:6" ht="15">
      <c r="A25" s="91" t="s">
        <v>375</v>
      </c>
      <c r="B25" s="91">
        <v>0</v>
      </c>
      <c r="C25" s="91" t="s">
        <v>214</v>
      </c>
      <c r="D25" s="91">
        <v>3</v>
      </c>
      <c r="E25" s="91"/>
      <c r="F25" s="91"/>
    </row>
    <row r="26" spans="1:6" ht="15">
      <c r="A26" s="91" t="s">
        <v>376</v>
      </c>
      <c r="B26" s="91">
        <v>0</v>
      </c>
      <c r="C26" s="91" t="s">
        <v>380</v>
      </c>
      <c r="D26" s="91">
        <v>3</v>
      </c>
      <c r="E26" s="91"/>
      <c r="F26" s="91"/>
    </row>
    <row r="27" spans="1:6" ht="15">
      <c r="A27" s="91" t="s">
        <v>377</v>
      </c>
      <c r="B27" s="91">
        <v>132</v>
      </c>
      <c r="C27" s="91" t="s">
        <v>382</v>
      </c>
      <c r="D27" s="91">
        <v>3</v>
      </c>
      <c r="E27" s="91"/>
      <c r="F27" s="91"/>
    </row>
    <row r="28" spans="1:6" ht="15">
      <c r="A28" s="91" t="s">
        <v>378</v>
      </c>
      <c r="B28" s="91">
        <v>132</v>
      </c>
      <c r="C28" s="91" t="s">
        <v>384</v>
      </c>
      <c r="D28" s="91">
        <v>3</v>
      </c>
      <c r="E28" s="91"/>
      <c r="F28" s="91"/>
    </row>
    <row r="29" spans="1:6" ht="15">
      <c r="A29" s="91" t="s">
        <v>379</v>
      </c>
      <c r="B29" s="91">
        <v>7</v>
      </c>
      <c r="C29" s="91" t="s">
        <v>385</v>
      </c>
      <c r="D29" s="91">
        <v>3</v>
      </c>
      <c r="E29" s="91"/>
      <c r="F29" s="91"/>
    </row>
    <row r="30" spans="1:6" ht="15">
      <c r="A30" s="91" t="s">
        <v>380</v>
      </c>
      <c r="B30" s="91">
        <v>4</v>
      </c>
      <c r="C30" s="91" t="s">
        <v>386</v>
      </c>
      <c r="D30" s="91">
        <v>3</v>
      </c>
      <c r="E30" s="91"/>
      <c r="F30" s="91"/>
    </row>
    <row r="31" spans="1:6" ht="15">
      <c r="A31" s="91" t="s">
        <v>381</v>
      </c>
      <c r="B31" s="91">
        <v>4</v>
      </c>
      <c r="C31" s="91" t="s">
        <v>387</v>
      </c>
      <c r="D31" s="91">
        <v>3</v>
      </c>
      <c r="E31" s="91"/>
      <c r="F31" s="91"/>
    </row>
    <row r="32" spans="1:6" ht="15">
      <c r="A32" s="91" t="s">
        <v>214</v>
      </c>
      <c r="B32" s="91">
        <v>3</v>
      </c>
      <c r="C32" s="91" t="s">
        <v>388</v>
      </c>
      <c r="D32" s="91">
        <v>3</v>
      </c>
      <c r="E32" s="91"/>
      <c r="F32" s="91"/>
    </row>
    <row r="33" spans="1:6" ht="15">
      <c r="A33" s="91" t="s">
        <v>382</v>
      </c>
      <c r="B33" s="91">
        <v>3</v>
      </c>
      <c r="C33" s="91" t="s">
        <v>389</v>
      </c>
      <c r="D33" s="91">
        <v>3</v>
      </c>
      <c r="E33" s="91"/>
      <c r="F33" s="91"/>
    </row>
    <row r="36" spans="1:6" ht="15" customHeight="1">
      <c r="A36" s="13" t="s">
        <v>393</v>
      </c>
      <c r="B36" s="13" t="s">
        <v>352</v>
      </c>
      <c r="C36" s="13" t="s">
        <v>404</v>
      </c>
      <c r="D36" s="13" t="s">
        <v>355</v>
      </c>
      <c r="E36" s="85" t="s">
        <v>405</v>
      </c>
      <c r="F36" s="85" t="s">
        <v>356</v>
      </c>
    </row>
    <row r="37" spans="1:6" ht="15">
      <c r="A37" s="91" t="s">
        <v>394</v>
      </c>
      <c r="B37" s="91">
        <v>3</v>
      </c>
      <c r="C37" s="91" t="s">
        <v>394</v>
      </c>
      <c r="D37" s="91">
        <v>3</v>
      </c>
      <c r="E37" s="91"/>
      <c r="F37" s="91"/>
    </row>
    <row r="38" spans="1:6" ht="15">
      <c r="A38" s="91" t="s">
        <v>395</v>
      </c>
      <c r="B38" s="91">
        <v>3</v>
      </c>
      <c r="C38" s="91" t="s">
        <v>395</v>
      </c>
      <c r="D38" s="91">
        <v>3</v>
      </c>
      <c r="E38" s="91"/>
      <c r="F38" s="91"/>
    </row>
    <row r="39" spans="1:6" ht="15">
      <c r="A39" s="91" t="s">
        <v>396</v>
      </c>
      <c r="B39" s="91">
        <v>3</v>
      </c>
      <c r="C39" s="91" t="s">
        <v>396</v>
      </c>
      <c r="D39" s="91">
        <v>3</v>
      </c>
      <c r="E39" s="91"/>
      <c r="F39" s="91"/>
    </row>
    <row r="40" spans="1:6" ht="15">
      <c r="A40" s="91" t="s">
        <v>397</v>
      </c>
      <c r="B40" s="91">
        <v>3</v>
      </c>
      <c r="C40" s="91" t="s">
        <v>397</v>
      </c>
      <c r="D40" s="91">
        <v>3</v>
      </c>
      <c r="E40" s="91"/>
      <c r="F40" s="91"/>
    </row>
    <row r="41" spans="1:6" ht="15">
      <c r="A41" s="91" t="s">
        <v>398</v>
      </c>
      <c r="B41" s="91">
        <v>3</v>
      </c>
      <c r="C41" s="91" t="s">
        <v>398</v>
      </c>
      <c r="D41" s="91">
        <v>3</v>
      </c>
      <c r="E41" s="91"/>
      <c r="F41" s="91"/>
    </row>
    <row r="42" spans="1:6" ht="15">
      <c r="A42" s="91" t="s">
        <v>399</v>
      </c>
      <c r="B42" s="91">
        <v>3</v>
      </c>
      <c r="C42" s="91" t="s">
        <v>399</v>
      </c>
      <c r="D42" s="91">
        <v>3</v>
      </c>
      <c r="E42" s="91"/>
      <c r="F42" s="91"/>
    </row>
    <row r="43" spans="1:6" ht="15">
      <c r="A43" s="91" t="s">
        <v>400</v>
      </c>
      <c r="B43" s="91">
        <v>3</v>
      </c>
      <c r="C43" s="91" t="s">
        <v>400</v>
      </c>
      <c r="D43" s="91">
        <v>3</v>
      </c>
      <c r="E43" s="91"/>
      <c r="F43" s="91"/>
    </row>
    <row r="44" spans="1:6" ht="15">
      <c r="A44" s="91" t="s">
        <v>401</v>
      </c>
      <c r="B44" s="91">
        <v>3</v>
      </c>
      <c r="C44" s="91" t="s">
        <v>401</v>
      </c>
      <c r="D44" s="91">
        <v>3</v>
      </c>
      <c r="E44" s="91"/>
      <c r="F44" s="91"/>
    </row>
    <row r="45" spans="1:6" ht="15">
      <c r="A45" s="91" t="s">
        <v>402</v>
      </c>
      <c r="B45" s="91">
        <v>3</v>
      </c>
      <c r="C45" s="91" t="s">
        <v>402</v>
      </c>
      <c r="D45" s="91">
        <v>3</v>
      </c>
      <c r="E45" s="91"/>
      <c r="F45" s="91"/>
    </row>
    <row r="46" spans="1:6" ht="15">
      <c r="A46" s="91" t="s">
        <v>403</v>
      </c>
      <c r="B46" s="91">
        <v>3</v>
      </c>
      <c r="C46" s="91" t="s">
        <v>403</v>
      </c>
      <c r="D46" s="91">
        <v>3</v>
      </c>
      <c r="E46" s="91"/>
      <c r="F46" s="91"/>
    </row>
    <row r="49" spans="1:6" ht="15" customHeight="1">
      <c r="A49" s="85" t="s">
        <v>408</v>
      </c>
      <c r="B49" s="85" t="s">
        <v>352</v>
      </c>
      <c r="C49" s="85" t="s">
        <v>410</v>
      </c>
      <c r="D49" s="85" t="s">
        <v>355</v>
      </c>
      <c r="E49" s="85" t="s">
        <v>411</v>
      </c>
      <c r="F49" s="85" t="s">
        <v>356</v>
      </c>
    </row>
    <row r="50" spans="1:6" ht="15">
      <c r="A50" s="85"/>
      <c r="B50" s="85"/>
      <c r="C50" s="85"/>
      <c r="D50" s="85"/>
      <c r="E50" s="85"/>
      <c r="F50" s="85"/>
    </row>
    <row r="52" spans="1:6" ht="15" customHeight="1">
      <c r="A52" s="13" t="s">
        <v>409</v>
      </c>
      <c r="B52" s="13" t="s">
        <v>352</v>
      </c>
      <c r="C52" s="13" t="s">
        <v>412</v>
      </c>
      <c r="D52" s="13" t="s">
        <v>355</v>
      </c>
      <c r="E52" s="85" t="s">
        <v>413</v>
      </c>
      <c r="F52" s="85" t="s">
        <v>356</v>
      </c>
    </row>
    <row r="53" spans="1:6" ht="15">
      <c r="A53" s="85" t="s">
        <v>214</v>
      </c>
      <c r="B53" s="85">
        <v>3</v>
      </c>
      <c r="C53" s="85" t="s">
        <v>214</v>
      </c>
      <c r="D53" s="85">
        <v>3</v>
      </c>
      <c r="E53" s="85"/>
      <c r="F53" s="85"/>
    </row>
    <row r="56" spans="1:6" ht="15" customHeight="1">
      <c r="A56" s="13" t="s">
        <v>416</v>
      </c>
      <c r="B56" s="13" t="s">
        <v>352</v>
      </c>
      <c r="C56" s="13" t="s">
        <v>417</v>
      </c>
      <c r="D56" s="13" t="s">
        <v>355</v>
      </c>
      <c r="E56" s="13" t="s">
        <v>418</v>
      </c>
      <c r="F56" s="13" t="s">
        <v>356</v>
      </c>
    </row>
    <row r="57" spans="1:6" ht="15">
      <c r="A57" s="124" t="s">
        <v>214</v>
      </c>
      <c r="B57" s="85">
        <v>103283</v>
      </c>
      <c r="C57" s="124" t="s">
        <v>214</v>
      </c>
      <c r="D57" s="85">
        <v>103283</v>
      </c>
      <c r="E57" s="124" t="s">
        <v>212</v>
      </c>
      <c r="F57" s="85">
        <v>676</v>
      </c>
    </row>
    <row r="58" spans="1:6" ht="15">
      <c r="A58" s="124" t="s">
        <v>215</v>
      </c>
      <c r="B58" s="85">
        <v>11862</v>
      </c>
      <c r="C58" s="124" t="s">
        <v>215</v>
      </c>
      <c r="D58" s="85">
        <v>11862</v>
      </c>
      <c r="E58" s="124"/>
      <c r="F58" s="85"/>
    </row>
    <row r="59" spans="1:6" ht="15">
      <c r="A59" s="124" t="s">
        <v>213</v>
      </c>
      <c r="B59" s="85">
        <v>3958</v>
      </c>
      <c r="C59" s="124" t="s">
        <v>213</v>
      </c>
      <c r="D59" s="85">
        <v>3958</v>
      </c>
      <c r="E59" s="124"/>
      <c r="F59" s="85"/>
    </row>
    <row r="60" spans="1:6" ht="15">
      <c r="A60" s="124" t="s">
        <v>212</v>
      </c>
      <c r="B60" s="85">
        <v>676</v>
      </c>
      <c r="C60" s="124"/>
      <c r="D60" s="85"/>
      <c r="E60" s="124"/>
      <c r="F60" s="85"/>
    </row>
  </sheetData>
  <hyperlinks>
    <hyperlink ref="A2" r:id="rId1" display="https://twitter.com/i/web/status/1164374772383440896"/>
    <hyperlink ref="A3" r:id="rId2" display="https://twitter.com/i/web/status/1163996787855765504"/>
    <hyperlink ref="A4" r:id="rId3" display="https://twitter.com/i/web/status/1163996411438018561"/>
    <hyperlink ref="A5" r:id="rId4" display="https://www.youtube.com/watch?v=754Ph_demiw&amp;feature=youtu.be"/>
    <hyperlink ref="C2" r:id="rId5" display="https://twitter.com/i/web/status/1164374772383440896"/>
    <hyperlink ref="C3" r:id="rId6" display="https://twitter.com/i/web/status/1163996411438018561"/>
    <hyperlink ref="C4" r:id="rId7" display="https://twitter.com/i/web/status/1163996787855765504"/>
    <hyperlink ref="E2" r:id="rId8" display="https://www.youtube.com/watch?v=754Ph_demiw&amp;feature=youtu.be"/>
  </hyperlinks>
  <printOptions/>
  <pageMargins left="0.7" right="0.7" top="0.75" bottom="0.75" header="0.3" footer="0.3"/>
  <pageSetup orientation="portrait" paperSize="9"/>
  <tableParts>
    <tablePart r:id="rId11"/>
    <tablePart r:id="rId9"/>
    <tablePart r:id="rId13"/>
    <tablePart r:id="rId16"/>
    <tablePart r:id="rId10"/>
    <tablePart r:id="rId14"/>
    <tablePart r:id="rId15"/>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442</v>
      </c>
      <c r="B1" s="13" t="s">
        <v>468</v>
      </c>
      <c r="C1" s="13" t="s">
        <v>469</v>
      </c>
      <c r="D1" s="13" t="s">
        <v>144</v>
      </c>
      <c r="E1" s="13" t="s">
        <v>471</v>
      </c>
      <c r="F1" s="13" t="s">
        <v>472</v>
      </c>
      <c r="G1" s="13" t="s">
        <v>473</v>
      </c>
    </row>
    <row r="2" spans="1:7" ht="15">
      <c r="A2" s="85" t="s">
        <v>374</v>
      </c>
      <c r="B2" s="85">
        <v>0</v>
      </c>
      <c r="C2" s="129">
        <v>0</v>
      </c>
      <c r="D2" s="85" t="s">
        <v>470</v>
      </c>
      <c r="E2" s="85"/>
      <c r="F2" s="85"/>
      <c r="G2" s="85"/>
    </row>
    <row r="3" spans="1:7" ht="15">
      <c r="A3" s="85" t="s">
        <v>375</v>
      </c>
      <c r="B3" s="85">
        <v>0</v>
      </c>
      <c r="C3" s="129">
        <v>0</v>
      </c>
      <c r="D3" s="85" t="s">
        <v>470</v>
      </c>
      <c r="E3" s="85"/>
      <c r="F3" s="85"/>
      <c r="G3" s="85"/>
    </row>
    <row r="4" spans="1:7" ht="15">
      <c r="A4" s="85" t="s">
        <v>376</v>
      </c>
      <c r="B4" s="85">
        <v>0</v>
      </c>
      <c r="C4" s="129">
        <v>0</v>
      </c>
      <c r="D4" s="85" t="s">
        <v>470</v>
      </c>
      <c r="E4" s="85"/>
      <c r="F4" s="85"/>
      <c r="G4" s="85"/>
    </row>
    <row r="5" spans="1:7" ht="15">
      <c r="A5" s="85" t="s">
        <v>377</v>
      </c>
      <c r="B5" s="85">
        <v>132</v>
      </c>
      <c r="C5" s="129">
        <v>1</v>
      </c>
      <c r="D5" s="85" t="s">
        <v>470</v>
      </c>
      <c r="E5" s="85"/>
      <c r="F5" s="85"/>
      <c r="G5" s="85"/>
    </row>
    <row r="6" spans="1:7" ht="15">
      <c r="A6" s="85" t="s">
        <v>378</v>
      </c>
      <c r="B6" s="85">
        <v>132</v>
      </c>
      <c r="C6" s="129">
        <v>1</v>
      </c>
      <c r="D6" s="85" t="s">
        <v>470</v>
      </c>
      <c r="E6" s="85"/>
      <c r="F6" s="85"/>
      <c r="G6" s="85"/>
    </row>
    <row r="7" spans="1:7" ht="15">
      <c r="A7" s="91" t="s">
        <v>379</v>
      </c>
      <c r="B7" s="91">
        <v>7</v>
      </c>
      <c r="C7" s="130">
        <v>0</v>
      </c>
      <c r="D7" s="91" t="s">
        <v>470</v>
      </c>
      <c r="E7" s="91" t="b">
        <v>0</v>
      </c>
      <c r="F7" s="91" t="b">
        <v>0</v>
      </c>
      <c r="G7" s="91" t="b">
        <v>0</v>
      </c>
    </row>
    <row r="8" spans="1:7" ht="15">
      <c r="A8" s="91" t="s">
        <v>380</v>
      </c>
      <c r="B8" s="91">
        <v>4</v>
      </c>
      <c r="C8" s="130">
        <v>0.007536063525156417</v>
      </c>
      <c r="D8" s="91" t="s">
        <v>470</v>
      </c>
      <c r="E8" s="91" t="b">
        <v>0</v>
      </c>
      <c r="F8" s="91" t="b">
        <v>0</v>
      </c>
      <c r="G8" s="91" t="b">
        <v>0</v>
      </c>
    </row>
    <row r="9" spans="1:7" ht="15">
      <c r="A9" s="91" t="s">
        <v>381</v>
      </c>
      <c r="B9" s="91">
        <v>4</v>
      </c>
      <c r="C9" s="130">
        <v>0.007536063525156417</v>
      </c>
      <c r="D9" s="91" t="s">
        <v>470</v>
      </c>
      <c r="E9" s="91" t="b">
        <v>0</v>
      </c>
      <c r="F9" s="91" t="b">
        <v>0</v>
      </c>
      <c r="G9" s="91" t="b">
        <v>0</v>
      </c>
    </row>
    <row r="10" spans="1:7" ht="15">
      <c r="A10" s="91" t="s">
        <v>214</v>
      </c>
      <c r="B10" s="91">
        <v>3</v>
      </c>
      <c r="C10" s="130">
        <v>0.008557599658013823</v>
      </c>
      <c r="D10" s="91" t="s">
        <v>470</v>
      </c>
      <c r="E10" s="91" t="b">
        <v>0</v>
      </c>
      <c r="F10" s="91" t="b">
        <v>0</v>
      </c>
      <c r="G10" s="91" t="b">
        <v>0</v>
      </c>
    </row>
    <row r="11" spans="1:7" ht="15">
      <c r="A11" s="91" t="s">
        <v>382</v>
      </c>
      <c r="B11" s="91">
        <v>3</v>
      </c>
      <c r="C11" s="130">
        <v>0.008557599658013823</v>
      </c>
      <c r="D11" s="91" t="s">
        <v>470</v>
      </c>
      <c r="E11" s="91" t="b">
        <v>0</v>
      </c>
      <c r="F11" s="91" t="b">
        <v>0</v>
      </c>
      <c r="G11" s="91" t="b">
        <v>0</v>
      </c>
    </row>
    <row r="12" spans="1:7" ht="15">
      <c r="A12" s="91" t="s">
        <v>384</v>
      </c>
      <c r="B12" s="91">
        <v>3</v>
      </c>
      <c r="C12" s="130">
        <v>0.008557599658013823</v>
      </c>
      <c r="D12" s="91" t="s">
        <v>470</v>
      </c>
      <c r="E12" s="91" t="b">
        <v>0</v>
      </c>
      <c r="F12" s="91" t="b">
        <v>0</v>
      </c>
      <c r="G12" s="91" t="b">
        <v>0</v>
      </c>
    </row>
    <row r="13" spans="1:7" ht="15">
      <c r="A13" s="91" t="s">
        <v>385</v>
      </c>
      <c r="B13" s="91">
        <v>3</v>
      </c>
      <c r="C13" s="130">
        <v>0.008557599658013823</v>
      </c>
      <c r="D13" s="91" t="s">
        <v>470</v>
      </c>
      <c r="E13" s="91" t="b">
        <v>0</v>
      </c>
      <c r="F13" s="91" t="b">
        <v>0</v>
      </c>
      <c r="G13" s="91" t="b">
        <v>0</v>
      </c>
    </row>
    <row r="14" spans="1:7" ht="15">
      <c r="A14" s="91" t="s">
        <v>386</v>
      </c>
      <c r="B14" s="91">
        <v>3</v>
      </c>
      <c r="C14" s="130">
        <v>0.008557599658013823</v>
      </c>
      <c r="D14" s="91" t="s">
        <v>470</v>
      </c>
      <c r="E14" s="91" t="b">
        <v>0</v>
      </c>
      <c r="F14" s="91" t="b">
        <v>0</v>
      </c>
      <c r="G14" s="91" t="b">
        <v>0</v>
      </c>
    </row>
    <row r="15" spans="1:7" ht="15">
      <c r="A15" s="91" t="s">
        <v>387</v>
      </c>
      <c r="B15" s="91">
        <v>3</v>
      </c>
      <c r="C15" s="130">
        <v>0.008557599658013823</v>
      </c>
      <c r="D15" s="91" t="s">
        <v>470</v>
      </c>
      <c r="E15" s="91" t="b">
        <v>0</v>
      </c>
      <c r="F15" s="91" t="b">
        <v>0</v>
      </c>
      <c r="G15" s="91" t="b">
        <v>0</v>
      </c>
    </row>
    <row r="16" spans="1:7" ht="15">
      <c r="A16" s="91" t="s">
        <v>388</v>
      </c>
      <c r="B16" s="91">
        <v>3</v>
      </c>
      <c r="C16" s="130">
        <v>0.008557599658013823</v>
      </c>
      <c r="D16" s="91" t="s">
        <v>470</v>
      </c>
      <c r="E16" s="91" t="b">
        <v>0</v>
      </c>
      <c r="F16" s="91" t="b">
        <v>0</v>
      </c>
      <c r="G16" s="91" t="b">
        <v>0</v>
      </c>
    </row>
    <row r="17" spans="1:7" ht="15">
      <c r="A17" s="91" t="s">
        <v>389</v>
      </c>
      <c r="B17" s="91">
        <v>3</v>
      </c>
      <c r="C17" s="130">
        <v>0.008557599658013823</v>
      </c>
      <c r="D17" s="91" t="s">
        <v>470</v>
      </c>
      <c r="E17" s="91" t="b">
        <v>0</v>
      </c>
      <c r="F17" s="91" t="b">
        <v>0</v>
      </c>
      <c r="G17" s="91" t="b">
        <v>0</v>
      </c>
    </row>
    <row r="18" spans="1:7" ht="15">
      <c r="A18" s="91" t="s">
        <v>443</v>
      </c>
      <c r="B18" s="91">
        <v>3</v>
      </c>
      <c r="C18" s="130">
        <v>0.008557599658013823</v>
      </c>
      <c r="D18" s="91" t="s">
        <v>470</v>
      </c>
      <c r="E18" s="91" t="b">
        <v>0</v>
      </c>
      <c r="F18" s="91" t="b">
        <v>0</v>
      </c>
      <c r="G18" s="91" t="b">
        <v>0</v>
      </c>
    </row>
    <row r="19" spans="1:7" ht="15">
      <c r="A19" s="91" t="s">
        <v>444</v>
      </c>
      <c r="B19" s="91">
        <v>3</v>
      </c>
      <c r="C19" s="130">
        <v>0.008557599658013823</v>
      </c>
      <c r="D19" s="91" t="s">
        <v>470</v>
      </c>
      <c r="E19" s="91" t="b">
        <v>0</v>
      </c>
      <c r="F19" s="91" t="b">
        <v>0</v>
      </c>
      <c r="G19" s="91" t="b">
        <v>0</v>
      </c>
    </row>
    <row r="20" spans="1:7" ht="15">
      <c r="A20" s="91" t="s">
        <v>445</v>
      </c>
      <c r="B20" s="91">
        <v>3</v>
      </c>
      <c r="C20" s="130">
        <v>0.008557599658013823</v>
      </c>
      <c r="D20" s="91" t="s">
        <v>470</v>
      </c>
      <c r="E20" s="91" t="b">
        <v>0</v>
      </c>
      <c r="F20" s="91" t="b">
        <v>0</v>
      </c>
      <c r="G20" s="91" t="b">
        <v>0</v>
      </c>
    </row>
    <row r="21" spans="1:7" ht="15">
      <c r="A21" s="91" t="s">
        <v>446</v>
      </c>
      <c r="B21" s="91">
        <v>3</v>
      </c>
      <c r="C21" s="130">
        <v>0.008557599658013823</v>
      </c>
      <c r="D21" s="91" t="s">
        <v>470</v>
      </c>
      <c r="E21" s="91" t="b">
        <v>0</v>
      </c>
      <c r="F21" s="91" t="b">
        <v>0</v>
      </c>
      <c r="G21" s="91" t="b">
        <v>0</v>
      </c>
    </row>
    <row r="22" spans="1:7" ht="15">
      <c r="A22" s="91" t="s">
        <v>447</v>
      </c>
      <c r="B22" s="91">
        <v>3</v>
      </c>
      <c r="C22" s="130">
        <v>0.008557599658013823</v>
      </c>
      <c r="D22" s="91" t="s">
        <v>470</v>
      </c>
      <c r="E22" s="91" t="b">
        <v>0</v>
      </c>
      <c r="F22" s="91" t="b">
        <v>0</v>
      </c>
      <c r="G22" s="91" t="b">
        <v>0</v>
      </c>
    </row>
    <row r="23" spans="1:7" ht="15">
      <c r="A23" s="91" t="s">
        <v>448</v>
      </c>
      <c r="B23" s="91">
        <v>3</v>
      </c>
      <c r="C23" s="130">
        <v>0.008557599658013823</v>
      </c>
      <c r="D23" s="91" t="s">
        <v>470</v>
      </c>
      <c r="E23" s="91" t="b">
        <v>0</v>
      </c>
      <c r="F23" s="91" t="b">
        <v>0</v>
      </c>
      <c r="G23" s="91" t="b">
        <v>0</v>
      </c>
    </row>
    <row r="24" spans="1:7" ht="15">
      <c r="A24" s="91" t="s">
        <v>449</v>
      </c>
      <c r="B24" s="91">
        <v>3</v>
      </c>
      <c r="C24" s="130">
        <v>0.008557599658013823</v>
      </c>
      <c r="D24" s="91" t="s">
        <v>470</v>
      </c>
      <c r="E24" s="91" t="b">
        <v>0</v>
      </c>
      <c r="F24" s="91" t="b">
        <v>0</v>
      </c>
      <c r="G24" s="91" t="b">
        <v>0</v>
      </c>
    </row>
    <row r="25" spans="1:7" ht="15">
      <c r="A25" s="91" t="s">
        <v>450</v>
      </c>
      <c r="B25" s="91">
        <v>3</v>
      </c>
      <c r="C25" s="130">
        <v>0.008557599658013823</v>
      </c>
      <c r="D25" s="91" t="s">
        <v>470</v>
      </c>
      <c r="E25" s="91" t="b">
        <v>0</v>
      </c>
      <c r="F25" s="91" t="b">
        <v>0</v>
      </c>
      <c r="G25" s="91" t="b">
        <v>0</v>
      </c>
    </row>
    <row r="26" spans="1:7" ht="15">
      <c r="A26" s="91" t="s">
        <v>451</v>
      </c>
      <c r="B26" s="91">
        <v>3</v>
      </c>
      <c r="C26" s="130">
        <v>0.008557599658013823</v>
      </c>
      <c r="D26" s="91" t="s">
        <v>470</v>
      </c>
      <c r="E26" s="91" t="b">
        <v>0</v>
      </c>
      <c r="F26" s="91" t="b">
        <v>0</v>
      </c>
      <c r="G26" s="91" t="b">
        <v>0</v>
      </c>
    </row>
    <row r="27" spans="1:7" ht="15">
      <c r="A27" s="91" t="s">
        <v>452</v>
      </c>
      <c r="B27" s="91">
        <v>3</v>
      </c>
      <c r="C27" s="130">
        <v>0.008557599658013823</v>
      </c>
      <c r="D27" s="91" t="s">
        <v>470</v>
      </c>
      <c r="E27" s="91" t="b">
        <v>0</v>
      </c>
      <c r="F27" s="91" t="b">
        <v>0</v>
      </c>
      <c r="G27" s="91" t="b">
        <v>0</v>
      </c>
    </row>
    <row r="28" spans="1:7" ht="15">
      <c r="A28" s="91" t="s">
        <v>453</v>
      </c>
      <c r="B28" s="91">
        <v>3</v>
      </c>
      <c r="C28" s="130">
        <v>0.008557599658013823</v>
      </c>
      <c r="D28" s="91" t="s">
        <v>470</v>
      </c>
      <c r="E28" s="91" t="b">
        <v>0</v>
      </c>
      <c r="F28" s="91" t="b">
        <v>0</v>
      </c>
      <c r="G28" s="91" t="b">
        <v>0</v>
      </c>
    </row>
    <row r="29" spans="1:7" ht="15">
      <c r="A29" s="91" t="s">
        <v>454</v>
      </c>
      <c r="B29" s="91">
        <v>3</v>
      </c>
      <c r="C29" s="130">
        <v>0.008557599658013823</v>
      </c>
      <c r="D29" s="91" t="s">
        <v>470</v>
      </c>
      <c r="E29" s="91" t="b">
        <v>0</v>
      </c>
      <c r="F29" s="91" t="b">
        <v>0</v>
      </c>
      <c r="G29" s="91" t="b">
        <v>0</v>
      </c>
    </row>
    <row r="30" spans="1:7" ht="15">
      <c r="A30" s="91" t="s">
        <v>455</v>
      </c>
      <c r="B30" s="91">
        <v>3</v>
      </c>
      <c r="C30" s="130">
        <v>0.008557599658013823</v>
      </c>
      <c r="D30" s="91" t="s">
        <v>470</v>
      </c>
      <c r="E30" s="91" t="b">
        <v>0</v>
      </c>
      <c r="F30" s="91" t="b">
        <v>0</v>
      </c>
      <c r="G30" s="91" t="b">
        <v>0</v>
      </c>
    </row>
    <row r="31" spans="1:7" ht="15">
      <c r="A31" s="91" t="s">
        <v>456</v>
      </c>
      <c r="B31" s="91">
        <v>3</v>
      </c>
      <c r="C31" s="130">
        <v>0.008557599658013823</v>
      </c>
      <c r="D31" s="91" t="s">
        <v>470</v>
      </c>
      <c r="E31" s="91" t="b">
        <v>0</v>
      </c>
      <c r="F31" s="91" t="b">
        <v>0</v>
      </c>
      <c r="G31" s="91" t="b">
        <v>0</v>
      </c>
    </row>
    <row r="32" spans="1:7" ht="15">
      <c r="A32" s="91" t="s">
        <v>457</v>
      </c>
      <c r="B32" s="91">
        <v>3</v>
      </c>
      <c r="C32" s="130">
        <v>0.008557599658013823</v>
      </c>
      <c r="D32" s="91" t="s">
        <v>470</v>
      </c>
      <c r="E32" s="91" t="b">
        <v>0</v>
      </c>
      <c r="F32" s="91" t="b">
        <v>0</v>
      </c>
      <c r="G32" s="91" t="b">
        <v>0</v>
      </c>
    </row>
    <row r="33" spans="1:7" ht="15">
      <c r="A33" s="91" t="s">
        <v>458</v>
      </c>
      <c r="B33" s="91">
        <v>3</v>
      </c>
      <c r="C33" s="130">
        <v>0.008557599658013823</v>
      </c>
      <c r="D33" s="91" t="s">
        <v>470</v>
      </c>
      <c r="E33" s="91" t="b">
        <v>0</v>
      </c>
      <c r="F33" s="91" t="b">
        <v>0</v>
      </c>
      <c r="G33" s="91" t="b">
        <v>0</v>
      </c>
    </row>
    <row r="34" spans="1:7" ht="15">
      <c r="A34" s="91" t="s">
        <v>459</v>
      </c>
      <c r="B34" s="91">
        <v>3</v>
      </c>
      <c r="C34" s="130">
        <v>0.008557599658013823</v>
      </c>
      <c r="D34" s="91" t="s">
        <v>470</v>
      </c>
      <c r="E34" s="91" t="b">
        <v>0</v>
      </c>
      <c r="F34" s="91" t="b">
        <v>0</v>
      </c>
      <c r="G34" s="91" t="b">
        <v>0</v>
      </c>
    </row>
    <row r="35" spans="1:7" ht="15">
      <c r="A35" s="91" t="s">
        <v>460</v>
      </c>
      <c r="B35" s="91">
        <v>3</v>
      </c>
      <c r="C35" s="130">
        <v>0.008557599658013823</v>
      </c>
      <c r="D35" s="91" t="s">
        <v>470</v>
      </c>
      <c r="E35" s="91" t="b">
        <v>0</v>
      </c>
      <c r="F35" s="91" t="b">
        <v>0</v>
      </c>
      <c r="G35" s="91" t="b">
        <v>0</v>
      </c>
    </row>
    <row r="36" spans="1:7" ht="15">
      <c r="A36" s="91" t="s">
        <v>461</v>
      </c>
      <c r="B36" s="91">
        <v>3</v>
      </c>
      <c r="C36" s="130">
        <v>0.008557599658013823</v>
      </c>
      <c r="D36" s="91" t="s">
        <v>470</v>
      </c>
      <c r="E36" s="91" t="b">
        <v>0</v>
      </c>
      <c r="F36" s="91" t="b">
        <v>0</v>
      </c>
      <c r="G36" s="91" t="b">
        <v>0</v>
      </c>
    </row>
    <row r="37" spans="1:7" ht="15">
      <c r="A37" s="91" t="s">
        <v>462</v>
      </c>
      <c r="B37" s="91">
        <v>3</v>
      </c>
      <c r="C37" s="130">
        <v>0.008557599658013823</v>
      </c>
      <c r="D37" s="91" t="s">
        <v>470</v>
      </c>
      <c r="E37" s="91" t="b">
        <v>0</v>
      </c>
      <c r="F37" s="91" t="b">
        <v>0</v>
      </c>
      <c r="G37" s="91" t="b">
        <v>0</v>
      </c>
    </row>
    <row r="38" spans="1:7" ht="15">
      <c r="A38" s="91" t="s">
        <v>463</v>
      </c>
      <c r="B38" s="91">
        <v>3</v>
      </c>
      <c r="C38" s="130">
        <v>0.008557599658013823</v>
      </c>
      <c r="D38" s="91" t="s">
        <v>470</v>
      </c>
      <c r="E38" s="91" t="b">
        <v>0</v>
      </c>
      <c r="F38" s="91" t="b">
        <v>0</v>
      </c>
      <c r="G38" s="91" t="b">
        <v>0</v>
      </c>
    </row>
    <row r="39" spans="1:7" ht="15">
      <c r="A39" s="91" t="s">
        <v>464</v>
      </c>
      <c r="B39" s="91">
        <v>3</v>
      </c>
      <c r="C39" s="130">
        <v>0.008557599658013823</v>
      </c>
      <c r="D39" s="91" t="s">
        <v>470</v>
      </c>
      <c r="E39" s="91" t="b">
        <v>0</v>
      </c>
      <c r="F39" s="91" t="b">
        <v>0</v>
      </c>
      <c r="G39" s="91" t="b">
        <v>0</v>
      </c>
    </row>
    <row r="40" spans="1:7" ht="15">
      <c r="A40" s="91" t="s">
        <v>465</v>
      </c>
      <c r="B40" s="91">
        <v>3</v>
      </c>
      <c r="C40" s="130">
        <v>0.008557599658013823</v>
      </c>
      <c r="D40" s="91" t="s">
        <v>470</v>
      </c>
      <c r="E40" s="91" t="b">
        <v>0</v>
      </c>
      <c r="F40" s="91" t="b">
        <v>0</v>
      </c>
      <c r="G40" s="91" t="b">
        <v>0</v>
      </c>
    </row>
    <row r="41" spans="1:7" ht="15">
      <c r="A41" s="91" t="s">
        <v>466</v>
      </c>
      <c r="B41" s="91">
        <v>2</v>
      </c>
      <c r="C41" s="130">
        <v>0.008435163478298847</v>
      </c>
      <c r="D41" s="91" t="s">
        <v>470</v>
      </c>
      <c r="E41" s="91" t="b">
        <v>0</v>
      </c>
      <c r="F41" s="91" t="b">
        <v>0</v>
      </c>
      <c r="G41" s="91" t="b">
        <v>0</v>
      </c>
    </row>
    <row r="42" spans="1:7" ht="15">
      <c r="A42" s="91" t="s">
        <v>467</v>
      </c>
      <c r="B42" s="91">
        <v>2</v>
      </c>
      <c r="C42" s="130">
        <v>0.008435163478298847</v>
      </c>
      <c r="D42" s="91" t="s">
        <v>470</v>
      </c>
      <c r="E42" s="91" t="b">
        <v>0</v>
      </c>
      <c r="F42" s="91" t="b">
        <v>0</v>
      </c>
      <c r="G42" s="91" t="b">
        <v>0</v>
      </c>
    </row>
    <row r="43" spans="1:7" ht="15">
      <c r="A43" s="91" t="s">
        <v>379</v>
      </c>
      <c r="B43" s="91">
        <v>6</v>
      </c>
      <c r="C43" s="130">
        <v>0</v>
      </c>
      <c r="D43" s="91" t="s">
        <v>343</v>
      </c>
      <c r="E43" s="91" t="b">
        <v>0</v>
      </c>
      <c r="F43" s="91" t="b">
        <v>0</v>
      </c>
      <c r="G43" s="91" t="b">
        <v>0</v>
      </c>
    </row>
    <row r="44" spans="1:7" ht="15">
      <c r="A44" s="91" t="s">
        <v>214</v>
      </c>
      <c r="B44" s="91">
        <v>3</v>
      </c>
      <c r="C44" s="130">
        <v>0.007991946787539323</v>
      </c>
      <c r="D44" s="91" t="s">
        <v>343</v>
      </c>
      <c r="E44" s="91" t="b">
        <v>0</v>
      </c>
      <c r="F44" s="91" t="b">
        <v>0</v>
      </c>
      <c r="G44" s="91" t="b">
        <v>0</v>
      </c>
    </row>
    <row r="45" spans="1:7" ht="15">
      <c r="A45" s="91" t="s">
        <v>380</v>
      </c>
      <c r="B45" s="91">
        <v>3</v>
      </c>
      <c r="C45" s="130">
        <v>0.007991946787539323</v>
      </c>
      <c r="D45" s="91" t="s">
        <v>343</v>
      </c>
      <c r="E45" s="91" t="b">
        <v>0</v>
      </c>
      <c r="F45" s="91" t="b">
        <v>0</v>
      </c>
      <c r="G45" s="91" t="b">
        <v>0</v>
      </c>
    </row>
    <row r="46" spans="1:7" ht="15">
      <c r="A46" s="91" t="s">
        <v>382</v>
      </c>
      <c r="B46" s="91">
        <v>3</v>
      </c>
      <c r="C46" s="130">
        <v>0.007991946787539323</v>
      </c>
      <c r="D46" s="91" t="s">
        <v>343</v>
      </c>
      <c r="E46" s="91" t="b">
        <v>0</v>
      </c>
      <c r="F46" s="91" t="b">
        <v>0</v>
      </c>
      <c r="G46" s="91" t="b">
        <v>0</v>
      </c>
    </row>
    <row r="47" spans="1:7" ht="15">
      <c r="A47" s="91" t="s">
        <v>384</v>
      </c>
      <c r="B47" s="91">
        <v>3</v>
      </c>
      <c r="C47" s="130">
        <v>0.007991946787539323</v>
      </c>
      <c r="D47" s="91" t="s">
        <v>343</v>
      </c>
      <c r="E47" s="91" t="b">
        <v>0</v>
      </c>
      <c r="F47" s="91" t="b">
        <v>0</v>
      </c>
      <c r="G47" s="91" t="b">
        <v>0</v>
      </c>
    </row>
    <row r="48" spans="1:7" ht="15">
      <c r="A48" s="91" t="s">
        <v>385</v>
      </c>
      <c r="B48" s="91">
        <v>3</v>
      </c>
      <c r="C48" s="130">
        <v>0.007991946787539323</v>
      </c>
      <c r="D48" s="91" t="s">
        <v>343</v>
      </c>
      <c r="E48" s="91" t="b">
        <v>0</v>
      </c>
      <c r="F48" s="91" t="b">
        <v>0</v>
      </c>
      <c r="G48" s="91" t="b">
        <v>0</v>
      </c>
    </row>
    <row r="49" spans="1:7" ht="15">
      <c r="A49" s="91" t="s">
        <v>386</v>
      </c>
      <c r="B49" s="91">
        <v>3</v>
      </c>
      <c r="C49" s="130">
        <v>0.007991946787539323</v>
      </c>
      <c r="D49" s="91" t="s">
        <v>343</v>
      </c>
      <c r="E49" s="91" t="b">
        <v>0</v>
      </c>
      <c r="F49" s="91" t="b">
        <v>0</v>
      </c>
      <c r="G49" s="91" t="b">
        <v>0</v>
      </c>
    </row>
    <row r="50" spans="1:7" ht="15">
      <c r="A50" s="91" t="s">
        <v>387</v>
      </c>
      <c r="B50" s="91">
        <v>3</v>
      </c>
      <c r="C50" s="130">
        <v>0.007991946787539323</v>
      </c>
      <c r="D50" s="91" t="s">
        <v>343</v>
      </c>
      <c r="E50" s="91" t="b">
        <v>0</v>
      </c>
      <c r="F50" s="91" t="b">
        <v>0</v>
      </c>
      <c r="G50" s="91" t="b">
        <v>0</v>
      </c>
    </row>
    <row r="51" spans="1:7" ht="15">
      <c r="A51" s="91" t="s">
        <v>388</v>
      </c>
      <c r="B51" s="91">
        <v>3</v>
      </c>
      <c r="C51" s="130">
        <v>0.007991946787539323</v>
      </c>
      <c r="D51" s="91" t="s">
        <v>343</v>
      </c>
      <c r="E51" s="91" t="b">
        <v>0</v>
      </c>
      <c r="F51" s="91" t="b">
        <v>0</v>
      </c>
      <c r="G51" s="91" t="b">
        <v>0</v>
      </c>
    </row>
    <row r="52" spans="1:7" ht="15">
      <c r="A52" s="91" t="s">
        <v>389</v>
      </c>
      <c r="B52" s="91">
        <v>3</v>
      </c>
      <c r="C52" s="130">
        <v>0.007991946787539323</v>
      </c>
      <c r="D52" s="91" t="s">
        <v>343</v>
      </c>
      <c r="E52" s="91" t="b">
        <v>0</v>
      </c>
      <c r="F52" s="91" t="b">
        <v>0</v>
      </c>
      <c r="G52" s="91" t="b">
        <v>0</v>
      </c>
    </row>
    <row r="53" spans="1:7" ht="15">
      <c r="A53" s="91" t="s">
        <v>443</v>
      </c>
      <c r="B53" s="91">
        <v>3</v>
      </c>
      <c r="C53" s="130">
        <v>0.007991946787539323</v>
      </c>
      <c r="D53" s="91" t="s">
        <v>343</v>
      </c>
      <c r="E53" s="91" t="b">
        <v>0</v>
      </c>
      <c r="F53" s="91" t="b">
        <v>0</v>
      </c>
      <c r="G53" s="91" t="b">
        <v>0</v>
      </c>
    </row>
    <row r="54" spans="1:7" ht="15">
      <c r="A54" s="91" t="s">
        <v>444</v>
      </c>
      <c r="B54" s="91">
        <v>3</v>
      </c>
      <c r="C54" s="130">
        <v>0.007991946787539323</v>
      </c>
      <c r="D54" s="91" t="s">
        <v>343</v>
      </c>
      <c r="E54" s="91" t="b">
        <v>0</v>
      </c>
      <c r="F54" s="91" t="b">
        <v>0</v>
      </c>
      <c r="G54" s="91" t="b">
        <v>0</v>
      </c>
    </row>
    <row r="55" spans="1:7" ht="15">
      <c r="A55" s="91" t="s">
        <v>445</v>
      </c>
      <c r="B55" s="91">
        <v>3</v>
      </c>
      <c r="C55" s="130">
        <v>0.007991946787539323</v>
      </c>
      <c r="D55" s="91" t="s">
        <v>343</v>
      </c>
      <c r="E55" s="91" t="b">
        <v>0</v>
      </c>
      <c r="F55" s="91" t="b">
        <v>0</v>
      </c>
      <c r="G55" s="91" t="b">
        <v>0</v>
      </c>
    </row>
    <row r="56" spans="1:7" ht="15">
      <c r="A56" s="91" t="s">
        <v>446</v>
      </c>
      <c r="B56" s="91">
        <v>3</v>
      </c>
      <c r="C56" s="130">
        <v>0.007991946787539323</v>
      </c>
      <c r="D56" s="91" t="s">
        <v>343</v>
      </c>
      <c r="E56" s="91" t="b">
        <v>0</v>
      </c>
      <c r="F56" s="91" t="b">
        <v>0</v>
      </c>
      <c r="G56" s="91" t="b">
        <v>0</v>
      </c>
    </row>
    <row r="57" spans="1:7" ht="15">
      <c r="A57" s="91" t="s">
        <v>447</v>
      </c>
      <c r="B57" s="91">
        <v>3</v>
      </c>
      <c r="C57" s="130">
        <v>0.007991946787539323</v>
      </c>
      <c r="D57" s="91" t="s">
        <v>343</v>
      </c>
      <c r="E57" s="91" t="b">
        <v>0</v>
      </c>
      <c r="F57" s="91" t="b">
        <v>0</v>
      </c>
      <c r="G57" s="91" t="b">
        <v>0</v>
      </c>
    </row>
    <row r="58" spans="1:7" ht="15">
      <c r="A58" s="91" t="s">
        <v>448</v>
      </c>
      <c r="B58" s="91">
        <v>3</v>
      </c>
      <c r="C58" s="130">
        <v>0.007991946787539323</v>
      </c>
      <c r="D58" s="91" t="s">
        <v>343</v>
      </c>
      <c r="E58" s="91" t="b">
        <v>0</v>
      </c>
      <c r="F58" s="91" t="b">
        <v>0</v>
      </c>
      <c r="G58" s="91" t="b">
        <v>0</v>
      </c>
    </row>
    <row r="59" spans="1:7" ht="15">
      <c r="A59" s="91" t="s">
        <v>449</v>
      </c>
      <c r="B59" s="91">
        <v>3</v>
      </c>
      <c r="C59" s="130">
        <v>0.007991946787539323</v>
      </c>
      <c r="D59" s="91" t="s">
        <v>343</v>
      </c>
      <c r="E59" s="91" t="b">
        <v>0</v>
      </c>
      <c r="F59" s="91" t="b">
        <v>0</v>
      </c>
      <c r="G59" s="91" t="b">
        <v>0</v>
      </c>
    </row>
    <row r="60" spans="1:7" ht="15">
      <c r="A60" s="91" t="s">
        <v>450</v>
      </c>
      <c r="B60" s="91">
        <v>3</v>
      </c>
      <c r="C60" s="130">
        <v>0.007991946787539323</v>
      </c>
      <c r="D60" s="91" t="s">
        <v>343</v>
      </c>
      <c r="E60" s="91" t="b">
        <v>0</v>
      </c>
      <c r="F60" s="91" t="b">
        <v>0</v>
      </c>
      <c r="G60" s="91" t="b">
        <v>0</v>
      </c>
    </row>
    <row r="61" spans="1:7" ht="15">
      <c r="A61" s="91" t="s">
        <v>451</v>
      </c>
      <c r="B61" s="91">
        <v>3</v>
      </c>
      <c r="C61" s="130">
        <v>0.007991946787539323</v>
      </c>
      <c r="D61" s="91" t="s">
        <v>343</v>
      </c>
      <c r="E61" s="91" t="b">
        <v>0</v>
      </c>
      <c r="F61" s="91" t="b">
        <v>0</v>
      </c>
      <c r="G61" s="91" t="b">
        <v>0</v>
      </c>
    </row>
    <row r="62" spans="1:7" ht="15">
      <c r="A62" s="91" t="s">
        <v>452</v>
      </c>
      <c r="B62" s="91">
        <v>3</v>
      </c>
      <c r="C62" s="130">
        <v>0.007991946787539323</v>
      </c>
      <c r="D62" s="91" t="s">
        <v>343</v>
      </c>
      <c r="E62" s="91" t="b">
        <v>0</v>
      </c>
      <c r="F62" s="91" t="b">
        <v>0</v>
      </c>
      <c r="G62" s="91" t="b">
        <v>0</v>
      </c>
    </row>
    <row r="63" spans="1:7" ht="15">
      <c r="A63" s="91" t="s">
        <v>453</v>
      </c>
      <c r="B63" s="91">
        <v>3</v>
      </c>
      <c r="C63" s="130">
        <v>0.007991946787539323</v>
      </c>
      <c r="D63" s="91" t="s">
        <v>343</v>
      </c>
      <c r="E63" s="91" t="b">
        <v>0</v>
      </c>
      <c r="F63" s="91" t="b">
        <v>0</v>
      </c>
      <c r="G63" s="91" t="b">
        <v>0</v>
      </c>
    </row>
    <row r="64" spans="1:7" ht="15">
      <c r="A64" s="91" t="s">
        <v>454</v>
      </c>
      <c r="B64" s="91">
        <v>3</v>
      </c>
      <c r="C64" s="130">
        <v>0.007991946787539323</v>
      </c>
      <c r="D64" s="91" t="s">
        <v>343</v>
      </c>
      <c r="E64" s="91" t="b">
        <v>0</v>
      </c>
      <c r="F64" s="91" t="b">
        <v>0</v>
      </c>
      <c r="G64" s="91" t="b">
        <v>0</v>
      </c>
    </row>
    <row r="65" spans="1:7" ht="15">
      <c r="A65" s="91" t="s">
        <v>455</v>
      </c>
      <c r="B65" s="91">
        <v>3</v>
      </c>
      <c r="C65" s="130">
        <v>0.007991946787539323</v>
      </c>
      <c r="D65" s="91" t="s">
        <v>343</v>
      </c>
      <c r="E65" s="91" t="b">
        <v>0</v>
      </c>
      <c r="F65" s="91" t="b">
        <v>0</v>
      </c>
      <c r="G65" s="91" t="b">
        <v>0</v>
      </c>
    </row>
    <row r="66" spans="1:7" ht="15">
      <c r="A66" s="91" t="s">
        <v>456</v>
      </c>
      <c r="B66" s="91">
        <v>3</v>
      </c>
      <c r="C66" s="130">
        <v>0.007991946787539323</v>
      </c>
      <c r="D66" s="91" t="s">
        <v>343</v>
      </c>
      <c r="E66" s="91" t="b">
        <v>0</v>
      </c>
      <c r="F66" s="91" t="b">
        <v>0</v>
      </c>
      <c r="G66" s="91" t="b">
        <v>0</v>
      </c>
    </row>
    <row r="67" spans="1:7" ht="15">
      <c r="A67" s="91" t="s">
        <v>381</v>
      </c>
      <c r="B67" s="91">
        <v>3</v>
      </c>
      <c r="C67" s="130">
        <v>0.007991946787539323</v>
      </c>
      <c r="D67" s="91" t="s">
        <v>343</v>
      </c>
      <c r="E67" s="91" t="b">
        <v>0</v>
      </c>
      <c r="F67" s="91" t="b">
        <v>0</v>
      </c>
      <c r="G67" s="91" t="b">
        <v>0</v>
      </c>
    </row>
    <row r="68" spans="1:7" ht="15">
      <c r="A68" s="91" t="s">
        <v>457</v>
      </c>
      <c r="B68" s="91">
        <v>3</v>
      </c>
      <c r="C68" s="130">
        <v>0.007991946787539323</v>
      </c>
      <c r="D68" s="91" t="s">
        <v>343</v>
      </c>
      <c r="E68" s="91" t="b">
        <v>0</v>
      </c>
      <c r="F68" s="91" t="b">
        <v>0</v>
      </c>
      <c r="G68" s="91" t="b">
        <v>0</v>
      </c>
    </row>
    <row r="69" spans="1:7" ht="15">
      <c r="A69" s="91" t="s">
        <v>458</v>
      </c>
      <c r="B69" s="91">
        <v>3</v>
      </c>
      <c r="C69" s="130">
        <v>0.007991946787539323</v>
      </c>
      <c r="D69" s="91" t="s">
        <v>343</v>
      </c>
      <c r="E69" s="91" t="b">
        <v>0</v>
      </c>
      <c r="F69" s="91" t="b">
        <v>0</v>
      </c>
      <c r="G69" s="91" t="b">
        <v>0</v>
      </c>
    </row>
    <row r="70" spans="1:7" ht="15">
      <c r="A70" s="91" t="s">
        <v>459</v>
      </c>
      <c r="B70" s="91">
        <v>3</v>
      </c>
      <c r="C70" s="130">
        <v>0.007991946787539323</v>
      </c>
      <c r="D70" s="91" t="s">
        <v>343</v>
      </c>
      <c r="E70" s="91" t="b">
        <v>0</v>
      </c>
      <c r="F70" s="91" t="b">
        <v>0</v>
      </c>
      <c r="G70" s="91" t="b">
        <v>0</v>
      </c>
    </row>
    <row r="71" spans="1:7" ht="15">
      <c r="A71" s="91" t="s">
        <v>460</v>
      </c>
      <c r="B71" s="91">
        <v>3</v>
      </c>
      <c r="C71" s="130">
        <v>0.007991946787539323</v>
      </c>
      <c r="D71" s="91" t="s">
        <v>343</v>
      </c>
      <c r="E71" s="91" t="b">
        <v>0</v>
      </c>
      <c r="F71" s="91" t="b">
        <v>0</v>
      </c>
      <c r="G71" s="91" t="b">
        <v>0</v>
      </c>
    </row>
    <row r="72" spans="1:7" ht="15">
      <c r="A72" s="91" t="s">
        <v>461</v>
      </c>
      <c r="B72" s="91">
        <v>3</v>
      </c>
      <c r="C72" s="130">
        <v>0.007991946787539323</v>
      </c>
      <c r="D72" s="91" t="s">
        <v>343</v>
      </c>
      <c r="E72" s="91" t="b">
        <v>0</v>
      </c>
      <c r="F72" s="91" t="b">
        <v>0</v>
      </c>
      <c r="G72" s="91" t="b">
        <v>0</v>
      </c>
    </row>
    <row r="73" spans="1:7" ht="15">
      <c r="A73" s="91" t="s">
        <v>462</v>
      </c>
      <c r="B73" s="91">
        <v>3</v>
      </c>
      <c r="C73" s="130">
        <v>0.007991946787539323</v>
      </c>
      <c r="D73" s="91" t="s">
        <v>343</v>
      </c>
      <c r="E73" s="91" t="b">
        <v>0</v>
      </c>
      <c r="F73" s="91" t="b">
        <v>0</v>
      </c>
      <c r="G73" s="91" t="b">
        <v>0</v>
      </c>
    </row>
    <row r="74" spans="1:7" ht="15">
      <c r="A74" s="91" t="s">
        <v>463</v>
      </c>
      <c r="B74" s="91">
        <v>3</v>
      </c>
      <c r="C74" s="130">
        <v>0.007991946787539323</v>
      </c>
      <c r="D74" s="91" t="s">
        <v>343</v>
      </c>
      <c r="E74" s="91" t="b">
        <v>0</v>
      </c>
      <c r="F74" s="91" t="b">
        <v>0</v>
      </c>
      <c r="G74" s="91" t="b">
        <v>0</v>
      </c>
    </row>
    <row r="75" spans="1:7" ht="15">
      <c r="A75" s="91" t="s">
        <v>464</v>
      </c>
      <c r="B75" s="91">
        <v>3</v>
      </c>
      <c r="C75" s="130">
        <v>0.007991946787539323</v>
      </c>
      <c r="D75" s="91" t="s">
        <v>343</v>
      </c>
      <c r="E75" s="91" t="b">
        <v>0</v>
      </c>
      <c r="F75" s="91" t="b">
        <v>0</v>
      </c>
      <c r="G75" s="91" t="b">
        <v>0</v>
      </c>
    </row>
    <row r="76" spans="1:7" ht="15">
      <c r="A76" s="91" t="s">
        <v>465</v>
      </c>
      <c r="B76" s="91">
        <v>3</v>
      </c>
      <c r="C76" s="130">
        <v>0.007991946787539323</v>
      </c>
      <c r="D76" s="91" t="s">
        <v>343</v>
      </c>
      <c r="E76" s="91" t="b">
        <v>0</v>
      </c>
      <c r="F76" s="91" t="b">
        <v>0</v>
      </c>
      <c r="G76" s="91" t="b">
        <v>0</v>
      </c>
    </row>
    <row r="77" spans="1:7" ht="15">
      <c r="A77" s="91" t="s">
        <v>466</v>
      </c>
      <c r="B77" s="91">
        <v>2</v>
      </c>
      <c r="C77" s="130">
        <v>0.008444623977339158</v>
      </c>
      <c r="D77" s="91" t="s">
        <v>343</v>
      </c>
      <c r="E77" s="91" t="b">
        <v>0</v>
      </c>
      <c r="F77" s="91" t="b">
        <v>0</v>
      </c>
      <c r="G77" s="91" t="b">
        <v>0</v>
      </c>
    </row>
    <row r="78" spans="1:7" ht="15">
      <c r="A78" s="91" t="s">
        <v>467</v>
      </c>
      <c r="B78" s="91">
        <v>2</v>
      </c>
      <c r="C78" s="130">
        <v>0.008444623977339158</v>
      </c>
      <c r="D78" s="91" t="s">
        <v>343</v>
      </c>
      <c r="E78" s="91" t="b">
        <v>0</v>
      </c>
      <c r="F78" s="91" t="b">
        <v>0</v>
      </c>
      <c r="G7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2019-08-25T02:12:51Z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