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<sst xmlns="http://schemas.openxmlformats.org/spreadsheetml/2006/main" count="11194" uniqueCount="2281">
  <si>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</si>
  <si>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</si>
  <si>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</si>
  <si>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</si>
  <si>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</si>
  <si>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</si>
  <si>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</si>
  <si>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</si>
  <si>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</si>
  <si>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</si>
  <si>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</si>
  <si>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</si>
  <si>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</si>
  <si>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</si>
  <si>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</si>
  <si>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</si>
  <si>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</si>
  <si>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</si>
  <si>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</si>
  <si>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</si>
  <si>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</si>
  <si>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</si>
  <si>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</si>
  <si>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</si>
  <si>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</si>
  <si>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</si>
  <si>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</si>
  <si>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</si>
  <si>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</si>
  <si>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</si>
  <si>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</si>
  <si>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</si>
  <si>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</si>
  <si>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</si>
  <si>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</si>
  <si>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</si>
  <si>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</si>
  <si>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</si>
  <si>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</si>
  <si>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</si>
  <si>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</si>
  <si>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</si>
  <si>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</si>
  <si>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</si>
  <si>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</si>
  <si>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</si>
  <si>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</si>
  <si>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</si>
  <si>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</si>
  <si>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</si>
  <si>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</si>
  <si>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</si>
  <si>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</si>
  <si>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</si>
  <si>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</si>
  <si>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</si>
  <si>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</si>
  <si>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</si>
  <si>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</si>
  <si>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</si>
  <si>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</si>
  <si>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</si>
  <si>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</si>
  <si>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</si>
  <si>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</si>
  <si>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</si>
  <si>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</si>
  <si>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</si>
  <si>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</si>
  <si>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</si>
  <si>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</si>
  <si>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</si>
  <si>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</si>
  <si>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</si>
  <si>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</si>
  <si>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</si>
  <si>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</si>
  <si>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</si>
  <si>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</si>
  <si>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</si>
  <si>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</si>
  <si>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</si>
  <si>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</si>
  <si>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</si>
  <si>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</si>
  <si>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</si>
  <si>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</si>
  <si>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</si>
  <si>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</si>
  <si>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</si>
  <si>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</si>
  <si>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</si>
  <si>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</si>
  <si>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</si>
  <si>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</si>
  <si>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</si>
  <si>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</si>
  <si>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</si>
  <si>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</si>
  <si>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</si>
  <si>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</si>
  <si>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</si>
  <si>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</si>
  <si>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</si>
  <si>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</si>
  <si>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</si>
  <si>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</si>
  <si>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</si>
  <si>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</si>
  <si>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</si>
  <si>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</si>
  <si>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</si>
  <si>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</si>
  <si>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</si>
  <si>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</si>
  <si>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</si>
  <si>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</si>
  <si>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</si>
  <si>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</si>
  <si>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</si>
  <si>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</si>
  <si>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</si>
  <si>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</si>
  <si>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</si>
  <si>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</si>
  <si>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</si>
  <si>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</si>
  <si>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</si>
  <si>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</si>
  <si>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</si>
  <si>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</si>
  <si>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</si>
  <si>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</si>
  <si>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</si>
  <si>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</si>
  <si>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</si>
  <si>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</si>
  <si>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</si>
  <si>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</si>
  <si>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</si>
  <si>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</si>
  <si>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</si>
  <si>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</si>
  <si>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</si>
  <si>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</si>
  <si>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</si>
  <si>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</si>
  <si>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</si>
  <si>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</si>
  <si>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</si>
  <si>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</si>
  <si>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</si>
  <si>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</si>
  <si>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</si>
  <si>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</si>
  <si>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</si>
  <si>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</si>
  <si>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</si>
  <si>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</si>
  <si>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</si>
  <si>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</si>
  <si>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</si>
  <si>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</si>
  <si>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</si>
  <si>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</si>
  <si>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</si>
  <si>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</si>
  <si>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</si>
  <si>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</si>
  <si>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</si>
  <si>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</si>
  <si>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</si>
  <si>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</si>
  <si>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</si>
  <si>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</si>
  <si>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</si>
  <si>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</si>
  <si>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</si>
  <si>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</si>
  <si>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</si>
  <si>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</si>
  <si>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</si>
  <si>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</si>
  <si>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</si>
  <si>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</si>
  <si>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</si>
  <si>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</si>
  <si>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</si>
  <si>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</si>
  <si>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</si>
  <si>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</si>
  <si>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</si>
  <si>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</si>
  <si>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</si>
  <si>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</si>
  <si>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</si>
  <si>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</si>
  <si>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</si>
  <si>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</si>
  <si>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</si>
  <si>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</si>
  <si>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</si>
  <si>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</si>
  <si>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</si>
  <si>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</si>
  <si>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</si>
  <si>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</si>
  <si>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</si>
  <si>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</si>
  <si>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</si>
  <si>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</si>
  <si>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</si>
  <si>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o_vanhoof</t>
  </si>
  <si>
    <t>ashleymsteiner</t>
  </si>
  <si>
    <t>ironcampbell</t>
  </si>
  <si>
    <t>vizyourworld</t>
  </si>
  <si>
    <t>e_nterdiscipl</t>
  </si>
  <si>
    <t>eric_kavanagh</t>
  </si>
  <si>
    <t>dhinchcliffe</t>
  </si>
  <si>
    <t>collibraandreas</t>
  </si>
  <si>
    <t>sfinformer</t>
  </si>
  <si>
    <t>telcoprofession</t>
  </si>
  <si>
    <t>biplatform</t>
  </si>
  <si>
    <t>juliebhunt</t>
  </si>
  <si>
    <t>templetonjobs</t>
  </si>
  <si>
    <t>maxsamain</t>
  </si>
  <si>
    <t>truenorthdata1</t>
  </si>
  <si>
    <t>philmbell</t>
  </si>
  <si>
    <t>dmgh7</t>
  </si>
  <si>
    <t>rahulmeher</t>
  </si>
  <si>
    <t>lola4laura</t>
  </si>
  <si>
    <t>nofluffjobs</t>
  </si>
  <si>
    <t>datanami</t>
  </si>
  <si>
    <t>mike__data</t>
  </si>
  <si>
    <t>jscheplick</t>
  </si>
  <si>
    <t>dking</t>
  </si>
  <si>
    <t>iotahoe</t>
  </si>
  <si>
    <t>samirjoglekar</t>
  </si>
  <si>
    <t>connieleelee</t>
  </si>
  <si>
    <t>mgisske</t>
  </si>
  <si>
    <t>dtsquared_hq</t>
  </si>
  <si>
    <t>bridgetheaton</t>
  </si>
  <si>
    <t>micheleoconnor2</t>
  </si>
  <si>
    <t>lcb0625</t>
  </si>
  <si>
    <t>wbvreeuwijk</t>
  </si>
  <si>
    <t>morgangeek</t>
  </si>
  <si>
    <t>davidgilis0</t>
  </si>
  <si>
    <t>ajrobinson2002</t>
  </si>
  <si>
    <t>robertspaige</t>
  </si>
  <si>
    <t>pdeleenheer</t>
  </si>
  <si>
    <t>craigjohnsonvsi</t>
  </si>
  <si>
    <t>scaleup_valley</t>
  </si>
  <si>
    <t>mdm_za</t>
  </si>
  <si>
    <t>steveshissler</t>
  </si>
  <si>
    <t>metamorf_us</t>
  </si>
  <si>
    <t>davidreitman</t>
  </si>
  <si>
    <t>itjobs_sf</t>
  </si>
  <si>
    <t>itjob_sf</t>
  </si>
  <si>
    <t>jmarchese</t>
  </si>
  <si>
    <t>smv2017rse</t>
  </si>
  <si>
    <t>saltjobsuk</t>
  </si>
  <si>
    <t>steve_willetts</t>
  </si>
  <si>
    <t>marco_dejong</t>
  </si>
  <si>
    <t>milocamj</t>
  </si>
  <si>
    <t>itvc_io</t>
  </si>
  <si>
    <t>syncsort</t>
  </si>
  <si>
    <t>gbinko</t>
  </si>
  <si>
    <t>jeresh_kee</t>
  </si>
  <si>
    <t>fvdmaele</t>
  </si>
  <si>
    <t>azai123</t>
  </si>
  <si>
    <t>suriyasubraman</t>
  </si>
  <si>
    <t>ajdagr8</t>
  </si>
  <si>
    <t>harimanan</t>
  </si>
  <si>
    <t>ynotez</t>
  </si>
  <si>
    <t>privaci_way</t>
  </si>
  <si>
    <t>dlicornelltech</t>
  </si>
  <si>
    <t>damiencoraboeuf</t>
  </si>
  <si>
    <t>collibra</t>
  </si>
  <si>
    <t>mykesec</t>
  </si>
  <si>
    <t>stichris</t>
  </si>
  <si>
    <t>comparably</t>
  </si>
  <si>
    <t>fleursohtz</t>
  </si>
  <si>
    <t>matdestr</t>
  </si>
  <si>
    <t>1stsanfrancisco</t>
  </si>
  <si>
    <t>unifisoftware</t>
  </si>
  <si>
    <t>jferrary</t>
  </si>
  <si>
    <t>geminidataco</t>
  </si>
  <si>
    <t>streamsets</t>
  </si>
  <si>
    <t>sherriecr</t>
  </si>
  <si>
    <t>tomstilwell</t>
  </si>
  <si>
    <t>douglasmerritt</t>
  </si>
  <si>
    <t>rwang0</t>
  </si>
  <si>
    <t>splunk</t>
  </si>
  <si>
    <t>esoptra</t>
  </si>
  <si>
    <t>ibm</t>
  </si>
  <si>
    <t>informatica</t>
  </si>
  <si>
    <t>talend</t>
  </si>
  <si>
    <t>infogix</t>
  </si>
  <si>
    <t>waterlinedata</t>
  </si>
  <si>
    <t>waterlin</t>
  </si>
  <si>
    <t>alation</t>
  </si>
  <si>
    <t>nri_official</t>
  </si>
  <si>
    <t>dbta</t>
  </si>
  <si>
    <t>futureofprivacy</t>
  </si>
  <si>
    <t>microsoft</t>
  </si>
  <si>
    <t>icsiatberkeley</t>
  </si>
  <si>
    <t>greenhouse</t>
  </si>
  <si>
    <t>builtinnewyork</t>
  </si>
  <si>
    <t>dbtrends</t>
  </si>
  <si>
    <t>itproportal</t>
  </si>
  <si>
    <t>ucdavishealth</t>
  </si>
  <si>
    <t>Mentions</t>
  </si>
  <si>
    <t>Replies to</t>
  </si>
  <si>
    <t>RT @collibra: We can’t wait to host our community of #datacitizens in London this October. Register now to join us at Data Citizens EMEA '1…</t>
  </si>
  <si>
    <t>RT @collibra: The #knowledgegraph is a brain that powers #dataintelligence. Today on the blog, learn how #Collibra transforms information i…</t>
  </si>
  <si>
    <t>We can’t wait to host our community of #DataCitizens in London this October. Register now to join us at Data Citizens EMEA '19 and save 15%! (link: https://t.co/CIbhWFwuFr) https://t.co/CIbhWFwuFr #FutureofData #DataIntelligence #dcemea19 https://t.co/CGRipeLp8w</t>
  </si>
  <si>
    <t>See you there? #datamanagement #datagovernance #innovation https://t.co/bnAwxoc3fg</t>
  </si>
  <si>
    <t>RT @VizYourWorld: See you there? #datamanagement #datagovernance #innovation https://t.co/bnAwxoc3fg</t>
  </si>
  <si>
    <t>@dhinchcliffe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</si>
  <si>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RT @eric_kavanagh: @dhinchcliffe @splunk @rwang0 @douglasmerritt @tomstilwell @SherrieCR Always loved that concept: #DarkData
I feel a dist…</t>
  </si>
  <si>
    <t>Collibra Consultant – San Francisco Jobs https://t.co/Huu5aoDPED</t>
  </si>
  <si>
    <t>Data Engineer (Collibra, Java + Telecom) - Mechelen, Antwerpen, Belgium - N/A (per year) #telecoms #jobs #telco https://t.co/H7tVWKHkIz</t>
  </si>
  <si>
    <t>Collibra introduceert Collibra Privacy &amp;amp; Risk | BI-Platform | BI &amp;amp; Analytics  https://t.co/KJBlRLhJbV #compliance #GDPR #privacy @collibra</t>
  </si>
  <si>
    <t>RT @collibra: The polls are open for the @datanami Readers’ Choice Awards, and Collibra Catalog is shortlisted for the Best Big Data Produc…</t>
  </si>
  <si>
    <t>Collibra Engineer (DUTCH SPEAKING), Mechelen, €0 - 500/day #job #jobs #hiring #ITJobs https://t.co/8n1ABIcW1B https://t.co/IDSmdHAip7</t>
  </si>
  <si>
    <t>.@esoptra espère être le prochain Showpad ou Collibra en valorisant les données non utilisées par les entreprises. Les deux fondateurs sont la preuve qu'il n'y a pas d'âge pour monter une startup technologique. #startups #betech
⬇️⬇️ 
https://t.co/HSWqDNfbyC</t>
  </si>
  <si>
    <t>True North Data - We have the most successful Data Governance and Collibra implementations in Industry because of our business focused approach over last decade #datagovernance #trienorthdm.com #collibra</t>
  </si>
  <si>
    <t>RT @Syncsort: Join our upcoming #webcast and learn how integrating #TrilliumDQ with Collibra Data Governance Center creates a complete #dat…</t>
  </si>
  <si>
    <t>Backend Engineer @collibra
Wrocław POL
14.0k-18.0k gross (UoP) PLN / month
https://t.co/LRSW2vZWmH</t>
  </si>
  <si>
    <t>Frontend Engineer @collibra
Wrocław POL
11.0k-16.0k gross (UoP) PLN / month
https://t.co/vXjgQwA2GQ</t>
  </si>
  <si>
    <t>QA Engineer @collibra
Wroclaw POL
6.0k-12.0k gross (UoP) PLN / month
https://t.co/FwRsQr6Shc</t>
  </si>
  <si>
    <t>How #DataCatalogs are becoming an indispensable tool in the #BigData age https://t.co/HwBWN69FAT @Alation @collibra @waterlinedata @Infogix @IoTahoe #PodiumData @Talend @UnifiSoftware @Informatica @IBM</t>
  </si>
  <si>
    <t>RT @datanami: How #DataCatalogs are becoming an indispensable tool in the #BigData age https://t.co/HwBWN69FAT @Alation @collibra @waterlin…</t>
  </si>
  <si>
    <t>#DTSQUARED are Europe's leading #Collibra partner, and are trusted to install, extend, strategise, integrate and support Collibra with data quality, reporting, BI and issue solutions to suit client needs.
Talk to a specialist or request a call back here: 
https://t.co/8wdbp6bx1g https://t.co/sXLF1wsPGY</t>
  </si>
  <si>
    <t>RT @FleurSohtz: Hello from the @collibra team in Wroclaw _xD83D__xDC4B_ https://t.co/kRHlBipqBk</t>
  </si>
  <si>
    <t>RT @collibra: Are you ready for Data Citizens EMEA ’19? Tomorrow is the last chance to save 15% with early bird registration. Join us in Lo…</t>
  </si>
  <si>
    <t>We are hiring a Customer Advisory Manager into our DC office to support our rapidly growing Federal Government business. If you or someone you know is a strong fit, please let me know! https://t.co/RYOITh4SYb</t>
  </si>
  <si>
    <t>Sometimes we have to make big changes to our role within our companies to achieve the growth that's waiting for us, similarly to @stichris of @collibra Read about our episode of the #ScaleUpValley podcast featuring his story here _xD83D__xDC49_ https://t.co/7UOvjqVTyg</t>
  </si>
  <si>
    <t>#Data is at the centre of #digital transformations - but managing that data is often the biggest barrier to success https://t.co/c4IKhxT9V4 Get the @collibra #ebook about creating a data enabled digital organisation</t>
  </si>
  <si>
    <t>#Analyticship: #AI,#ML,#BI,#BigData, #Analytics,#HiEd:Collibra zeroes in on raft of new privacy regulations https://t.co/1GY018lDyE</t>
  </si>
  <si>
    <t>If you are an experienced Data Solution Architect with expertise in Collibra, reach out</t>
  </si>
  <si>
    <t>Collibra Architect/Developer Consultant https://t.co/hI2BzkrpNV</t>
  </si>
  <si>
    <t>Collibra Architect/Developer Consultant https://t.co/zXaaPjCfDi</t>
  </si>
  <si>
    <t>Football season approaches! A throwback pic remembering the 1st Collibra Tailgate party that I hosted. A great night to remember! #Jets #JelloShots #NobodyRemembersAnything https://t.co/qjWLLwXvA5</t>
  </si>
  <si>
    <t>Hello Eveyone,
International consulting company is hiring,
20 banking IT profiles (cobol, Java, sharepoint, KYC, DevOps, business analyst ...) in Brussels.
Requirements: fr/Eng/Dutch + EU Id.
Poland
4 Collibra profiles for a full remote project.
Spain
IT Banking profiles</t>
  </si>
  <si>
    <t>New #job: Collibra Engineer  Location: Mechelen .. https://t.co/ePMKJEb14l #jobs #hiring</t>
  </si>
  <si>
    <t>Great opportunity for data professionals. Join the  #collibra team.  #dataintelligence #datagovernance https://t.co/lHRPg7OF1v</t>
  </si>
  <si>
    <t>Substantial Strength of Data Catalog Market by key players IBM, Collibra, Alation, TIBCO Software, Informatica, Alteryx.. - X Herald https://t.co/SwBjNXUOQP #enterpriseapplications #ea #technology</t>
  </si>
  <si>
    <t>Machine Learning Data Catalog Software Market Value and Growth Development | by Key Players: IBM, Alation, Oracle, Cloudera, Unifi, Anzo Smart Data Lake (ASDL), Collibra. - Insta Newsletters https://t.co/D8wypVf5Gx #machinelearning #ai #technology</t>
  </si>
  <si>
    <t>RT @milocamj: Substantial Strength of Data Catalog Market by key players IBM, Collibra, Alation, TIBCO Software, Informatica, Alteryx.. - X…</t>
  </si>
  <si>
    <t>RT @milocamj: Machine Learning Data Catalog Software Market Value and Growth Development | by Key Players: IBM, Alation, Oracle, Cloudera,…</t>
  </si>
  <si>
    <t>Join our upcoming #webcast and learn how integrating #TrilliumDQ with Collibra Data Governance Center creates a complete #datagovernance solution that delivers rapid insights into the health of your #data. https://t.co/JOZ2sy8B8x https://t.co/tHq1uMwoei</t>
  </si>
  <si>
    <t>Join us Tuesday, August 20th at 11:00am ET for our #Webcast to learn how to seamlessly integrate Trillium DQ with Collibra DGC to create a complete #DataGovernance solution: https://t.co/jD7EBk25RJ #DataQuality https://t.co/yPLvclyygz</t>
  </si>
  <si>
    <t>#Metadata Knowledge Graph: The Brain Powering Data Intelligence shared from @collibra https://t.co/fZeH2DXCAj</t>
  </si>
  <si>
    <t>RT @Jeresh_Kee: #Metadata Knowledge Graph: The Brain Powering Data Intelligence shared from @collibra https://t.co/fZeH2DXCAj</t>
  </si>
  <si>
    <t>RT @collibra: Gautam Kher shares Collibra’s offensive approach to #dataintelligence and building a strong data culture with @nri_official.…</t>
  </si>
  <si>
    <t>Data Governance Software Market 2019 Global and Chinese Outlook by key Players – erwin, OneSoft Connect, DATUM, Alteryx, The Synercon Group, Informatica, SAP, Alfresco, IDERA, Collibra - Market Reports: Data Governance Software… https://t.co/e407tJZbDa #datagovernance #CIO #CDO</t>
  </si>
  <si>
    <t>Global Data Governance, Market 2019 – Alation (US), Ataccama (Canada), Collibra (Belgium), DATUM LLC (US), Data Advantage Group (US) - Market Trends: Global Data Governance, Market 2019 – Alation (US), Ataccama (Canada),… https://t.co/CR8Gh9ojbj #datagovernance #CIO #CDO https://t.co/dJFJHh2dUH</t>
  </si>
  <si>
    <t>Global Data Governance Market 2019 – Alation (US), Ataccama (Canada), Collibra (Belgium), DATUM LLC (US), Data Advantage Group (US) - Market Trends: Global Data Governance Market 2019 – Alation (US), Ataccama (Canada), Collibra… https://t.co/IwpWBckv7A #datagovernance #CIO #CDO https://t.co/gm5ZUWCNzF</t>
  </si>
  <si>
    <t>Global Data Governance, Market 2019 – Alation (US), Ataccama (Canada), Collibra (Belgium), DATUM LLC (US), Data Advantage Group (US) - Market Analyst: Global Data Governance, Market 2019 – Alation (US), Ataccama (Canada),… https://t.co/Up4JoFVufY #datagovernance #CIO #CDO https://t.co/KsQLEFg8iB</t>
  </si>
  <si>
    <t>Global Data Governance Market 2019 – Alation (US), Ataccama (Canada), Collibra (Belgium), DATUM LLC (US), Data Advantage Group (US) - Market Analyst: Global Data Governance Market 2019 – Alation (US), Ataccama (Canada), Collibra… https://t.co/PfF2uPdeRy #datagovernance #CIO #CDO https://t.co/ZD9N7Kh42t</t>
  </si>
  <si>
    <t>RT @collibra: We’re honored to be the winner of Best #DataGovernance Solution in the @dbta Readers’ Choice Awards! Learn more: https://t.co…</t>
  </si>
  <si>
    <t>2/3 Also @dlicornelltech, @ICSIatBerkeley for all the support. We also grateful to the PC committee for their time and effort in reviewing the submissions. Grateful to two our main sponsors @Collibra &amp;amp; @microsoft, as well as @futureofprivacy for it support. https://t.co/sEQNvWyivL</t>
  </si>
  <si>
    <t>RT @ynotez: 2/3 Also @dlicornelltech, @ICSIatBerkeley for all the support. We also grateful to the PC committee for their time and effort i…</t>
  </si>
  <si>
    <t>RT @privaci_way: Vicky Froyen from @collibra talks about “Using Contextual Integrity in an Enterprise Context “ #PrivaCI https://t.co/Fziuy…</t>
  </si>
  <si>
    <t>Vicky Froyen from @collibra talks about “Using Contextual Integrity in an Enterprise Context “ #PrivaCI https://t.co/Fziuy4b8Qc</t>
  </si>
  <si>
    <t>RT @MatDeStr: Collibra is hiring a Jr. Product Manager, Demos and Enablement https://t.co/35KA4J1YII via @greenhouse - Join our awesome gro…</t>
  </si>
  <si>
    <t>Ryan Bishara, our regional sales manager of emerging enterprise, shared what he loves about building a sales career at Collibra with @BuiltInNewYork. Read more: https://t.co/nmSiZsZyPl https://t.co/KfcS4XFKLe</t>
  </si>
  <si>
    <t>RT @collibra: Our CISO @MykeSec chats with @dbtrends about #dprivacy, #datagovernance and how to extract better value from data. Read more:…</t>
  </si>
  <si>
    <t>Our CISO @MykeSec chats with @dbtrends about #dprivacy, #datagovernance and how to extract better value from data. Read more: https://t.co/9e9H311iY9 https://t.co/E4n07DVd8B</t>
  </si>
  <si>
    <t>#AI could be a key tool to positively impact climate change, writes our CTO @stichris in @ITProPortal #dataintelligence #futureofdata https://t.co/CdoHPV2jfJ</t>
  </si>
  <si>
    <t>Learn how @UCDavisHealth is transforming #healthcare research by helping physicians find and trust #EHR records through a UC-wide #datawarehouse. #dataintelligence #futureofdata https://t.co/QF83vpokEA</t>
  </si>
  <si>
    <t>Gautam Kher shares Collibra’s offensive approach to #dataintelligence and building a strong data culture with @nri_official. Read the full interview: https://t.co/uELG2lA7cw https://t.co/pe4monL2Wh</t>
  </si>
  <si>
    <t>We’re honored to be the winner of Best #DataGovernance Solution in the @dbta Readers’ Choice Awards! Learn more: https://t.co/JfbFCun0kF https://t.co/gJbIznnxag</t>
  </si>
  <si>
    <t>@collibra You've been featured as one of 15 Hot Companies in the New York area that recently raised over $50M in funding. Check out why folks should know about @collibra https://t.co/821IuZpjna</t>
  </si>
  <si>
    <t>Hello from the @collibra team in Wroclaw _xD83D__xDC4B_ https://t.co/kRHlBipqBk</t>
  </si>
  <si>
    <t>_xD83D__xDC4F__xD83D__xDC4F__xD83D__xDC4F_ https://t.co/nG5jyYCt9i</t>
  </si>
  <si>
    <t>Collibra is hiring a Jr. Product Manager, Demos and Enablement https://t.co/35KA4J1YII via @greenhouse - Join our awesome growing team! - RT please</t>
  </si>
  <si>
    <t>RT @collibra: Collibra Catalog was ranked the top #datacatalog for 2019 by Dresner Advisory Services based on end user feedback. Read the f…</t>
  </si>
  <si>
    <t>RT @collibra: Ryan Bishara, our regional sales manager of emerging enterprise, shared what he loves about building a sales career at Collib…</t>
  </si>
  <si>
    <t>The polls are open for the @datanami Readers’ Choice Awards, and Collibra Catalog is shortlisted for the Best Big Data Product! Cast your vote today: https://t.co/0yVhwQu1gr https://t.co/Mxk7FdK7k8</t>
  </si>
  <si>
    <t>The #knowledgegraph is a brain that powers #dataintelligence. Today on the blog, learn how #Collibra transforms information into knowledge: https://t.co/BxDajrj9je https://t.co/9e9XesVFXn</t>
  </si>
  <si>
    <t>We can’t wait to host our community of #datacitizens in London this October. Register now to join us at Data Citizens EMEA '19 and save 15%! https://t.co/pGDLY8CeIy #futureofdata #dataintelligence #dcemea19 https://t.co/sIQsLeB9Fn</t>
  </si>
  <si>
    <t>Are you ready for Data Citizens EMEA ’19? Tomorrow is the last chance to save 15% with early bird registration. Join us in London to hear speakers from Credit Suisse, Nets Group, DNB Bank and more share their #dataintelligence journeys. https://t.co/pGDLY8CeIy #dcemea19 https://t.co/E3lTvpYpkH</t>
  </si>
  <si>
    <t>Collibra Catalog was ranked the top #datacatalog for 2019 by Dresner Advisory Services based on end user feedback. Read the full report: https://t.co/oQtabY86XU https://t.co/XqLtB6jx2y</t>
  </si>
  <si>
    <t>https://citizens.collibra.com/ https://citizens.collibra.com/</t>
  </si>
  <si>
    <t>https://twitter.com/collibra/status/1159453548431716352</t>
  </si>
  <si>
    <t>https://sanfranciscoinformer.com/186962/collibra-consultant-san-francisco-jobs/</t>
  </si>
  <si>
    <t>http://jobs.telcoprofessionals.com/Data-Engineer-(Collibra,-Java-+-Telecom)-23288?utm_source=dlvr.it&amp;utm_medium=twitter&amp;utm_campaign=telcoprofession</t>
  </si>
  <si>
    <t>https://biplatform.nl/2195948/collibra-introduceert-collibra-privacy-en-risk.html#.XVHYkkX_3YU.hootsuite</t>
  </si>
  <si>
    <t>https://www.applythis.net/?a=12009B331.0</t>
  </si>
  <si>
    <t>https://www.lecho.be/entreprises/general/les-entreprises-ne-font-rien-avec-des-donnees-qui-valent-de-l-or/10153088.html</t>
  </si>
  <si>
    <t>https://nofluffjobs.com/job/backend-engineer-collibra-40clfv44?utm_source=twitter&amp;utm_medium=batch&amp;utm_campaign=organic_post&amp;utm_content=40CLFV44</t>
  </si>
  <si>
    <t>https://nofluffjobs.com/job/frontend-engineer-collibra-slrpxa92?utm_source=twitter&amp;utm_medium=batch&amp;utm_campaign=organic_post&amp;utm_content=SLRPXA92</t>
  </si>
  <si>
    <t>https://nofluffjobs.com/job/qa-engineer-collibra-b2bgc35e?utm_source=twitter&amp;utm_medium=batch&amp;utm_campaign=organic_post&amp;utm_content=B2BGC35E</t>
  </si>
  <si>
    <t>https://www.datanami.com/2019/08/07/data-catalogs-seen-as-difference-makers-in-big-data/</t>
  </si>
  <si>
    <t>https://www.dtsquared.co.uk/collibra/</t>
  </si>
  <si>
    <t>https://www.linkedin.com/slink?code=dYzs5FD</t>
  </si>
  <si>
    <t>https://www.scaleupvalley.com/2019/06/27/from-co-founder-to-coo-to-cto-the-many-phases-of-scaling-a-unicorn-from-the-cto-of-collibra/</t>
  </si>
  <si>
    <t>https://www.masterdata.co.za/index.php/guide-to-creating-a-data-enabled-organisation-ebook</t>
  </si>
  <si>
    <t>https://siliconangle.com/2019/07/23/data-governance-specialist-collibra-zeroes-raft-new-privacy-regulations/</t>
  </si>
  <si>
    <t>https://itjobpro.com/job/collibra-architect-developer-consultant</t>
  </si>
  <si>
    <t>http://www.aplitrak.com/?adid=c2FobWVkLjY2MDQyLnR3aUBzYWx0LmFwbGl0cmFrLmNvbQ</t>
  </si>
  <si>
    <t>https://www.linkedin.com/slink?code=ejZwicT</t>
  </si>
  <si>
    <t>http://xherald.com/2019/08/12/substantial-strength-of-data-catalog-market-by-key-players-ibm-collibra-alation-tibco-software-informatica-alteryx/?utm_source=dlvr.it&amp;utm_medium=twitter</t>
  </si>
  <si>
    <t>https://instanewsletters.com/machine-learning-data-catalog-software-market-value-and-growth-development-by-key-players-ibm-alation-oracle-cloudera-unifi-anzo-smart-data-lake-asdl-collibra/10604/?utm_source=dlvr.it&amp;utm_medium=twitter</t>
  </si>
  <si>
    <t>https://cc.readytalk.com/registration/#/?meeting=xoxqrd6t22xh&amp;campaign=w30xwouhwrxk</t>
  </si>
  <si>
    <t>https://www.collibra.com/blog/metadata-knowledge-graph-the-brain-powering-data-intelligence/</t>
  </si>
  <si>
    <t>https://consumerreportsreview.com/data-governance-software-market-2019-global-and-chinese-outlook-by-key-players-erwin-onesoft-connect-datum-alteryx-the-synercon-group-informatica-sap-alfresco-idera-collibra/?utm_source=dlvr.it&amp;utm_medium=twitter</t>
  </si>
  <si>
    <t>https://markettrendsnews.com/2019/08/global-data-governance-market-2019-alation-us-ataccama-canada-collibra-belgium-datum-llc-us-data-advantage-group-us/?utm_source=dlvr.it&amp;utm_medium=twitter</t>
  </si>
  <si>
    <t>https://markettrendsnews.com/2019/08/global-data-governance-market-2019-alation-us-ataccama-canada-collibra-belgium-datum-llc-us-data-advantage-group-us-2/?utm_source=dlvr.it&amp;utm_medium=twitter</t>
  </si>
  <si>
    <t>https://marketanalyst24.com/2019/08/global-data-governance-market-2019-alation-us-ataccama-canada-collibra-belgium-datum-llc-us-data-advantage-group-us/?utm_source=dlvr.it&amp;utm_medium=twitter</t>
  </si>
  <si>
    <t>https://marketanalyst24.com/2019/08/global-data-governance-market-2019-alation-us-ataccama-canada-collibra-belgium-datum-llc-us-data-advantage-group-us-2/?utm_source=dlvr.it&amp;utm_medium=twitter</t>
  </si>
  <si>
    <t>https://www.collibra.com/career-indv?gh_jid=1778622&amp;gh_src=8f5d970d1</t>
  </si>
  <si>
    <t>https://www.builtinnyc.com/2019/07/18/nyc-sales-teams-love-jobs</t>
  </si>
  <si>
    <t>http://www.dbta.com/BigDataQuarterly/Articles/Perspective-on-Data-Governance-QandA-with-Myke-Lyons-Chief-Information-Security-Officer-at-Collibra-133409.aspx</t>
  </si>
  <si>
    <t>https://www.itproportal.com/features/can-ai-save-the-planet-maybe/</t>
  </si>
  <si>
    <t>https://www.youtube.com/watch?v=N7V729P-jDI&amp;feature=youtu.be</t>
  </si>
  <si>
    <t>https://www.nri.com/en/knowledge/publication/fis/lakyara/lst/2019/08/02</t>
  </si>
  <si>
    <t>http://www.dbta.com/Editorial/Trends-and-Applications/8-Best-Data-Governance-Solution-133021.aspx</t>
  </si>
  <si>
    <t>https://www.comparably.com/articles/15-hot-companies-hiring-in-the-new-york-area-that-recently-raised-50m/</t>
  </si>
  <si>
    <t>https://twitter.com/collibra/status/1163813611002712064</t>
  </si>
  <si>
    <t>https://www.datanami.com/2019-readers-choice-awards-polls-are-open/</t>
  </si>
  <si>
    <t>https://citizens.collibra.com/</t>
  </si>
  <si>
    <t>https://www.collibra.com/landing_page/collibra-ranked-1-in-dresner-data-catalog-study/</t>
  </si>
  <si>
    <t>collibra.com collibra.com</t>
  </si>
  <si>
    <t>twitter.com</t>
  </si>
  <si>
    <t>sanfranciscoinformer.com</t>
  </si>
  <si>
    <t>telcoprofessionals.com</t>
  </si>
  <si>
    <t>biplatform.nl</t>
  </si>
  <si>
    <t>applythis.net</t>
  </si>
  <si>
    <t>lecho.be</t>
  </si>
  <si>
    <t>nofluffjobs.com</t>
  </si>
  <si>
    <t>datanami.com</t>
  </si>
  <si>
    <t>co.uk</t>
  </si>
  <si>
    <t>linkedin.com</t>
  </si>
  <si>
    <t>scaleupvalley.com</t>
  </si>
  <si>
    <t>co.za</t>
  </si>
  <si>
    <t>siliconangle.com</t>
  </si>
  <si>
    <t>itjobpro.com</t>
  </si>
  <si>
    <t>aplitrak.com</t>
  </si>
  <si>
    <t>xherald.com</t>
  </si>
  <si>
    <t>instanewsletters.com</t>
  </si>
  <si>
    <t>readytalk.com</t>
  </si>
  <si>
    <t>collibra.com</t>
  </si>
  <si>
    <t>consumerreportsreview.com</t>
  </si>
  <si>
    <t>markettrendsnews.com</t>
  </si>
  <si>
    <t>marketanalyst24.com</t>
  </si>
  <si>
    <t>builtinnyc.com</t>
  </si>
  <si>
    <t>dbta.com</t>
  </si>
  <si>
    <t>itproportal.com</t>
  </si>
  <si>
    <t>youtube.com</t>
  </si>
  <si>
    <t>nri.com</t>
  </si>
  <si>
    <t>comparably.com</t>
  </si>
  <si>
    <t>datacitizens</t>
  </si>
  <si>
    <t>knowledgegraph dataintelligence collibra</t>
  </si>
  <si>
    <t>datacitizens futureofdata dataintelligence dcemea19</t>
  </si>
  <si>
    <t>datamanagement datagovernance innovation</t>
  </si>
  <si>
    <t>darkdata ungoverned ai</t>
  </si>
  <si>
    <t>darkdata</t>
  </si>
  <si>
    <t>telecoms jobs telco</t>
  </si>
  <si>
    <t>compliance gdpr privacy</t>
  </si>
  <si>
    <t>job jobs hiring itjobs</t>
  </si>
  <si>
    <t>startups betech</t>
  </si>
  <si>
    <t>datagovernance trienorthdm collibra</t>
  </si>
  <si>
    <t>webcast trilliumdq</t>
  </si>
  <si>
    <t>datacatalogs bigdata podiumdata</t>
  </si>
  <si>
    <t>datacatalogs bigdata</t>
  </si>
  <si>
    <t>dtsquared collibra</t>
  </si>
  <si>
    <t>scaleupvalley</t>
  </si>
  <si>
    <t>data digital ebook</t>
  </si>
  <si>
    <t>analyticship ai ml bi bigdata analytics hied</t>
  </si>
  <si>
    <t>jets jelloshots nobodyremembersanything</t>
  </si>
  <si>
    <t>job jobs hiring</t>
  </si>
  <si>
    <t>collibra dataintelligence datagovernance</t>
  </si>
  <si>
    <t>enterpriseapplications ea technology</t>
  </si>
  <si>
    <t>machinelearning ai technology</t>
  </si>
  <si>
    <t>webcast trilliumdq datagovernance data</t>
  </si>
  <si>
    <t>webcast datagovernance dataquality</t>
  </si>
  <si>
    <t>metadata</t>
  </si>
  <si>
    <t>dataintelligence</t>
  </si>
  <si>
    <t>datagovernance cio cdo</t>
  </si>
  <si>
    <t>datagovernance</t>
  </si>
  <si>
    <t>privaci</t>
  </si>
  <si>
    <t>dprivacy datagovernance</t>
  </si>
  <si>
    <t>ai dataintelligence futureofdata</t>
  </si>
  <si>
    <t>healthcare ehr datawarehouse dataintelligence futureofdata</t>
  </si>
  <si>
    <t>datacatalog</t>
  </si>
  <si>
    <t>dataintelligence dcemea19</t>
  </si>
  <si>
    <t>https://pbs.twimg.com/media/EBiE0-vWsAYLE3M.jpg</t>
  </si>
  <si>
    <t>https://pbs.twimg.com/media/EBxOsP2WsAAgfCV.png</t>
  </si>
  <si>
    <t>https://pbs.twimg.com/media/EB7O-9JWkAApr6O.jpg</t>
  </si>
  <si>
    <t>https://pbs.twimg.com/tweet_video_thumb/EB7xlnrXsAACkZT.jpg</t>
  </si>
  <si>
    <t>https://pbs.twimg.com/media/ECOZPuzX4AEHBum.jpg</t>
  </si>
  <si>
    <t>https://pbs.twimg.com/media/EB23P7PXsAAokLI.png</t>
  </si>
  <si>
    <t>https://pbs.twimg.com/media/ECBrI4ZX4AAMQQ6.png</t>
  </si>
  <si>
    <t>https://pbs.twimg.com/media/EB7My8rVAAAuuVf.jpg</t>
  </si>
  <si>
    <t>https://pbs.twimg.com/media/EB7OKyVUIAIse9y.jpg</t>
  </si>
  <si>
    <t>https://pbs.twimg.com/media/ECZYkAKUcAAaNFq.jpg</t>
  </si>
  <si>
    <t>https://pbs.twimg.com/media/ECZbpi-UwAAg4rK.jpg</t>
  </si>
  <si>
    <t>https://pbs.twimg.com/media/ECd77D9U4AA4ESm.jpg</t>
  </si>
  <si>
    <t>https://pbs.twimg.com/media/ECXwiqsUcAAus1I.jpg</t>
  </si>
  <si>
    <t>https://pbs.twimg.com/media/EAGbfc1XYAY6SVn.jpg</t>
  </si>
  <si>
    <t>https://pbs.twimg.com/media/EB7q8fYWsAAa7wv.png</t>
  </si>
  <si>
    <t>https://pbs.twimg.com/media/ECWs4qRX4AIbufP.jpg</t>
  </si>
  <si>
    <t>https://pbs.twimg.com/media/ECayTlXUYAEAehl.jpg</t>
  </si>
  <si>
    <t>https://pbs.twimg.com/media/EBxr8O2X4AAbwky.jpg</t>
  </si>
  <si>
    <t>https://pbs.twimg.com/media/EBX4xdPXkAEES9M.jpg</t>
  </si>
  <si>
    <t>https://pbs.twimg.com/media/EBc02pQWwAEoBgy.jpg</t>
  </si>
  <si>
    <t>https://pbs.twimg.com/media/EB7Bd9-XUAAOxwR.jpg</t>
  </si>
  <si>
    <t>https://pbs.twimg.com/media/ECf8sQsW4AErWCu.jpg</t>
  </si>
  <si>
    <t>http://abs.twimg.com/sticky/default_profile_images/default_profile_normal.png</t>
  </si>
  <si>
    <t>http://pbs.twimg.com/profile_images/1047189927023263745/j88HVrOL_normal.jpg</t>
  </si>
  <si>
    <t>http://pbs.twimg.com/profile_images/769274069565014016/k-h8tTxn_normal.jpg</t>
  </si>
  <si>
    <t>http://pbs.twimg.com/profile_images/975455769285013516/v9woXI7E_normal.jpg</t>
  </si>
  <si>
    <t>http://pbs.twimg.com/profile_images/1036795665035276294/xM77MXeD_normal.jpg</t>
  </si>
  <si>
    <t>http://pbs.twimg.com/profile_images/2228251926/dion_headshot_red_background_normal.jpg</t>
  </si>
  <si>
    <t>http://pbs.twimg.com/profile_images/785504703274680320/CeZ4u8Fa_normal.jpg</t>
  </si>
  <si>
    <t>http://pbs.twimg.com/profile_images/813722598139957248/D7Q68Y_K_normal.jpg</t>
  </si>
  <si>
    <t>http://pbs.twimg.com/profile_images/537843677217832960/9KOySstt_normal.jpeg</t>
  </si>
  <si>
    <t>http://pbs.twimg.com/profile_images/603278646682492928/TfB3SgQF_normal.jpg</t>
  </si>
  <si>
    <t>http://pbs.twimg.com/profile_images/468502341/Julie4_normal.jpg</t>
  </si>
  <si>
    <t>http://pbs.twimg.com/profile_images/716903601852047360/MJYqIPAP_normal.jpg</t>
  </si>
  <si>
    <t>http://pbs.twimg.com/profile_images/461128277441015808/PaZ2nhdf_normal.jpeg</t>
  </si>
  <si>
    <t>http://pbs.twimg.com/profile_images/599389352918122497/AuNUT6F4_normal.jpg</t>
  </si>
  <si>
    <t>http://pbs.twimg.com/profile_images/1015826120963325953/ofqpOec3_normal.jpg</t>
  </si>
  <si>
    <t>http://pbs.twimg.com/profile_images/1139054964230303744/MZBBxw7p_normal.png</t>
  </si>
  <si>
    <t>http://pbs.twimg.com/profile_images/1610775643/DatanamiTwitterLogo_normal.gif</t>
  </si>
  <si>
    <t>http://pbs.twimg.com/profile_images/880116877262901248/oR8XxcY8_normal.jpg</t>
  </si>
  <si>
    <t>http://pbs.twimg.com/profile_images/495233775777755137/fQbuYME__normal.jpeg</t>
  </si>
  <si>
    <t>http://pbs.twimg.com/profile_images/461560978883088384/vdf7CAyG_normal.jpeg</t>
  </si>
  <si>
    <t>http://pbs.twimg.com/profile_images/898272658701340672/b6ZSZV97_normal.jpg</t>
  </si>
  <si>
    <t>http://pbs.twimg.com/profile_images/2461581829/image_normal.jpg</t>
  </si>
  <si>
    <t>http://pbs.twimg.com/profile_images/592908007211696128/_-QzZUaf_normal.jpg</t>
  </si>
  <si>
    <t>http://pbs.twimg.com/profile_images/1107440535105622017/S5YABEq4_normal.jpg</t>
  </si>
  <si>
    <t>http://pbs.twimg.com/profile_images/884861141507297281/5jxfh68h_normal.jpg</t>
  </si>
  <si>
    <t>http://pbs.twimg.com/profile_images/742743213157425152/w1bmvIqo_normal.jpg</t>
  </si>
  <si>
    <t>http://pbs.twimg.com/profile_images/790507105681862656/uT91GiZi_normal.jpg</t>
  </si>
  <si>
    <t>http://pbs.twimg.com/profile_images/682305200909103105/IWh3wjao_normal.jpg</t>
  </si>
  <si>
    <t>http://pbs.twimg.com/profile_images/1091071756104654848/shsrZ-s3_normal.jpg</t>
  </si>
  <si>
    <t>http://pbs.twimg.com/profile_images/1145756531373330432/rnz9fq7p_normal.png</t>
  </si>
  <si>
    <t>http://pbs.twimg.com/profile_images/1103748303030763520/7FsywtLx_normal.png</t>
  </si>
  <si>
    <t>http://pbs.twimg.com/profile_images/467548529808777216/vqVv0f7q_normal.jpeg</t>
  </si>
  <si>
    <t>http://pbs.twimg.com/profile_images/838065654938890243/TQK6bIuQ_normal.jpg</t>
  </si>
  <si>
    <t>http://pbs.twimg.com/profile_images/602579608/IMAGE_00011_normal.jpg</t>
  </si>
  <si>
    <t>http://pbs.twimg.com/profile_images/927638277842014208/fzO9tKNx_normal.jpg</t>
  </si>
  <si>
    <t>http://pbs.twimg.com/profile_images/1118186882628714496/KyC1QZS0_normal.png</t>
  </si>
  <si>
    <t>http://pbs.twimg.com/profile_images/612905916795613184/WSeD7i3h_normal.jpg</t>
  </si>
  <si>
    <t>http://pbs.twimg.com/profile_images/1145916864884875269/WjD7oz45_normal.png</t>
  </si>
  <si>
    <t>http://pbs.twimg.com/profile_images/1065701423424274432/4ypPXS0S_normal.jpg</t>
  </si>
  <si>
    <t>http://pbs.twimg.com/profile_images/685229038361817088/AI46c18I_normal.jpg</t>
  </si>
  <si>
    <t>http://pbs.twimg.com/profile_images/1108578778018709505/56I0aOhL_normal.jpg</t>
  </si>
  <si>
    <t>http://pbs.twimg.com/profile_images/881919260880244736/iIswRt5K_normal.jpg</t>
  </si>
  <si>
    <t>http://pbs.twimg.com/profile_images/492025622961459200/0ZQisTTC_normal.jpeg</t>
  </si>
  <si>
    <t>http://pbs.twimg.com/profile_images/326464396/FelixProfile_normal.jpg</t>
  </si>
  <si>
    <t>http://pbs.twimg.com/profile_images/1127516198772662274/3wCr1VQ1_normal.jpg</t>
  </si>
  <si>
    <t>http://pbs.twimg.com/profile_images/874697519179198465/phy05IkZ_normal.jpg</t>
  </si>
  <si>
    <t>http://pbs.twimg.com/profile_images/925372906284224513/eQP81aQf_normal.jpg</t>
  </si>
  <si>
    <t>http://pbs.twimg.com/profile_images/1016871930865971201/kkd5frgU_normal.jpg</t>
  </si>
  <si>
    <t>http://pbs.twimg.com/profile_images/953963954639949826/KfnIwMfr_normal.jpg</t>
  </si>
  <si>
    <t>http://pbs.twimg.com/profile_images/1157981707255070720/D5Jr2g18_normal.jpg</t>
  </si>
  <si>
    <t>http://pbs.twimg.com/profile_images/1148656053766299649/lZa4JWz7_normal.png</t>
  </si>
  <si>
    <t>http://pbs.twimg.com/profile_images/704378333232893952/VuGr_2VG_normal.jpg</t>
  </si>
  <si>
    <t>http://pbs.twimg.com/profile_images/788943368965398528/VoRV47Oa_normal.jpg</t>
  </si>
  <si>
    <t>http://pbs.twimg.com/profile_images/1101862312842018817/QXDBygVz_normal.png</t>
  </si>
  <si>
    <t>http://pbs.twimg.com/profile_images/1146531509001523201/RcT_HrCG_normal.png</t>
  </si>
  <si>
    <t>http://pbs.twimg.com/profile_images/917494494584381440/l_e-waJy_normal.jpg</t>
  </si>
  <si>
    <t>http://pbs.twimg.com/profile_images/628608127575797761/5M7tD-3N_normal.jpg</t>
  </si>
  <si>
    <t>https://twitter.com/#!/o_vanhoof/status/1159706179750248448</t>
  </si>
  <si>
    <t>https://twitter.com/#!/o_vanhoof/status/1159706319034757120</t>
  </si>
  <si>
    <t>https://twitter.com/#!/ashleymsteiner/status/1159822952810143744</t>
  </si>
  <si>
    <t>https://twitter.com/#!/ironcampbell/status/1159902144566300672</t>
  </si>
  <si>
    <t>https://twitter.com/#!/ironcampbell/status/1159902180368879617</t>
  </si>
  <si>
    <t>https://twitter.com/#!/vizyourworld/status/1159907599132823554</t>
  </si>
  <si>
    <t>https://twitter.com/#!/e_nterdiscipl/status/1159907785448050688</t>
  </si>
  <si>
    <t>https://twitter.com/#!/eric_kavanagh/status/1159931316898582529</t>
  </si>
  <si>
    <t>https://twitter.com/#!/dhinchcliffe/status/1159931782877212672</t>
  </si>
  <si>
    <t>https://twitter.com/#!/collibraandreas/status/1160537519097880577</t>
  </si>
  <si>
    <t>https://twitter.com/#!/sfinformer/status/1160593922617466884</t>
  </si>
  <si>
    <t>https://twitter.com/#!/telcoprofession/status/1161007458849943552</t>
  </si>
  <si>
    <t>https://twitter.com/#!/biplatform/status/1161025317428969481</t>
  </si>
  <si>
    <t>https://twitter.com/#!/juliebhunt/status/1161067355474137088</t>
  </si>
  <si>
    <t>https://twitter.com/#!/templetonjobs/status/1161184462127939585</t>
  </si>
  <si>
    <t>https://twitter.com/#!/maxsamain/status/1161197036903063552</t>
  </si>
  <si>
    <t>https://twitter.com/#!/truenorthdata1/status/1161247202976702464</t>
  </si>
  <si>
    <t>https://twitter.com/#!/philmbell/status/1161295239874830336</t>
  </si>
  <si>
    <t>https://twitter.com/#!/dmgh7/status/1161302358728593409</t>
  </si>
  <si>
    <t>https://twitter.com/#!/rahulmeher/status/1161305354866552832</t>
  </si>
  <si>
    <t>https://twitter.com/#!/lola4laura/status/1161307066700587014</t>
  </si>
  <si>
    <t>https://twitter.com/#!/nofluffjobs/status/1161295190214283265</t>
  </si>
  <si>
    <t>https://twitter.com/#!/nofluffjobs/status/1161295250280914945</t>
  </si>
  <si>
    <t>https://twitter.com/#!/nofluffjobs/status/1161316331314208768</t>
  </si>
  <si>
    <t>https://twitter.com/#!/datanami/status/1161363073598443520</t>
  </si>
  <si>
    <t>https://twitter.com/#!/mike__data/status/1161371887005515778</t>
  </si>
  <si>
    <t>https://twitter.com/#!/jscheplick/status/1161373591830745088</t>
  </si>
  <si>
    <t>https://twitter.com/#!/dking/status/1161374560765263872</t>
  </si>
  <si>
    <t>https://twitter.com/#!/iotahoe/status/1161382511169200129</t>
  </si>
  <si>
    <t>https://twitter.com/#!/samirjoglekar/status/1161394023975796738</t>
  </si>
  <si>
    <t>https://twitter.com/#!/connieleelee/status/1161496733580480513</t>
  </si>
  <si>
    <t>https://twitter.com/#!/mgisske/status/1161554714221318144</t>
  </si>
  <si>
    <t>https://twitter.com/#!/dtsquared_hq/status/1161593337259929600</t>
  </si>
  <si>
    <t>https://twitter.com/#!/bridgetheaton/status/1159818017552961536</t>
  </si>
  <si>
    <t>https://twitter.com/#!/bridgetheaton/status/1160998237249114113</t>
  </si>
  <si>
    <t>https://twitter.com/#!/bridgetheaton/status/1161637260267261952</t>
  </si>
  <si>
    <t>https://twitter.com/#!/micheleoconnor2/status/1159457196595453952</t>
  </si>
  <si>
    <t>https://twitter.com/#!/micheleoconnor2/status/1160000486638067713</t>
  </si>
  <si>
    <t>https://twitter.com/#!/micheleoconnor2/status/1161639053311315969</t>
  </si>
  <si>
    <t>https://twitter.com/#!/lcb0625/status/1161671338555260928</t>
  </si>
  <si>
    <t>https://twitter.com/#!/wbvreeuwijk/status/1161686859686301701</t>
  </si>
  <si>
    <t>https://twitter.com/#!/morgangeek/status/1161711197051326466</t>
  </si>
  <si>
    <t>https://twitter.com/#!/davidgilis0/status/1161722061221507073</t>
  </si>
  <si>
    <t>https://twitter.com/#!/ajrobinson2002/status/1161784282949607424</t>
  </si>
  <si>
    <t>https://twitter.com/#!/robertspaige/status/1161803160933064704</t>
  </si>
  <si>
    <t>https://twitter.com/#!/pdeleenheer/status/1162012772244307970</t>
  </si>
  <si>
    <t>https://twitter.com/#!/craigjohnsonvsi/status/1162027419483684870</t>
  </si>
  <si>
    <t>https://twitter.com/#!/scaleup_valley/status/1162077767426592768</t>
  </si>
  <si>
    <t>https://twitter.com/#!/mdm_za/status/1161220233744531456</t>
  </si>
  <si>
    <t>https://twitter.com/#!/mdm_za/status/1162309301995737088</t>
  </si>
  <si>
    <t>https://twitter.com/#!/steveshissler/status/1162432624868102144</t>
  </si>
  <si>
    <t>https://twitter.com/#!/metamorf_us/status/1162481152608866309</t>
  </si>
  <si>
    <t>https://twitter.com/#!/davidreitman/status/1162580906000838656</t>
  </si>
  <si>
    <t>https://twitter.com/#!/itjobs_sf/status/1162751676744380416</t>
  </si>
  <si>
    <t>https://twitter.com/#!/itjob_sf/status/1162756490165465088</t>
  </si>
  <si>
    <t>https://twitter.com/#!/jmarchese/status/1162941629705199618</t>
  </si>
  <si>
    <t>https://twitter.com/#!/smv2017rse/status/1163372645548797952</t>
  </si>
  <si>
    <t>https://twitter.com/#!/saltjobsuk/status/1163386849144070144</t>
  </si>
  <si>
    <t>https://twitter.com/#!/steve_willetts/status/1163398219994472448</t>
  </si>
  <si>
    <t>https://twitter.com/#!/marco_dejong/status/1163420049388036096</t>
  </si>
  <si>
    <t>https://twitter.com/#!/milocamj/status/1160843261243564033</t>
  </si>
  <si>
    <t>https://twitter.com/#!/milocamj/status/1163435987592085507</t>
  </si>
  <si>
    <t>https://twitter.com/#!/itvc_io/status/1160843378575073280</t>
  </si>
  <si>
    <t>https://twitter.com/#!/itvc_io/status/1163436088624463879</t>
  </si>
  <si>
    <t>https://twitter.com/#!/syncsort/status/1161285765764190210</t>
  </si>
  <si>
    <t>https://twitter.com/#!/syncsort/status/1162046505584402432</t>
  </si>
  <si>
    <t>https://twitter.com/#!/gbinko/status/1163510982674661379</t>
  </si>
  <si>
    <t>https://twitter.com/#!/jeresh_kee/status/1159597662578122752</t>
  </si>
  <si>
    <t>https://twitter.com/#!/fvdmaele/status/1160750820343701504</t>
  </si>
  <si>
    <t>https://twitter.com/#!/fvdmaele/status/1159539660348985344</t>
  </si>
  <si>
    <t>https://twitter.com/#!/fvdmaele/status/1161081655341174784</t>
  </si>
  <si>
    <t>https://twitter.com/#!/fvdmaele/status/1161907547541889024</t>
  </si>
  <si>
    <t>https://twitter.com/#!/fvdmaele/status/1163526886666002434</t>
  </si>
  <si>
    <t>https://twitter.com/#!/azai123/status/1159540296415424512</t>
  </si>
  <si>
    <t>https://twitter.com/#!/azai123/status/1161621591484248064</t>
  </si>
  <si>
    <t>https://twitter.com/#!/azai123/status/1163620000151801859</t>
  </si>
  <si>
    <t>https://twitter.com/#!/suriyasubraman/status/1160817453464600576</t>
  </si>
  <si>
    <t>https://twitter.com/#!/suriyasubraman/status/1161590931818086400</t>
  </si>
  <si>
    <t>https://twitter.com/#!/suriyasubraman/status/1161592440052047872</t>
  </si>
  <si>
    <t>https://twitter.com/#!/suriyasubraman/status/1163714930782031872</t>
  </si>
  <si>
    <t>https://twitter.com/#!/suriyasubraman/status/1163718323806191616</t>
  </si>
  <si>
    <t>https://twitter.com/#!/ajdagr8/status/1163853940074659845</t>
  </si>
  <si>
    <t>https://twitter.com/#!/harimanan/status/1163943216892133377</t>
  </si>
  <si>
    <t>https://twitter.com/#!/ynotez/status/1164035289787977728</t>
  </si>
  <si>
    <t>https://twitter.com/#!/privaci_way/status/1164035541697830912</t>
  </si>
  <si>
    <t>https://twitter.com/#!/dlicornelltech/status/1163609480442941440</t>
  </si>
  <si>
    <t>https://twitter.com/#!/privaci_way/status/1163600563830788098</t>
  </si>
  <si>
    <t>https://twitter.com/#!/damiencoraboeuf/status/1161709369094000642</t>
  </si>
  <si>
    <t>https://twitter.com/#!/damiencoraboeuf/status/1164061719687245824</t>
  </si>
  <si>
    <t>https://twitter.com/#!/collibra/status/1153373948912050177</t>
  </si>
  <si>
    <t>https://twitter.com/#!/mykesec/status/1161651519541907456</t>
  </si>
  <si>
    <t>https://twitter.com/#!/collibra/status/1161624081302728706</t>
  </si>
  <si>
    <t>https://twitter.com/#!/collibra/status/1162406288636219393</t>
  </si>
  <si>
    <t>https://twitter.com/#!/stichris/status/1161890797651935232</t>
  </si>
  <si>
    <t>https://twitter.com/#!/collibra/status/1163441162813882368</t>
  </si>
  <si>
    <t>https://twitter.com/#!/collibra/status/1163526172497592320</t>
  </si>
  <si>
    <t>https://twitter.com/#!/collibra/status/1163813611002712064</t>
  </si>
  <si>
    <t>https://twitter.com/#!/comparably/status/1164188932730265601</t>
  </si>
  <si>
    <t>https://twitter.com/#!/fleursohtz/status/1161631464578068481</t>
  </si>
  <si>
    <t>https://twitter.com/#!/fleursohtz/status/1163876916883001346</t>
  </si>
  <si>
    <t>https://twitter.com/#!/collibra/status/1161632649494089731</t>
  </si>
  <si>
    <t>https://twitter.com/#!/matdestr/status/1161646384862441472</t>
  </si>
  <si>
    <t>https://twitter.com/#!/matdestr/status/1163918856110432262</t>
  </si>
  <si>
    <t>https://twitter.com/#!/matdestr/status/1160945186102554625</t>
  </si>
  <si>
    <t>https://twitter.com/#!/matdestr/status/1164200160014061568</t>
  </si>
  <si>
    <t>https://twitter.com/#!/1stsanfrancisco/status/1160605047669104643</t>
  </si>
  <si>
    <t>https://twitter.com/#!/1stsanfrancisco/status/1164253283629711360</t>
  </si>
  <si>
    <t>https://twitter.com/#!/unifisoftware/status/1164262754355519488</t>
  </si>
  <si>
    <t>https://twitter.com/#!/collibra/status/1160921488729542656</t>
  </si>
  <si>
    <t>https://twitter.com/#!/collibra/status/1159106011971629056</t>
  </si>
  <si>
    <t>https://twitter.com/#!/collibra/status/1159453548431716352</t>
  </si>
  <si>
    <t>https://twitter.com/#!/collibra/status/1161578476278861824</t>
  </si>
  <si>
    <t>https://twitter.com/#!/collibra/status/1164176870243491840</t>
  </si>
  <si>
    <t>https://twitter.com/#!/jferrary/status/1164276760327938050</t>
  </si>
  <si>
    <t>1159706179750248448</t>
  </si>
  <si>
    <t>1159706319034757120</t>
  </si>
  <si>
    <t>1159822952810143744</t>
  </si>
  <si>
    <t>1159902144566300672</t>
  </si>
  <si>
    <t>1159902180368879617</t>
  </si>
  <si>
    <t>1159907599132823554</t>
  </si>
  <si>
    <t>1159907785448050688</t>
  </si>
  <si>
    <t>1159931316898582529</t>
  </si>
  <si>
    <t>1159931782877212672</t>
  </si>
  <si>
    <t>1160537519097880577</t>
  </si>
  <si>
    <t>1160593922617466884</t>
  </si>
  <si>
    <t>1161007458849943552</t>
  </si>
  <si>
    <t>1161025317428969481</t>
  </si>
  <si>
    <t>1161067355474137088</t>
  </si>
  <si>
    <t>1161184462127939585</t>
  </si>
  <si>
    <t>1161197036903063552</t>
  </si>
  <si>
    <t>1161247202976702464</t>
  </si>
  <si>
    <t>1161295239874830336</t>
  </si>
  <si>
    <t>1161302358728593409</t>
  </si>
  <si>
    <t>1161305354866552832</t>
  </si>
  <si>
    <t>1161307066700587014</t>
  </si>
  <si>
    <t>1161295190214283265</t>
  </si>
  <si>
    <t>1161295250280914945</t>
  </si>
  <si>
    <t>1161316331314208768</t>
  </si>
  <si>
    <t>1161363073598443520</t>
  </si>
  <si>
    <t>1161371887005515778</t>
  </si>
  <si>
    <t>1161373591830745088</t>
  </si>
  <si>
    <t>1161374560765263872</t>
  </si>
  <si>
    <t>1161382511169200129</t>
  </si>
  <si>
    <t>1161394023975796738</t>
  </si>
  <si>
    <t>1161496733580480513</t>
  </si>
  <si>
    <t>1161554714221318144</t>
  </si>
  <si>
    <t>1161593337259929600</t>
  </si>
  <si>
    <t>1159818017552961536</t>
  </si>
  <si>
    <t>1160998237249114113</t>
  </si>
  <si>
    <t>1161637260267261952</t>
  </si>
  <si>
    <t>1159457196595453952</t>
  </si>
  <si>
    <t>1160000486638067713</t>
  </si>
  <si>
    <t>1161639053311315969</t>
  </si>
  <si>
    <t>1161671338555260928</t>
  </si>
  <si>
    <t>1161686859686301701</t>
  </si>
  <si>
    <t>1161711197051326466</t>
  </si>
  <si>
    <t>1161722061221507073</t>
  </si>
  <si>
    <t>1161784282949607424</t>
  </si>
  <si>
    <t>1161803160933064704</t>
  </si>
  <si>
    <t>1162012772244307970</t>
  </si>
  <si>
    <t>1162027419483684870</t>
  </si>
  <si>
    <t>1162077767426592768</t>
  </si>
  <si>
    <t>1161220233744531456</t>
  </si>
  <si>
    <t>1162309301995737088</t>
  </si>
  <si>
    <t>1162432624868102144</t>
  </si>
  <si>
    <t>1162481152608866309</t>
  </si>
  <si>
    <t>1162580906000838656</t>
  </si>
  <si>
    <t>1162751676744380416</t>
  </si>
  <si>
    <t>1162756490165465088</t>
  </si>
  <si>
    <t>1162941629705199618</t>
  </si>
  <si>
    <t>1163372645548797952</t>
  </si>
  <si>
    <t>1163386849144070144</t>
  </si>
  <si>
    <t>1163398219994472448</t>
  </si>
  <si>
    <t>1163420049388036096</t>
  </si>
  <si>
    <t>1160843261243564033</t>
  </si>
  <si>
    <t>1163435987592085507</t>
  </si>
  <si>
    <t>1160843378575073280</t>
  </si>
  <si>
    <t>1163436088624463879</t>
  </si>
  <si>
    <t>1161285765764190210</t>
  </si>
  <si>
    <t>1162046505584402432</t>
  </si>
  <si>
    <t>1163510982674661379</t>
  </si>
  <si>
    <t>1159597662578122752</t>
  </si>
  <si>
    <t>1160750820343701504</t>
  </si>
  <si>
    <t>1159539660348985344</t>
  </si>
  <si>
    <t>1161081655341174784</t>
  </si>
  <si>
    <t>1161907547541889024</t>
  </si>
  <si>
    <t>1163526886666002434</t>
  </si>
  <si>
    <t>1159540296415424512</t>
  </si>
  <si>
    <t>1161621591484248064</t>
  </si>
  <si>
    <t>1163620000151801859</t>
  </si>
  <si>
    <t>1160817453464600576</t>
  </si>
  <si>
    <t>1161590931818086400</t>
  </si>
  <si>
    <t>1161592440052047872</t>
  </si>
  <si>
    <t>1163714930782031872</t>
  </si>
  <si>
    <t>1163718323806191616</t>
  </si>
  <si>
    <t>1163853940074659845</t>
  </si>
  <si>
    <t>1163943216892133377</t>
  </si>
  <si>
    <t>1164035289787977728</t>
  </si>
  <si>
    <t>1164035541697830912</t>
  </si>
  <si>
    <t>1163609480442941440</t>
  </si>
  <si>
    <t>1163600563830788098</t>
  </si>
  <si>
    <t>1161709369094000642</t>
  </si>
  <si>
    <t>1164061719687245824</t>
  </si>
  <si>
    <t>1153373948912050177</t>
  </si>
  <si>
    <t>1161651519541907456</t>
  </si>
  <si>
    <t>1161624081302728706</t>
  </si>
  <si>
    <t>1162406288636219393</t>
  </si>
  <si>
    <t>1161890797651935232</t>
  </si>
  <si>
    <t>1163441162813882368</t>
  </si>
  <si>
    <t>1163526172497592320</t>
  </si>
  <si>
    <t>1163813611002712064</t>
  </si>
  <si>
    <t>1164188932730265601</t>
  </si>
  <si>
    <t>1161631464578068481</t>
  </si>
  <si>
    <t>1163876916883001346</t>
  </si>
  <si>
    <t>1161632649494089731</t>
  </si>
  <si>
    <t>1161646384862441472</t>
  </si>
  <si>
    <t>1163918856110432262</t>
  </si>
  <si>
    <t>1160945186102554625</t>
  </si>
  <si>
    <t>1164200160014061568</t>
  </si>
  <si>
    <t>1160605047669104643</t>
  </si>
  <si>
    <t>1164253283629711360</t>
  </si>
  <si>
    <t>1164262754355519488</t>
  </si>
  <si>
    <t>1160921488729542656</t>
  </si>
  <si>
    <t>1159106011971629056</t>
  </si>
  <si>
    <t>1159453548431716352</t>
  </si>
  <si>
    <t>1161578476278861824</t>
  </si>
  <si>
    <t>1164176870243491840</t>
  </si>
  <si>
    <t>1164276760327938050</t>
  </si>
  <si>
    <t>1159930045332242432</t>
  </si>
  <si>
    <t>1164035277792223233</t>
  </si>
  <si>
    <t/>
  </si>
  <si>
    <t>1585</t>
  </si>
  <si>
    <t>301734951</t>
  </si>
  <si>
    <t>22762047</t>
  </si>
  <si>
    <t>en</t>
  </si>
  <si>
    <t>fr</t>
  </si>
  <si>
    <t>nl</t>
  </si>
  <si>
    <t>pl</t>
  </si>
  <si>
    <t>und</t>
  </si>
  <si>
    <t>Twitter for iPhone</t>
  </si>
  <si>
    <t>Twitter Web App</t>
  </si>
  <si>
    <t>inter discipl</t>
  </si>
  <si>
    <t>Tweetbot for iΟS</t>
  </si>
  <si>
    <t>WordPress.com</t>
  </si>
  <si>
    <t>dlvr.it</t>
  </si>
  <si>
    <t>Hootsuite Inc.</t>
  </si>
  <si>
    <t>Twitter for Android</t>
  </si>
  <si>
    <t>LogicMelon</t>
  </si>
  <si>
    <t>GaggleAMP</t>
  </si>
  <si>
    <t>nofluffjobs_promotion</t>
  </si>
  <si>
    <t>HeyOrca</t>
  </si>
  <si>
    <t>Twitter Web Client</t>
  </si>
  <si>
    <t>Plume for Android</t>
  </si>
  <si>
    <t>LinkedIn</t>
  </si>
  <si>
    <t>IFTTT</t>
  </si>
  <si>
    <t>Adcourier</t>
  </si>
  <si>
    <t>Greenhouse.io</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</si>
  <si>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</si>
  <si>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</si>
  <si>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</si>
  <si>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</si>
  <si>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</si>
  <si>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</si>
  <si>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</si>
  <si>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</si>
  <si>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</si>
  <si>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</si>
  <si>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</si>
  <si>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</si>
  <si>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</si>
  <si>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</si>
  <si>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</si>
  <si>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</si>
  <si>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</si>
  <si>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</si>
  <si>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</si>
  <si>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</si>
  <si>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</si>
  <si>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</si>
  <si>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</si>
  <si>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Oliver Van Hoof</t>
  </si>
  <si>
    <t>Collibra</t>
  </si>
  <si>
    <t>Ashley Steiner</t>
  </si>
  <si>
    <t>Stephen Campbell</t>
  </si>
  <si>
    <t>Jeroen Kleij</t>
  </si>
  <si>
    <t>Interdisciplinarians.org</t>
  </si>
  <si>
    <t>Eric Kavanagh on #InsideAnalysis</t>
  </si>
  <si>
    <t>Gemini Data</t>
  </si>
  <si>
    <t>StreamSets</t>
  </si>
  <si>
    <t>Sherrie King</t>
  </si>
  <si>
    <t>Dion Hinchcliffe</t>
  </si>
  <si>
    <t>Tom Stilwell</t>
  </si>
  <si>
    <t>Doug Merritt</t>
  </si>
  <si>
    <t>R “Ray” Wang 王瑞光 #DigitalDuopolies</t>
  </si>
  <si>
    <t>Splunk</t>
  </si>
  <si>
    <t>Andreas Pumberger</t>
  </si>
  <si>
    <t>San Francisco Info</t>
  </si>
  <si>
    <t>TelcoProfessionals</t>
  </si>
  <si>
    <t>BI-Platform</t>
  </si>
  <si>
    <t>Julie Hunt</t>
  </si>
  <si>
    <t>Datanami</t>
  </si>
  <si>
    <t>TempletonJobs</t>
  </si>
  <si>
    <t>Maxime Samain</t>
  </si>
  <si>
    <t>Esoptra</t>
  </si>
  <si>
    <t>truenorthdata</t>
  </si>
  <si>
    <t>Phil Bell</t>
  </si>
  <si>
    <t>David Hodgson</t>
  </si>
  <si>
    <t>Rahul Meher</t>
  </si>
  <si>
    <t>Laura</t>
  </si>
  <si>
    <t>IBM</t>
  </si>
  <si>
    <t>Informatica</t>
  </si>
  <si>
    <t>Talend</t>
  </si>
  <si>
    <t>Infogix</t>
  </si>
  <si>
    <t>Waterline Data</t>
  </si>
  <si>
    <t>Michael Sisolak, MPM</t>
  </si>
  <si>
    <t>Jen(Cohen)Cheplick</t>
  </si>
  <si>
    <t>Dax French</t>
  </si>
  <si>
    <t>Io-Tahoe</t>
  </si>
  <si>
    <t>Water Lin</t>
  </si>
  <si>
    <t>Alation</t>
  </si>
  <si>
    <t>Samir Joglekar</t>
  </si>
  <si>
    <t>Connie Lee</t>
  </si>
  <si>
    <t>Markus Gisske</t>
  </si>
  <si>
    <t>DTSQUARED Limited</t>
  </si>
  <si>
    <t>Bridget Heaton</t>
  </si>
  <si>
    <t>Fleur Sohtz</t>
  </si>
  <si>
    <t>michele o'connor</t>
  </si>
  <si>
    <t>Lynda Borsodi</t>
  </si>
  <si>
    <t>Bas van Reeuwijk</t>
  </si>
  <si>
    <t>Morgan _xD83D__xDC7E__xD83D__xDCAC_</t>
  </si>
  <si>
    <t>David Gilis</t>
  </si>
  <si>
    <t>Jason Robinson</t>
  </si>
  <si>
    <t>Paige Roberts</t>
  </si>
  <si>
    <t>Pieter De Leenheer</t>
  </si>
  <si>
    <t>Craig Johnson</t>
  </si>
  <si>
    <t>ScaleUp Valley</t>
  </si>
  <si>
    <t>Stan Christiaens</t>
  </si>
  <si>
    <t>MDM</t>
  </si>
  <si>
    <t>Steve Shissler</t>
  </si>
  <si>
    <t>Patrick Walker, MPA _xD83D__xDC3A_</t>
  </si>
  <si>
    <t>David Reitman</t>
  </si>
  <si>
    <t>IT Job San Francisco</t>
  </si>
  <si>
    <t>Sandy Wolf SPHR</t>
  </si>
  <si>
    <t>John Marchese</t>
  </si>
  <si>
    <t>Somville</t>
  </si>
  <si>
    <t>Salt</t>
  </si>
  <si>
    <t>Steve Willetts</t>
  </si>
  <si>
    <t>Marco de Jong</t>
  </si>
  <si>
    <t>Milo Camacho</t>
  </si>
  <si>
    <t>Virtual Consultnts</t>
  </si>
  <si>
    <t>Griffin Binko</t>
  </si>
  <si>
    <t>Jerry Kee</t>
  </si>
  <si>
    <t>Felix Van de Maele</t>
  </si>
  <si>
    <t>野村総合研究所</t>
  </si>
  <si>
    <t>A Rahman</t>
  </si>
  <si>
    <t>Suriya Subramanian</t>
  </si>
  <si>
    <t>A J</t>
  </si>
  <si>
    <t>Donald Baratta</t>
  </si>
  <si>
    <t>Hari Manan</t>
  </si>
  <si>
    <t>Yan</t>
  </si>
  <si>
    <t>Future of Privacy</t>
  </si>
  <si>
    <t>Microsoft</t>
  </si>
  <si>
    <t>ICSI</t>
  </si>
  <si>
    <t>Priva CI</t>
  </si>
  <si>
    <t>Digital Life Initiative @ Cornell Tech</t>
  </si>
  <si>
    <t>Damien Coraboeuf</t>
  </si>
  <si>
    <t>Greenhouse Software</t>
  </si>
  <si>
    <t>Mathisse De Strooper</t>
  </si>
  <si>
    <t>Built In NYC</t>
  </si>
  <si>
    <t>Myke</t>
  </si>
  <si>
    <t>DBTA Magazine</t>
  </si>
  <si>
    <t>ITProPortal</t>
  </si>
  <si>
    <t>UC Davis Health</t>
  </si>
  <si>
    <t>Comparably</t>
  </si>
  <si>
    <t>FirstSanFranPartners</t>
  </si>
  <si>
    <t>Unifi Software</t>
  </si>
  <si>
    <t>Joseph Ferrary</t>
  </si>
  <si>
    <t>Breaking down traditional data silos, one barrier at a time. Join us for the data revolution by becoming a #datacitizen.</t>
  </si>
  <si>
    <t>Marketing nerd. Kombucha obsessed. Color lover. Forever student. || Let's chat.                  
Customer Marketing Manager @Collibra</t>
  </si>
  <si>
    <t>VP, Technology Partnerships at Collibra. Texas born &amp; raised. Proud husband and father. Avid triathlete and tennis player. Huge Ole Miss fan. Hotty Toddy!</t>
  </si>
  <si>
    <t>#DataGovernance | #Collibra |#BusinessIntelligence | #DataIntelligence |#DataAnalytics | #DigitalTransformation | #Innovation | #AllYourData</t>
  </si>
  <si>
    <t>We believe in interdisciplinary approach to tackle current challenges in economy, technology, culture and politics.</t>
  </si>
  <si>
    <t>@TheBloorGroup CEO, @UN eGov Consultant, @SXSW Tech Adviser, New Media Designer, #OpenSource Advocate, Host of @dmradioonline, @EckersonGroup Partner; &amp; Dad!</t>
  </si>
  <si>
    <t>Gemini Data enables enterprises to be competitive in the AI Revolution. http://geminidata.com</t>
  </si>
  <si>
    <t>We help enterprises flow big, streaming and traditional data to data scientists and their data-driven applications.</t>
  </si>
  <si>
    <t>Helping clients leverage disruptive technology to gain a competitive advantage. Bostonian, news junkie, scotch drinker, mommy blogger.  Opinions my own.</t>
  </si>
  <si>
    <t>Thinker, strategist, enterprise architect, keynote speaker, analyst, book author, futurist on IT, #EnSw, #digitalworkplace, #cx, #cio. @Constellationr @ZDNet</t>
  </si>
  <si>
    <t>Husband, Dad, PR Director for Splunk &amp; Video Gamer.</t>
  </si>
  <si>
    <t>CEO @Splunk. Loving husband and father, w 4 amazing kids. Athlete. Love all things tech, our industry, and its impact on our world.</t>
  </si>
  <si>
    <t>@ConstellationR CEO, CoHost @DisrupTVShow, @PCI_Initiative, BestSelling @HarvardBiz Author, Keynoter, Futurist, Provocateur, EDM DJ #Foodie #SVLife #TaiwaneseAm</t>
  </si>
  <si>
    <t>#Splunk was founded to pursue a disruptive new vision: make #MachineData accessible, usable &amp; valuable to everyone. We turn data into answers.</t>
  </si>
  <si>
    <t>Local San Francisco News and USA updates from A - Z, that's what you get from us.</t>
  </si>
  <si>
    <t>TelcoProfessionals is an interactive, content rich blog- and video-centric online community and business exchange developed exclusively for the Telecom industry</t>
  </si>
  <si>
    <t>Onafhankelijk online platform op gebied van business intelligence, analytics en datawarehousing</t>
  </si>
  <si>
    <t>Business Technology Strategist – solving real business
problems through best use of technology | http://www.juliehuntconsulting.com</t>
  </si>
  <si>
    <t>Real-time lens into big data, analytics at the massive scale, &amp; the hardware/software backbone supporting these.@TomTaborHPC @alex_woodie</t>
  </si>
  <si>
    <t>Templeton &amp; Partners Job Feed. 
Follow our #java #oracle #hybris #SAP #ERP #BigData #cloud and other #jobs
For the latest follow @TempletonTech</t>
  </si>
  <si>
    <t>Tech Editor @lecho 
Ex-IPM Group, Digimedia, Brussels Digital Week, Digital Masterclass, Digital First.</t>
  </si>
  <si>
    <t>Let your data start working for you!</t>
  </si>
  <si>
    <t>Petrolhead and Pre-Sales consultant for Syncsort.</t>
  </si>
  <si>
    <t>Syncsort is the global leader in Big Iron to Big Data software. We organize data everywhere, to keep the world working.</t>
  </si>
  <si>
    <t>Chief Product Officer, Syncsort. Reader, writer, hiker, poet. Tech geek who loves the arts. Tweets about the ongoing Digital Transformation. Brit/US citizen</t>
  </si>
  <si>
    <t>Business Needs Driving Data Architectures to Evolve &amp; Adapt as Data Holds the Key. Business is looking techniques for accurate information &amp; cost-effective.</t>
  </si>
  <si>
    <t>The only IT job board that rocks!</t>
  </si>
  <si>
    <t>Together with our clients, we're using technologies like AI, cloud, blockchain &amp; IoT to transform business, industries and the world. Let’s put smart to work.</t>
  </si>
  <si>
    <t>We help accelerate your data-driven digital transformations so your business becomes a next-generation intelligent enterprise. _xD83D__xDCCA_</t>
  </si>
  <si>
    <t>Official news and insights from Talend, a leader in cloud data integration and data integrity | #ETL #API #ESB #Cloud #BigData #DataQuality #DX #TrustedData</t>
  </si>
  <si>
    <t>THE POWER TO TRUST</t>
  </si>
  <si>
    <t>Faster Tagging. Smarter Insights.</t>
  </si>
  <si>
    <t>Senior Pre-sales Engineer - Trillium Software - A Syncsort Company</t>
  </si>
  <si>
    <t>Director of Product Marketing at Syncsort. Comments &amp; Opinions are my own. B2B Tech Marketing, F1, Football, Penn State, Coffee and my kids!</t>
  </si>
  <si>
    <t>Persistent Sales Enabler + Change Agent</t>
  </si>
  <si>
    <t>A smart data discovery and AI-driven catalog product that enables enterprises to automatically discover critical, implied and often unknown relationships.</t>
  </si>
  <si>
    <t>拟回归机械行业的IT码农</t>
  </si>
  <si>
    <t>A data catalog company building a data-fluent world by changing the way people find, understand, trust, use, and reuse data.</t>
  </si>
  <si>
    <t>I am a skilled marketing professional in the IT industry with more than 25 years of business experience.</t>
  </si>
  <si>
    <t>Independent #data and #datagovernance consultancy. Experts in data strategy, integration, implementation, training and support. Leading EU partner to #Collibra</t>
  </si>
  <si>
    <t>Customer Marketing @Collibra. #Community-builder. Bringer of fun. AMA: #marketing #advocatemktg, #edtech, #Travel, Hockey+(Pop)Culture. Tweets are my own.</t>
  </si>
  <si>
    <t>Marketer. New Yorker. Open Water Swimmer. Massive Yankees Fan. Views are my own.</t>
  </si>
  <si>
    <t>Fixer of things, father of two, husband of one. Professional #collibra tech partner manager</t>
  </si>
  <si>
    <t>Belgian, beer lover, optimistic curious developer working as DevOps engineer at Collibra. I maintain a crazy list of resources at https://t.co/D71epp4rjN</t>
  </si>
  <si>
    <t>Java development groupie</t>
  </si>
  <si>
    <t>Proud father who married up. Ex-pat Canadian. @McGill. @LBS. Vice President @Collibra. #futureofdata</t>
  </si>
  <si>
    <t>Open Source Relations Mgr for Vertica. Writer. Presenter: Analytics Hadoop BI ETL DQ IOT big data, data engineering... Sci fi addict. Decent shot with a bow.</t>
  </si>
  <si>
    <t>Condensing fact from the vapor of nuance</t>
  </si>
  <si>
    <t>Helping the leading scaleups of today grow into the tech giants of tomorrow.</t>
  </si>
  <si>
    <t>Pushing to position meaning between man and machine...  Please note: views expressed, if you couldn't have guessed,  are mine alone.</t>
  </si>
  <si>
    <t>Data Management guru and evangelist.
Tweets about #Data - #DataQuality, #DataGovernance, #BigData, #MDM and Compliance and #Privacy</t>
  </si>
  <si>
    <t>I love my Lord and Savior and my family. Sports fan. Over 20 year data quality professional with Firstlogic, Business Objects, SAP and Trillium Software.</t>
  </si>
  <si>
    <t>With decades of experience leading ICT efforts for private &amp; public entities, started leveraging BI &amp; Analytics in tertiary education institutions(TEI)</t>
  </si>
  <si>
    <t>Digital Transformation Leader - Strategy &amp; Revenue Growth  |  SVP Softtek  |  Non-Executive Director Visionary Realms</t>
  </si>
  <si>
    <t>✨ New jobs Daily. ✨ Be First to Apply for the very latest Jobs. Tweeting Jobs from ★ https://t.co/s5DDZfqxCu ★ #1 Most Popular Tech Job Site. #job #Jobs #hiring</t>
  </si>
  <si>
    <t>San Francisco girl, work hard &amp; play even harder. ❤ Always wearing my 6 inch heels 24/7 :) #hiring #job #SF  #Recruitment |#ITJob | #Recruiters</t>
  </si>
  <si>
    <t>Entrepreneur, Jets, @Sisense, Knicks, Yankees, global partner channel sales, enterprise software, strategy, @citrix @collibra, hockey, golf, innovator</t>
  </si>
  <si>
    <t>Sr project &amp; sales director. 15+ years in data Mgt solutions Selling Software&amp;Services. 25 job opportunities available on my LinkedIn profile: Rodrigue Somville</t>
  </si>
  <si>
    <t>Latest jobs &amp; updates from the UK team at Salt - global specialist digital recruitment agency covering: tech, marketing, creative and sales.</t>
  </si>
  <si>
    <t>Paddle Board Rider, Surfer, Data Governance/Business Intelligence Leadership Consultant and Founder of The Democracy Solution.</t>
  </si>
  <si>
    <t>Never stop #learning and #adapting, the day you do you are ready to die!</t>
  </si>
  <si>
    <t>We help small business to think big!</t>
  </si>
  <si>
    <t>Social Media Specialist at Syncsort</t>
  </si>
  <si>
    <t>Making the world's data better while cheating death -- it must be great to be you and know me!  Tweets are my own, unless they're not!  Inspired by a true story</t>
  </si>
  <si>
    <t>CEO of Collibra, a leading Data Governance Software company</t>
  </si>
  <si>
    <t>野村総合研究所（NRI)グループの公式アカウントです。
野村総合研究所グループからの各種発表や、オピニオン、イベント情報
などをご紹介しています。
当社のサービスなどに関するお問い合わせは、こちら 
http://t.co/xb7aWMgiyq へお願いします。</t>
  </si>
  <si>
    <t>Data Governance enthusiast</t>
  </si>
  <si>
    <t>Data driven Change consultant 
http://finperform.co.uk
#datagovernance #bigdata #sftr #datascience #dataquality #IoT #gdpr #artificialintelligence</t>
  </si>
  <si>
    <t>IT Manager with interest in books, movies, music, tech, open source software and python.</t>
  </si>
  <si>
    <t>I will create as I speak! &amp;emsp;&amp;emsp;&amp;emsp;&amp;emsp;&amp;emsp;&amp;emsp;"Cherish those who seek the truth but beware of those who find it."--Voltaire</t>
  </si>
  <si>
    <t>A catalyst for #privacy leadership &amp; scholarship, advancing principled data practices in support of emerging #tech. Get updates: https://t.co/P9PvpEAnfJ</t>
  </si>
  <si>
    <t>We’re on a mission to empower every person and every organization on the planet to achieve more. Support: @MicrosoftHelps</t>
  </si>
  <si>
    <t>The International Computer Science Institute (ICSI) is a leading center for computer science research.</t>
  </si>
  <si>
    <t>#Privaci - #Privacy through Contextual Integrity</t>
  </si>
  <si>
    <t>Societal perspectives on digital technology. Director: @HNissenbaum | Home: @cornell_tech | Podcast: https://t.co/8iDmDTlHhC</t>
  </si>
  <si>
    <t>Greenhouse Software makes companies great at hiring. | See what Greenhouse customers are saying: https://t.co/YMWXomiHGT Support updates: @GHSupport</t>
  </si>
  <si>
    <t>#motivated #social person with #growthmindset fascinated about all aspects of #data ; Product Manager @Collibra, a leading #dataintelligence company.</t>
  </si>
  <si>
    <t>Working in tech is a way of life. Now go out + live it. Find your professional purpose on https://t.co/XW6aZGLUYj. Tech news, events, jobs you were born to do.</t>
  </si>
  <si>
    <t>CISO @Collibra - The leader in data governance and catalog software</t>
  </si>
  <si>
    <t>Database Trends and Applications reports on big data, analytics, data science, business intelligence and all aspects of data creation, management, and storage.</t>
  </si>
  <si>
    <t>The official Twitter feed of http://t.co/RfBcobyL93</t>
  </si>
  <si>
    <t>Sacramento's only academic health center, including top-notch hospital and clinics, @UCDavisMedCntr,  and @UCDavisMed and @UCDavis_Nursing schools.</t>
  </si>
  <si>
    <t>On a mission to make work more transparent and rewarding. Find your dream job, see how much you should be paid, and rate your company anonymously on Comparably.</t>
  </si>
  <si>
    <t>We're a business advisory &amp; info management consultancy helping firms leverage data to improve decision-making, reduce risk, create efficiencies &amp; fuel success.</t>
  </si>
  <si>
    <t>Helping companies find and use their corporate data</t>
  </si>
  <si>
    <t>VP @HighwirePR, Enterprise tech PR guy, craft beer enthusiast; Jets &amp; Mets fan</t>
  </si>
  <si>
    <t>New York, NY</t>
  </si>
  <si>
    <t>Oxford, MS</t>
  </si>
  <si>
    <t>The Netherlands</t>
  </si>
  <si>
    <t>Austin, TX</t>
  </si>
  <si>
    <t>San Francisco, CA</t>
  </si>
  <si>
    <t>Boston, MA</t>
  </si>
  <si>
    <t>Washington, D.C.</t>
  </si>
  <si>
    <t>Bay Area</t>
  </si>
  <si>
    <t>Silicon Valley</t>
  </si>
  <si>
    <t>Silicon Valley | SF | 39.5K Ft</t>
  </si>
  <si>
    <t>San Francisco</t>
  </si>
  <si>
    <t>Worldwide</t>
  </si>
  <si>
    <t>San Antonio TX</t>
  </si>
  <si>
    <t>San Diego, CA</t>
  </si>
  <si>
    <t>Brussels, Belgium.</t>
  </si>
  <si>
    <t>Herentals, België</t>
  </si>
  <si>
    <t>UK</t>
  </si>
  <si>
    <t>Pearl River, NY</t>
  </si>
  <si>
    <t>Washington, DC</t>
  </si>
  <si>
    <t>Global</t>
  </si>
  <si>
    <t>Poland</t>
  </si>
  <si>
    <t>Armonk, New York</t>
  </si>
  <si>
    <t>Redwood City, CA</t>
  </si>
  <si>
    <t>Naperville, IL</t>
  </si>
  <si>
    <t>Mountain View, CA</t>
  </si>
  <si>
    <t>Georgia, USA</t>
  </si>
  <si>
    <t>PA, USA</t>
  </si>
  <si>
    <t>111 Broadway, Suite 601, New York, New York 10006</t>
  </si>
  <si>
    <t>Atlanta, GA</t>
  </si>
  <si>
    <t>Hong Kong</t>
  </si>
  <si>
    <t>Germany</t>
  </si>
  <si>
    <t>London, England</t>
  </si>
  <si>
    <t>Netherlands</t>
  </si>
  <si>
    <t>Gembloux, Belgique</t>
  </si>
  <si>
    <t>Belgium</t>
  </si>
  <si>
    <t>Washington DC</t>
  </si>
  <si>
    <t>Middle of Nowhere, TX</t>
  </si>
  <si>
    <t>Manhattan, NY</t>
  </si>
  <si>
    <t>Minnesota, USA</t>
  </si>
  <si>
    <t>World</t>
  </si>
  <si>
    <t>Johannesburg</t>
  </si>
  <si>
    <t>Plant City, FL  USA</t>
  </si>
  <si>
    <t>Washington, DC or St. Paul, MN</t>
  </si>
  <si>
    <t>Hollywood Hills</t>
  </si>
  <si>
    <t>New York City</t>
  </si>
  <si>
    <t>Spain</t>
  </si>
  <si>
    <t>Virtually Anywhere</t>
  </si>
  <si>
    <t>Breda, Nederland</t>
  </si>
  <si>
    <t>Cleveland, OH</t>
  </si>
  <si>
    <t>Anywhere, we are virtual</t>
  </si>
  <si>
    <t>Lisle, IL</t>
  </si>
  <si>
    <t>Brussels / New York</t>
  </si>
  <si>
    <t>Apex, NC</t>
  </si>
  <si>
    <t>London, UK</t>
  </si>
  <si>
    <t>Omaha, Ne</t>
  </si>
  <si>
    <t>Redmond, WA</t>
  </si>
  <si>
    <t>Berkeley, CA</t>
  </si>
  <si>
    <t>Society</t>
  </si>
  <si>
    <t>Roosevelt Island, Manhattan</t>
  </si>
  <si>
    <t>Brussels, Belgium</t>
  </si>
  <si>
    <t>New York &amp; San Francisco</t>
  </si>
  <si>
    <t>New York, USA</t>
  </si>
  <si>
    <t>Chatham, NJ</t>
  </si>
  <si>
    <t>London</t>
  </si>
  <si>
    <t>Sacramento, CA</t>
  </si>
  <si>
    <t>Santa Monica, CA</t>
  </si>
  <si>
    <t>USA</t>
  </si>
  <si>
    <t>San Mateo, CA</t>
  </si>
  <si>
    <t>http://t.co/EblspBm7ZV</t>
  </si>
  <si>
    <t>https://t.co/cpvf9JjyaO</t>
  </si>
  <si>
    <t>https://t.co/2wM2u0gNrh</t>
  </si>
  <si>
    <t>http://www.allyourdata.nl</t>
  </si>
  <si>
    <t>http://interdisciplinarians.org</t>
  </si>
  <si>
    <t>https://t.co/b484y87Qoc</t>
  </si>
  <si>
    <t>https://www.geminidata.com</t>
  </si>
  <si>
    <t>https://t.co/sLLoGgSsVG</t>
  </si>
  <si>
    <t>http://www.constellationr.com</t>
  </si>
  <si>
    <t>https://t.co/FNCIWgHNbE</t>
  </si>
  <si>
    <t>http://t.co/d5ooygGszB</t>
  </si>
  <si>
    <t>https://t.co/kfUy70TonU</t>
  </si>
  <si>
    <t>https://t.co/4WD2o9dzK5</t>
  </si>
  <si>
    <t>https://www.splunk.com</t>
  </si>
  <si>
    <t>http://t.co/oPt131VFF7</t>
  </si>
  <si>
    <t>http://www.telcoprofessionals.com</t>
  </si>
  <si>
    <t>http://www.biplatform.nl</t>
  </si>
  <si>
    <t>http://jhcblog.juliehuntconsulting.com/</t>
  </si>
  <si>
    <t>http://t.co/LT7aGT33kU</t>
  </si>
  <si>
    <t>http://www.templeton-recruitment.com</t>
  </si>
  <si>
    <t>https://t.co/UGGH5uibmc</t>
  </si>
  <si>
    <t>https://t.co/uMEcK04C8l</t>
  </si>
  <si>
    <t>https://t.co/DGUwKTrYad</t>
  </si>
  <si>
    <t>https://t.co/6XXpula8dE</t>
  </si>
  <si>
    <t>http://www.syncsort.com</t>
  </si>
  <si>
    <t>http://www.transdigitalexpressions.com</t>
  </si>
  <si>
    <t>http://www.leonindia.com</t>
  </si>
  <si>
    <t>http://nofluffjobs.com</t>
  </si>
  <si>
    <t>https://t.co/4ZyG9FgkYe</t>
  </si>
  <si>
    <t>http://www.informatica.com</t>
  </si>
  <si>
    <t>https://t.co/oydTsoVmuX</t>
  </si>
  <si>
    <t>http://t.co/IzzWQcr514</t>
  </si>
  <si>
    <t>http://www.waterlinedata.com</t>
  </si>
  <si>
    <t>https://t.co/kniyaJi5NS</t>
  </si>
  <si>
    <t>https://t.co/PKFpz6xdHO</t>
  </si>
  <si>
    <t>http://www.dtsquared.co.uk</t>
  </si>
  <si>
    <t>https://t.co/IeFRfyuw1Y</t>
  </si>
  <si>
    <t>https://t.co/29wkGcV93T</t>
  </si>
  <si>
    <t>https://t.co/Ubu4sOdJq4</t>
  </si>
  <si>
    <t>http://www.linkedin.com/pub/paige-roberts/5/a77/183</t>
  </si>
  <si>
    <t>https://t.co/0WdoDtT5tw</t>
  </si>
  <si>
    <t>http://t.co/iJ5T1npBIE</t>
  </si>
  <si>
    <t>http://www.normandale.edu</t>
  </si>
  <si>
    <t>https://www.crunchbase.com/person/david-reitman</t>
  </si>
  <si>
    <t>http://t.co/kLxn6XeuMU</t>
  </si>
  <si>
    <t>https://t.co/CY5RUYiYl2</t>
  </si>
  <si>
    <t>http://t.co/W63CcLAeQb</t>
  </si>
  <si>
    <t>https://t.co/nEXMrPI4Pj</t>
  </si>
  <si>
    <t>https://t.co/6XXpukSwP4</t>
  </si>
  <si>
    <t>https://www.itviconsultants.com</t>
  </si>
  <si>
    <t>https://t.co/WyhzXNY5g3</t>
  </si>
  <si>
    <t>http://t.co/0WdoDtTDj4</t>
  </si>
  <si>
    <t>http://t.co/IhBdDGFgd9</t>
  </si>
  <si>
    <t>https://t.co/4VeipiZMyk</t>
  </si>
  <si>
    <t>https://www.linkedin.com/in/suriyansubramanian/</t>
  </si>
  <si>
    <t>http://t.co/lsQh0M7Nvq</t>
  </si>
  <si>
    <t>https://t.co/Ny0c5enRTY</t>
  </si>
  <si>
    <t>https://t.co/VAh6O2SdIj</t>
  </si>
  <si>
    <t>https://news.microsoft.com/</t>
  </si>
  <si>
    <t>http://t.co/jTrhV3bMIV</t>
  </si>
  <si>
    <t>https://t.co/JoLtgnncvo</t>
  </si>
  <si>
    <t>https://t.co/rV60QkYOMf</t>
  </si>
  <si>
    <t>https://t.co/Uv7m0My5Rk</t>
  </si>
  <si>
    <t>https://t.co/oBZ6tok6tz</t>
  </si>
  <si>
    <t>https://t.co/KplvsAxhin</t>
  </si>
  <si>
    <t>http://t.co/LfhDE98p1G</t>
  </si>
  <si>
    <t>https://www.twitter.com/mykesec</t>
  </si>
  <si>
    <t>http://www.dbta.com</t>
  </si>
  <si>
    <t>http://t.co/eRoA4FIjVM</t>
  </si>
  <si>
    <t>https://t.co/1OD4KDseCc</t>
  </si>
  <si>
    <t>https://t.co/6rIYwQTPFH</t>
  </si>
  <si>
    <t>http://www.firstsanfranciscopartners.com/Twitter-welcome</t>
  </si>
  <si>
    <t>http://unifisoftware.com</t>
  </si>
  <si>
    <t>http://highwirepr.com</t>
  </si>
  <si>
    <t>Arizona</t>
  </si>
  <si>
    <t>Central Time (US &amp; Canada)</t>
  </si>
  <si>
    <t>https://pbs.twimg.com/profile_banners/22762047/1558710090</t>
  </si>
  <si>
    <t>https://pbs.twimg.com/profile_banners/1105895727996305414/1563474455</t>
  </si>
  <si>
    <t>https://pbs.twimg.com/profile_banners/348540555/1529156871</t>
  </si>
  <si>
    <t>https://pbs.twimg.com/profile_banners/2943999670/1478894847</t>
  </si>
  <si>
    <t>https://pbs.twimg.com/profile_banners/975452621522853890/1521402326</t>
  </si>
  <si>
    <t>https://pbs.twimg.com/profile_banners/193030139/1536026385</t>
  </si>
  <si>
    <t>https://pbs.twimg.com/profile_banners/3098155296/1550785539</t>
  </si>
  <si>
    <t>https://pbs.twimg.com/profile_banners/2562688160/1543981816</t>
  </si>
  <si>
    <t>https://pbs.twimg.com/profile_banners/1132105910/1398705773</t>
  </si>
  <si>
    <t>https://pbs.twimg.com/profile_banners/1585/1462808162</t>
  </si>
  <si>
    <t>https://pbs.twimg.com/profile_banners/14562685/1431332241</t>
  </si>
  <si>
    <t>https://pbs.twimg.com/profile_banners/12447792/1545012227</t>
  </si>
  <si>
    <t>https://pbs.twimg.com/profile_banners/785496610688163840/1544730161</t>
  </si>
  <si>
    <t>https://pbs.twimg.com/profile_banners/183282775/1482841531</t>
  </si>
  <si>
    <t>https://pbs.twimg.com/profile_banners/23803700/1417444122</t>
  </si>
  <si>
    <t>https://pbs.twimg.com/profile_banners/632410090/1452250485</t>
  </si>
  <si>
    <t>https://pbs.twimg.com/profile_banners/63875612/1356803466</t>
  </si>
  <si>
    <t>https://pbs.twimg.com/profile_banners/25093020/1446131298</t>
  </si>
  <si>
    <t>https://pbs.twimg.com/profile_banners/96751362/1398241439</t>
  </si>
  <si>
    <t>https://pbs.twimg.com/profile_banners/802249640968130560/1504184160</t>
  </si>
  <si>
    <t>https://pbs.twimg.com/profile_banners/23050126/1398768661</t>
  </si>
  <si>
    <t>https://pbs.twimg.com/profile_banners/119987616/1526597159</t>
  </si>
  <si>
    <t>https://pbs.twimg.com/profile_banners/190022555/1351956491</t>
  </si>
  <si>
    <t>https://pbs.twimg.com/profile_banners/86295503/1564461136</t>
  </si>
  <si>
    <t>https://pbs.twimg.com/profile_banners/2394368671/1561539051</t>
  </si>
  <si>
    <t>https://pbs.twimg.com/profile_banners/18994444/1561994348</t>
  </si>
  <si>
    <t>https://pbs.twimg.com/profile_banners/17350542/1559939034</t>
  </si>
  <si>
    <t>https://pbs.twimg.com/profile_banners/31137589/1561966913</t>
  </si>
  <si>
    <t>https://pbs.twimg.com/profile_banners/159006461/1538401610</t>
  </si>
  <si>
    <t>https://pbs.twimg.com/profile_banners/2457248239/1548959165</t>
  </si>
  <si>
    <t>https://pbs.twimg.com/profile_banners/3319129318/1489592832</t>
  </si>
  <si>
    <t>https://pbs.twimg.com/profile_banners/2900812606/1557324821</t>
  </si>
  <si>
    <t>https://pbs.twimg.com/profile_banners/119718228/1531521844</t>
  </si>
  <si>
    <t>https://pbs.twimg.com/profile_banners/960923429858959361/1518099442</t>
  </si>
  <si>
    <t>https://pbs.twimg.com/profile_banners/42092303/1554497856</t>
  </si>
  <si>
    <t>https://pbs.twimg.com/profile_banners/728254200900157441/1514925278</t>
  </si>
  <si>
    <t>https://pbs.twimg.com/profile_banners/226204384/1465851708</t>
  </si>
  <si>
    <t>https://pbs.twimg.com/profile_banners/2165933725/1433225368</t>
  </si>
  <si>
    <t>https://pbs.twimg.com/profile_banners/131133824/1416004271</t>
  </si>
  <si>
    <t>https://pbs.twimg.com/profile_banners/809104871454547968/1481753158</t>
  </si>
  <si>
    <t>https://pbs.twimg.com/profile_banners/57652640/1415906679</t>
  </si>
  <si>
    <t>https://pbs.twimg.com/profile_banners/17762416/1421602290</t>
  </si>
  <si>
    <t>https://pbs.twimg.com/profile_banners/4840282695/1556906991</t>
  </si>
  <si>
    <t>https://pbs.twimg.com/profile_banners/10415182/1353319153</t>
  </si>
  <si>
    <t>https://pbs.twimg.com/profile_banners/327280276/1390209459</t>
  </si>
  <si>
    <t>https://pbs.twimg.com/profile_banners/14753337/1355799951</t>
  </si>
  <si>
    <t>https://pbs.twimg.com/profile_banners/100793265/1404611224</t>
  </si>
  <si>
    <t>https://pbs.twimg.com/profile_banners/37661040/1519941351</t>
  </si>
  <si>
    <t>https://pbs.twimg.com/profile_banners/3231505957/1555431510</t>
  </si>
  <si>
    <t>https://pbs.twimg.com/profile_banners/3231839162/1434546975</t>
  </si>
  <si>
    <t>https://pbs.twimg.com/profile_banners/15607427/1400334906</t>
  </si>
  <si>
    <t>https://pbs.twimg.com/profile_banners/240663757/1522144089</t>
  </si>
  <si>
    <t>https://pbs.twimg.com/profile_banners/52194003/1456771533</t>
  </si>
  <si>
    <t>https://pbs.twimg.com/profile_banners/46507071/1512570617</t>
  </si>
  <si>
    <t>https://pbs.twimg.com/profile_banners/28119151/1554581229</t>
  </si>
  <si>
    <t>https://pbs.twimg.com/profile_banners/714651006/1554582711</t>
  </si>
  <si>
    <t>https://pbs.twimg.com/profile_banners/251437961/1509709495</t>
  </si>
  <si>
    <t>https://pbs.twimg.com/profile_banners/301734951/1548938740</t>
  </si>
  <si>
    <t>https://pbs.twimg.com/profile_banners/541136693/1498681712</t>
  </si>
  <si>
    <t>https://pbs.twimg.com/profile_banners/74286565/1557879071</t>
  </si>
  <si>
    <t>https://pbs.twimg.com/profile_banners/772828033954750464/1564722941</t>
  </si>
  <si>
    <t>https://pbs.twimg.com/profile_banners/1016868056642056197/1538586704</t>
  </si>
  <si>
    <t>https://pbs.twimg.com/profile_banners/413362670/1398428679</t>
  </si>
  <si>
    <t>https://pbs.twimg.com/profile_banners/755051136/1561989722</t>
  </si>
  <si>
    <t>https://pbs.twimg.com/profile_banners/1065192774/1544733632</t>
  </si>
  <si>
    <t>https://pbs.twimg.com/profile_banners/3372751879/1544828204</t>
  </si>
  <si>
    <t>https://pbs.twimg.com/profile_banners/125991692/1476834908</t>
  </si>
  <si>
    <t>https://pbs.twimg.com/profile_banners/239970216/1398359698</t>
  </si>
  <si>
    <t>https://pbs.twimg.com/profile_banners/16318230/1411570241</t>
  </si>
  <si>
    <t>https://pbs.twimg.com/profile_banners/49744953/1564759956</t>
  </si>
  <si>
    <t>https://pbs.twimg.com/profile_banners/4921012383/1457039911</t>
  </si>
  <si>
    <t>https://pbs.twimg.com/profile_banners/142890112/1562192466</t>
  </si>
  <si>
    <t>https://pbs.twimg.com/profile_banners/2926255957/1544637921</t>
  </si>
  <si>
    <t>ja</t>
  </si>
  <si>
    <t>http://abs.twimg.com/images/themes/theme1/bg.png</t>
  </si>
  <si>
    <t>http://abs.twimg.com/images/themes/theme13/bg.gif</t>
  </si>
  <si>
    <t>http://abs.twimg.com/images/themes/theme10/bg.gif</t>
  </si>
  <si>
    <t>http://abs.twimg.com/images/themes/theme14/bg.gif</t>
  </si>
  <si>
    <t>http://abs.twimg.com/images/themes/theme16/bg.gif</t>
  </si>
  <si>
    <t>http://abs.twimg.com/images/themes/theme12/bg.gif</t>
  </si>
  <si>
    <t>http://abs.twimg.com/images/themes/theme15/bg.png</t>
  </si>
  <si>
    <t>http://abs.twimg.com/images/themes/theme9/bg.gif</t>
  </si>
  <si>
    <t>http://abs.twimg.com/images/themes/theme3/bg.gif</t>
  </si>
  <si>
    <t>http://abs.twimg.com/images/themes/theme2/bg.gif</t>
  </si>
  <si>
    <t>http://abs.twimg.com/images/themes/theme8/bg.gif</t>
  </si>
  <si>
    <t>http://a0.twimg.com/profile_background_images/10448011/corkboard.jpg</t>
  </si>
  <si>
    <t>http://abs.twimg.com/images/themes/theme6/bg.gif</t>
  </si>
  <si>
    <t>http://pbs.twimg.com/profile_images/1105897328655900673/lackixl8_normal.png</t>
  </si>
  <si>
    <t>http://pbs.twimg.com/profile_images/1098701933139951616/_jCZZDK5_normal.png</t>
  </si>
  <si>
    <t>http://pbs.twimg.com/profile_images/1072997885522788352/pRd18hdr_normal.jpg</t>
  </si>
  <si>
    <t>http://pbs.twimg.com/profile_images/1055250527498395649/SzWZGxmY_normal.jpg</t>
  </si>
  <si>
    <t>http://pbs.twimg.com/profile_images/2739864798/5df80268d592c42c4ac275097454ff55_normal.png</t>
  </si>
  <si>
    <t>http://pbs.twimg.com/profile_images/763086452901097472/mdldGWWZ_normal.jpg</t>
  </si>
  <si>
    <t>http://pbs.twimg.com/profile_images/1046576251949862912/axeUR8EK_normal.jpg</t>
  </si>
  <si>
    <t>http://pbs.twimg.com/profile_images/1051648077809872897/91P_IOkl_normal.jpg</t>
  </si>
  <si>
    <t>http://pbs.twimg.com/profile_images/653543420355571712/xAM6q0OH_normal.png</t>
  </si>
  <si>
    <t>http://pbs.twimg.com/profile_images/902544912037679104/retjdiDQ_normal.jpg</t>
  </si>
  <si>
    <t>http://pbs.twimg.com/profile_images/997206590297001984/W12fFyIj_normal.jpg</t>
  </si>
  <si>
    <t>http://pbs.twimg.com/profile_images/1145718847779086342/-HLVAdF8_normal.png</t>
  </si>
  <si>
    <t>http://pbs.twimg.com/profile_images/863223889047937024/cUoPjCIl_normal.jpg</t>
  </si>
  <si>
    <t>http://pbs.twimg.com/profile_images/1069641997281968133/itIXdDUe_normal.jpg</t>
  </si>
  <si>
    <t>http://pbs.twimg.com/profile_images/1046758388313600005/b2HBwgN__normal.jpg</t>
  </si>
  <si>
    <t>http://pbs.twimg.com/profile_images/1093291982959534080/gqTAYcP3_normal.jpg</t>
  </si>
  <si>
    <t>http://pbs.twimg.com/profile_images/108380155/Water_Lin_normal.jpg</t>
  </si>
  <si>
    <t>http://pbs.twimg.com/profile_images/962085788572729345/FSlMO0mW_normal.jpg</t>
  </si>
  <si>
    <t>http://pbs.twimg.com/profile_images/996360179628298243/mLt5yB60_normal.jpg</t>
  </si>
  <si>
    <t>http://pbs.twimg.com/profile_images/1021260449122324480/3CDmGKgJ_normal.jpg</t>
  </si>
  <si>
    <t>http://pbs.twimg.com/profile_images/809153555760349185/LdmRLcQU_normal.jpg</t>
  </si>
  <si>
    <t>http://pbs.twimg.com/profile_images/1046088758813249536/euCoZxZb_normal.jpg</t>
  </si>
  <si>
    <t>http://pbs.twimg.com/profile_images/3686112949/9af399f80c18d6259210ecb9bf55e159_normal.jpeg</t>
  </si>
  <si>
    <t>http://pbs.twimg.com/profile_images/1028648242555301894/jNo6E-WH_normal.jpg</t>
  </si>
  <si>
    <t>http://pbs.twimg.com/profile_images/2158654025/ill_kumiawase_01_RGB128_2_normal.png</t>
  </si>
  <si>
    <t>http://pbs.twimg.com/profile_images/378800000651778961/bc194947ff384226b7dbfc887fc5c86b_normal.jpeg</t>
  </si>
  <si>
    <t>http://pbs.twimg.com/profile_images/1082204921020207104/Bg6wM89m_normal.jpg</t>
  </si>
  <si>
    <t>http://pbs.twimg.com/profile_images/909820473101422592/h68grM3Z_normal.jpg</t>
  </si>
  <si>
    <t>http://pbs.twimg.com/profile_images/1103786517686771712/UvG4ZtYW_normal.png</t>
  </si>
  <si>
    <t>http://pbs.twimg.com/profile_images/1865579852/ICSI__logo_twitter_normal.png</t>
  </si>
  <si>
    <t>http://pbs.twimg.com/profile_images/1145749695869984769/CubvfzNr_normal.png</t>
  </si>
  <si>
    <t>http://pbs.twimg.com/profile_images/1146429562936537090/KLdhgPIz_normal.png</t>
  </si>
  <si>
    <t>http://pbs.twimg.com/profile_images/459379181667618816/ho0TMc6i_normal.jpeg</t>
  </si>
  <si>
    <t>http://pbs.twimg.com/profile_images/514769537195991040/YAJObmWx_normal.png</t>
  </si>
  <si>
    <t>http://pbs.twimg.com/profile_images/1044296770300272642/tBA038Rt_normal.jpg</t>
  </si>
  <si>
    <t>Open Twitter Page for This Person</t>
  </si>
  <si>
    <t>https://twitter.com/o_vanhoof</t>
  </si>
  <si>
    <t>https://twitter.com/collibra</t>
  </si>
  <si>
    <t>https://twitter.com/ashleymsteiner</t>
  </si>
  <si>
    <t>https://twitter.com/ironcampbell</t>
  </si>
  <si>
    <t>https://twitter.com/vizyourworld</t>
  </si>
  <si>
    <t>https://twitter.com/e_nterdiscipl</t>
  </si>
  <si>
    <t>https://twitter.com/eric_kavanagh</t>
  </si>
  <si>
    <t>https://twitter.com/geminidataco</t>
  </si>
  <si>
    <t>https://twitter.com/streamsets</t>
  </si>
  <si>
    <t>https://twitter.com/sherriecr</t>
  </si>
  <si>
    <t>https://twitter.com/dhinchcliffe</t>
  </si>
  <si>
    <t>https://twitter.com/tomstilwell</t>
  </si>
  <si>
    <t>https://twitter.com/douglasmerritt</t>
  </si>
  <si>
    <t>https://twitter.com/rwang0</t>
  </si>
  <si>
    <t>https://twitter.com/splunk</t>
  </si>
  <si>
    <t>https://twitter.com/collibraandreas</t>
  </si>
  <si>
    <t>https://twitter.com/sfinformer</t>
  </si>
  <si>
    <t>https://twitter.com/telcoprofession</t>
  </si>
  <si>
    <t>https://twitter.com/biplatform</t>
  </si>
  <si>
    <t>https://twitter.com/juliebhunt</t>
  </si>
  <si>
    <t>https://twitter.com/datanami</t>
  </si>
  <si>
    <t>https://twitter.com/templetonjobs</t>
  </si>
  <si>
    <t>https://twitter.com/maxsamain</t>
  </si>
  <si>
    <t>https://twitter.com/esoptra</t>
  </si>
  <si>
    <t>https://twitter.com/truenorthdata1</t>
  </si>
  <si>
    <t>https://twitter.com/philmbell</t>
  </si>
  <si>
    <t>https://twitter.com/syncsort</t>
  </si>
  <si>
    <t>https://twitter.com/dmgh7</t>
  </si>
  <si>
    <t>https://twitter.com/rahulmeher</t>
  </si>
  <si>
    <t>https://twitter.com/lola4laura</t>
  </si>
  <si>
    <t>https://twitter.com/nofluffjobs</t>
  </si>
  <si>
    <t>https://twitter.com/ibm</t>
  </si>
  <si>
    <t>https://twitter.com/informatica</t>
  </si>
  <si>
    <t>https://twitter.com/talend</t>
  </si>
  <si>
    <t>https://twitter.com/infogix</t>
  </si>
  <si>
    <t>https://twitter.com/waterlinedata</t>
  </si>
  <si>
    <t>https://twitter.com/mike__data</t>
  </si>
  <si>
    <t>https://twitter.com/jscheplick</t>
  </si>
  <si>
    <t>https://twitter.com/dking</t>
  </si>
  <si>
    <t>https://twitter.com/iotahoe</t>
  </si>
  <si>
    <t>https://twitter.com/waterlin</t>
  </si>
  <si>
    <t>https://twitter.com/alation</t>
  </si>
  <si>
    <t>https://twitter.com/samirjoglekar</t>
  </si>
  <si>
    <t>https://twitter.com/connieleelee</t>
  </si>
  <si>
    <t>https://twitter.com/mgisske</t>
  </si>
  <si>
    <t>https://twitter.com/dtsquared_hq</t>
  </si>
  <si>
    <t>https://twitter.com/bridgetheaton</t>
  </si>
  <si>
    <t>https://twitter.com/fleursohtz</t>
  </si>
  <si>
    <t>https://twitter.com/micheleoconnor2</t>
  </si>
  <si>
    <t>https://twitter.com/lcb0625</t>
  </si>
  <si>
    <t>https://twitter.com/wbvreeuwijk</t>
  </si>
  <si>
    <t>https://twitter.com/morgangeek</t>
  </si>
  <si>
    <t>https://twitter.com/davidgilis0</t>
  </si>
  <si>
    <t>https://twitter.com/ajrobinson2002</t>
  </si>
  <si>
    <t>https://twitter.com/robertspaige</t>
  </si>
  <si>
    <t>https://twitter.com/pdeleenheer</t>
  </si>
  <si>
    <t>https://twitter.com/craigjohnsonvsi</t>
  </si>
  <si>
    <t>https://twitter.com/scaleup_valley</t>
  </si>
  <si>
    <t>https://twitter.com/stichris</t>
  </si>
  <si>
    <t>https://twitter.com/mdm_za</t>
  </si>
  <si>
    <t>https://twitter.com/steveshissler</t>
  </si>
  <si>
    <t>https://twitter.com/metamorf_us</t>
  </si>
  <si>
    <t>https://twitter.com/davidreitman</t>
  </si>
  <si>
    <t>https://twitter.com/itjobs_sf</t>
  </si>
  <si>
    <t>https://twitter.com/itjob_sf</t>
  </si>
  <si>
    <t>https://twitter.com/jmarchese</t>
  </si>
  <si>
    <t>https://twitter.com/smv2017rse</t>
  </si>
  <si>
    <t>https://twitter.com/saltjobsuk</t>
  </si>
  <si>
    <t>https://twitter.com/steve_willetts</t>
  </si>
  <si>
    <t>https://twitter.com/marco_dejong</t>
  </si>
  <si>
    <t>https://twitter.com/milocamj</t>
  </si>
  <si>
    <t>https://twitter.com/itvc_io</t>
  </si>
  <si>
    <t>https://twitter.com/gbinko</t>
  </si>
  <si>
    <t>https://twitter.com/jeresh_kee</t>
  </si>
  <si>
    <t>https://twitter.com/fvdmaele</t>
  </si>
  <si>
    <t>https://twitter.com/nri_official</t>
  </si>
  <si>
    <t>https://twitter.com/azai123</t>
  </si>
  <si>
    <t>https://twitter.com/suriyasubraman</t>
  </si>
  <si>
    <t>https://twitter.com/ajdagr8</t>
  </si>
  <si>
    <t>https://twitter.com/dbta</t>
  </si>
  <si>
    <t>https://twitter.com/harimanan</t>
  </si>
  <si>
    <t>https://twitter.com/ynotez</t>
  </si>
  <si>
    <t>https://twitter.com/futureofprivacy</t>
  </si>
  <si>
    <t>https://twitter.com/microsoft</t>
  </si>
  <si>
    <t>https://twitter.com/icsiatberkeley</t>
  </si>
  <si>
    <t>https://twitter.com/privaci_way</t>
  </si>
  <si>
    <t>https://twitter.com/dlicornelltech</t>
  </si>
  <si>
    <t>https://twitter.com/damiencoraboeuf</t>
  </si>
  <si>
    <t>https://twitter.com/greenhouse</t>
  </si>
  <si>
    <t>https://twitter.com/matdestr</t>
  </si>
  <si>
    <t>https://twitter.com/builtinnewyork</t>
  </si>
  <si>
    <t>https://twitter.com/mykesec</t>
  </si>
  <si>
    <t>https://twitter.com/dbtrends</t>
  </si>
  <si>
    <t>https://twitter.com/itproportal</t>
  </si>
  <si>
    <t>https://twitter.com/ucdavishealth</t>
  </si>
  <si>
    <t>https://twitter.com/comparably</t>
  </si>
  <si>
    <t>https://twitter.com/1stsanfrancisco</t>
  </si>
  <si>
    <t>https://twitter.com/unifisoftware</t>
  </si>
  <si>
    <t>https://twitter.com/jferrary</t>
  </si>
  <si>
    <t>o_vanhoof
RT @collibra: The #knowledgegraph
is a brain that powers #dataintelligence.
Today on the blog, learn how #Collibra
transforms information i…</t>
  </si>
  <si>
    <t>collibra
Collibra Catalog was ranked the
top #datacatalog for 2019 by Dresner
Advisory Services based on end
user feedback. Read the full report:
https://t.co/oQtabY86XU https://t.co/XqLtB6jx2y</t>
  </si>
  <si>
    <t>ashleymsteiner
We can’t wait to host our community
of #DataCitizens in London this
October. Register now to join us
at Data Citizens EMEA '19 and save
15%! (link: https://t.co/CIbhWFwuFr)
https://t.co/CIbhWFwuFr #FutureofData
#DataIntelligence #dcemea19 https://t.co/CGRipeLp8w</t>
  </si>
  <si>
    <t>ironcampbell
RT @collibra: The #knowledgegraph
is a brain that powers #dataintelligence.
Today on the blog, learn how #Collibra
transforms information i…</t>
  </si>
  <si>
    <t>vizyourworld
See you there? #datamanagement
#datagovernance #innovation https://t.co/bnAwxoc3fg</t>
  </si>
  <si>
    <t>e_nterdiscipl
RT @VizYourWorld: See you there?
#datamanagement #datagovernance
#innovation https://t.co/bnAwxoc3fg</t>
  </si>
  <si>
    <t>eric_kavanagh
@dhinchcliffe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</si>
  <si>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 xml:space="preserve">geminidataco
</t>
  </si>
  <si>
    <t xml:space="preserve">streamsets
</t>
  </si>
  <si>
    <t xml:space="preserve">sherriecr
</t>
  </si>
  <si>
    <t>dhinchcliffe
RT @eric_kavanagh: @dhinchcliffe
@splunk @rwang0 @douglasmerritt
@tomstilwell @SherrieCR Always
loved that concept: #DarkData I
feel a dist…</t>
  </si>
  <si>
    <t xml:space="preserve">tomstilwell
</t>
  </si>
  <si>
    <t xml:space="preserve">douglasmerritt
</t>
  </si>
  <si>
    <t xml:space="preserve">rwang0
</t>
  </si>
  <si>
    <t xml:space="preserve">splunk
</t>
  </si>
  <si>
    <t>collibraandreas
RT @collibra: We can’t wait to
host our community of #datacitizens
in London this October. Register
now to join us at Data Citizens
EMEA '1…</t>
  </si>
  <si>
    <t>sfinformer
Collibra Consultant – San Francisco Jobs
https://t.co/Huu5aoDPED</t>
  </si>
  <si>
    <t>telcoprofession
Data Engineer (Collibra, Java +
Telecom) - Mechelen, Antwerpen,
Belgium - N/A (per year) #telecoms
#jobs #telco https://t.co/H7tVWKHkIz</t>
  </si>
  <si>
    <t>biplatform
Collibra introduceert Collibra
Privacy &amp;amp; Risk | BI-Platform
| BI &amp;amp; Analytics https://t.co/KJBlRLhJbV
#compliance #GDPR #privacy @collibra</t>
  </si>
  <si>
    <t>juliebhunt
RT @collibra: The polls are open
for the @datanami Readers’ Choice
Awards, and Collibra Catalog is
shortlisted for the Best Big Data
Produc…</t>
  </si>
  <si>
    <t>datanami
How #DataCatalogs are becoming
an indispensable tool in the #BigData
age https://t.co/HwBWN69FAT @Alation
@collibra @waterlinedata @Infogix
@IoTahoe #PodiumData @Talend @UnifiSoftware
@Informatica @IBM</t>
  </si>
  <si>
    <t>templetonjobs
Collibra Engineer (DUTCH SPEAKING),
Mechelen, €0 - 500/day #job #jobs
#hiring #ITJobs https://t.co/8n1ABIcW1B
https://t.co/IDSmdHAip7</t>
  </si>
  <si>
    <t>maxsamain
.@esoptra espère être le prochain
Showpad ou Collibra en valorisant
les données non utilisées par les
entreprises. Les deux fondateurs
sont la preuve qu'il n'y a pas
d'âge pour monter une startup technologique.
#startups #betech ⬇️⬇️ https://t.co/HSWqDNfbyC</t>
  </si>
  <si>
    <t xml:space="preserve">esoptra
</t>
  </si>
  <si>
    <t>truenorthdata1
True North Data - We have the most
successful Data Governance and
Collibra implementations in Industry
because of our business focused
approach over last decade #datagovernance
#trienorthdm.com #collibra</t>
  </si>
  <si>
    <t>philmbell
RT @Syncsort: Join our upcoming
#webcast and learn how integrating
#TrilliumDQ with Collibra Data
Governance Center creates a complete
#dat…</t>
  </si>
  <si>
    <t>syncsort
Join us Tuesday, August 20th at
11:00am ET for our #Webcast to
learn how to seamlessly integrate
Trillium DQ with Collibra DGC to
create a complete #DataGovernance
solution: https://t.co/jD7EBk25RJ
#DataQuality https://t.co/yPLvclyygz</t>
  </si>
  <si>
    <t>dmgh7
RT @Syncsort: Join our upcoming
#webcast and learn how integrating
#TrilliumDQ with Collibra Data
Governance Center creates a complete
#dat…</t>
  </si>
  <si>
    <t>rahulmeher
RT @Syncsort: Join our upcoming
#webcast and learn how integrating
#TrilliumDQ with Collibra Data
Governance Center creates a complete
#dat…</t>
  </si>
  <si>
    <t>lola4laura
RT @Syncsort: Join our upcoming
#webcast and learn how integrating
#TrilliumDQ with Collibra Data
Governance Center creates a complete
#dat…</t>
  </si>
  <si>
    <t>nofluffjobs
QA Engineer @collibra Wroclaw POL
6.0k-12.0k gross (UoP) PLN / month
https://t.co/FwRsQr6Shc</t>
  </si>
  <si>
    <t xml:space="preserve">ibm
</t>
  </si>
  <si>
    <t xml:space="preserve">informatica
</t>
  </si>
  <si>
    <t xml:space="preserve">talend
</t>
  </si>
  <si>
    <t xml:space="preserve">infogix
</t>
  </si>
  <si>
    <t xml:space="preserve">waterlinedata
</t>
  </si>
  <si>
    <t>mike__data
RT @Syncsort: Join our upcoming
#webcast and learn how integrating
#TrilliumDQ with Collibra Data
Governance Center creates a complete
#dat…</t>
  </si>
  <si>
    <t>jscheplick
RT @Syncsort: Join our upcoming
#webcast and learn how integrating
#TrilliumDQ with Collibra Data
Governance Center creates a complete
#dat…</t>
  </si>
  <si>
    <t>dking
RT @Syncsort: Join our upcoming
#webcast and learn how integrating
#TrilliumDQ with Collibra Data
Governance Center creates a complete
#dat…</t>
  </si>
  <si>
    <t>iotahoe
RT @datanami: How #DataCatalogs
are becoming an indispensable tool
in the #BigData age https://t.co/HwBWN69FAT
@Alation @collibra @waterlin…</t>
  </si>
  <si>
    <t xml:space="preserve">waterlin
</t>
  </si>
  <si>
    <t xml:space="preserve">alation
</t>
  </si>
  <si>
    <t>samirjoglekar
RT @Syncsort: Join our upcoming
#webcast and learn how integrating
#TrilliumDQ with Collibra Data
Governance Center creates a complete
#dat…</t>
  </si>
  <si>
    <t>connieleelee
RT @Syncsort: Join our upcoming
#webcast and learn how integrating
#TrilliumDQ with Collibra Data
Governance Center creates a complete
#dat…</t>
  </si>
  <si>
    <t>mgisske
RT @Syncsort: Join our upcoming
#webcast and learn how integrating
#TrilliumDQ with Collibra Data
Governance Center creates a complete
#dat…</t>
  </si>
  <si>
    <t>dtsquared_hq
#DTSQUARED are Europe's leading
#Collibra partner, and are trusted
to install, extend, strategise,
integrate and support Collibra
with data quality, reporting, BI
and issue solutions to suit client
needs. Talk to a specialist or
request a call back here: https://t.co/8wdbp6bx1g
https://t.co/sXLF1wsPGY</t>
  </si>
  <si>
    <t>bridgetheaton
RT @FleurSohtz: Hello from the
@collibra team in Wroclaw _xD83D__xDC4B_ https://t.co/kRHlBipqBk</t>
  </si>
  <si>
    <t>fleursohtz
_xD83D__xDC4F__xD83D__xDC4F__xD83D__xDC4F_ https://t.co/nG5jyYCt9i</t>
  </si>
  <si>
    <t>micheleoconnor2
RT @collibra: Are you ready for
Data Citizens EMEA ’19? Tomorrow
is the last chance to save 15%
with early bird registration. Join
us in Lo…</t>
  </si>
  <si>
    <t>lcb0625
RT @Syncsort: Join our upcoming
#webcast and learn how integrating
#TrilliumDQ with Collibra Data
Governance Center creates a complete
#dat…</t>
  </si>
  <si>
    <t>wbvreeuwijk
RT @collibra: Are you ready for
Data Citizens EMEA ’19? Tomorrow
is the last chance to save 15%
with early bird registration. Join
us in Lo…</t>
  </si>
  <si>
    <t>morgangeek
RT @FleurSohtz: Hello from the
@collibra team in Wroclaw _xD83D__xDC4B_ https://t.co/kRHlBipqBk</t>
  </si>
  <si>
    <t>davidgilis0
RT @FleurSohtz: Hello from the
@collibra team in Wroclaw _xD83D__xDC4B_ https://t.co/kRHlBipqBk</t>
  </si>
  <si>
    <t>ajrobinson2002
We are hiring a Customer Advisory
Manager into our DC office to support
our rapidly growing Federal Government
business. If you or someone you
know is a strong fit, please let
me know! https://t.co/RYOITh4SYb</t>
  </si>
  <si>
    <t>robertspaige
RT @Syncsort: Join our upcoming
#webcast and learn how integrating
#TrilliumDQ with Collibra Data
Governance Center creates a complete
#dat…</t>
  </si>
  <si>
    <t>pdeleenheer
RT @FleurSohtz: Hello from the
@collibra team in Wroclaw _xD83D__xDC4B_ https://t.co/kRHlBipqBk</t>
  </si>
  <si>
    <t>craigjohnsonvsi
RT @Syncsort: Join our upcoming
#webcast and learn how integrating
#TrilliumDQ with Collibra Data
Governance Center creates a complete
#dat…</t>
  </si>
  <si>
    <t>scaleup_valley
Sometimes we have to make big changes
to our role within our companies
to achieve the growth that's waiting
for us, similarly to @stichris
of @collibra Read about our episode
of the #ScaleUpValley podcast featuring
his story here _xD83D__xDC49_ https://t.co/7UOvjqVTyg</t>
  </si>
  <si>
    <t>stichris
RT @FleurSohtz: Hello from the
@collibra team in Wroclaw _xD83D__xDC4B_ https://t.co/kRHlBipqBk</t>
  </si>
  <si>
    <t>mdm_za
#Data is at the centre of #digital
transformations - but managing
that data is often the biggest
barrier to success https://t.co/c4IKhxT9V4
Get the @collibra #ebook about
creating a data enabled digital
organisation</t>
  </si>
  <si>
    <t>steveshissler
RT @Syncsort: Join our upcoming
#webcast and learn how integrating
#TrilliumDQ with Collibra Data
Governance Center creates a complete
#dat…</t>
  </si>
  <si>
    <t>metamorf_us
#Analyticship: #AI,#ML,#BI,#BigData,
#Analytics,#HiEd:Collibra zeroes
in on raft of new privacy regulations
https://t.co/1GY018lDyE</t>
  </si>
  <si>
    <t>davidreitman
If you are an experienced Data
Solution Architect with expertise
in Collibra, reach out</t>
  </si>
  <si>
    <t>itjobs_sf
Collibra Architect/Developer Consultant
https://t.co/hI2BzkrpNV</t>
  </si>
  <si>
    <t>itjob_sf
Collibra Architect/Developer Consultant
https://t.co/zXaaPjCfDi</t>
  </si>
  <si>
    <t>jmarchese
Football season approaches! A throwback
pic remembering the 1st Collibra
Tailgate party that I hosted. A
great night to remember! #Jets
#JelloShots #NobodyRemembersAnything
https://t.co/qjWLLwXvA5</t>
  </si>
  <si>
    <t>smv2017rse
Hello Eveyone, International consulting
company is hiring, 20 banking IT
profiles (cobol, Java, sharepoint,
KYC, DevOps, business analyst ...)
in Brussels. Requirements: fr/Eng/Dutch
+ EU Id. Poland 4 Collibra profiles
for a full remote project. Spain
IT Banking profiles</t>
  </si>
  <si>
    <t>saltjobsuk
New #job: Collibra Engineer Location:
Mechelen .. https://t.co/ePMKJEb14l
#jobs #hiring</t>
  </si>
  <si>
    <t>steve_willetts
Great opportunity for data professionals.
Join the #collibra team. #dataintelligence
#datagovernance https://t.co/lHRPg7OF1v</t>
  </si>
  <si>
    <t>marco_dejong
RT @Syncsort: Join our upcoming
#webcast and learn how integrating
#TrilliumDQ with Collibra Data
Governance Center creates a complete
#dat…</t>
  </si>
  <si>
    <t>milocamj
Machine Learning Data Catalog Software
Market Value and Growth Development
| by Key Players: IBM, Alation,
Oracle, Cloudera, Unifi, Anzo Smart
Data Lake (ASDL), Collibra. - Insta
Newsletters https://t.co/D8wypVf5Gx
#machinelearning #ai #technology</t>
  </si>
  <si>
    <t>itvc_io
RT @milocamj: Machine Learning
Data Catalog Software Market Value
and Growth Development | by Key
Players: IBM, Alation, Oracle,
Cloudera,…</t>
  </si>
  <si>
    <t>gbinko
RT @Syncsort: Join our upcoming
#webcast and learn how integrating
#TrilliumDQ with Collibra Data
Governance Center creates a complete
#dat…</t>
  </si>
  <si>
    <t>jeresh_kee
#Metadata Knowledge Graph: The
Brain Powering Data Intelligence
shared from @collibra https://t.co/fZeH2DXCAj</t>
  </si>
  <si>
    <t>fvdmaele
RT @collibra: Gautam Kher shares
Collibra’s offensive approach to
#dataintelligence and building
a strong data culture with @nri_official.…</t>
  </si>
  <si>
    <t xml:space="preserve">nri_official
</t>
  </si>
  <si>
    <t>azai123
RT @collibra: Gautam Kher shares
Collibra’s offensive approach to
#dataintelligence and building
a strong data culture with @nri_official.…</t>
  </si>
  <si>
    <t>suriyasubraman
Global Data Governance Market 2019
– Alation (US), Ataccama (Canada),
Collibra (Belgium), DATUM LLC (US),
Data Advantage Group (US) - Market
Analyst: Global Data Governance
Market 2019 – Alation (US), Ataccama
(Canada), Collibra… https://t.co/PfF2uPdeRy
#datagovernance #CIO #CDO https://t.co/ZD9N7Kh42t</t>
  </si>
  <si>
    <t>ajdagr8
RT @collibra: We’re honored to
be the winner of Best #DataGovernance
Solution in the @dbta Readers’
Choice Awards! Learn more: https://t.co…</t>
  </si>
  <si>
    <t xml:space="preserve">dbta
</t>
  </si>
  <si>
    <t>harimanan
RT @collibra: We’re honored to
be the winner of Best #DataGovernance
Solution in the @dbta Readers’
Choice Awards! Learn more: https://t.co…</t>
  </si>
  <si>
    <t>ynotez
2/3 Also @dlicornelltech, @ICSIatBerkeley
for all the support. We also grateful
to the PC committee for their time
and effort in reviewing the submissions.
Grateful to two our main sponsors
@Collibra &amp;amp; @microsoft, as
well as @futureofprivacy for it
support. https://t.co/sEQNvWyivL</t>
  </si>
  <si>
    <t xml:space="preserve">futureofprivacy
</t>
  </si>
  <si>
    <t xml:space="preserve">microsoft
</t>
  </si>
  <si>
    <t xml:space="preserve">icsiatberkeley
</t>
  </si>
  <si>
    <t>privaci_way
RT @ynotez: 2/3 Also @dlicornelltech,
@ICSIatBerkeley for all the support.
We also grateful to the PC committee
for their time and effort i…</t>
  </si>
  <si>
    <t>dlicornelltech
RT @privaci_way: Vicky Froyen from
@collibra talks about “Using Contextual
Integrity in an Enterprise Context
“ #PrivaCI https://t.co/Fziuy…</t>
  </si>
  <si>
    <t>damiencoraboeuf
RT @MatDeStr: Collibra is hiring
a Jr. Product Manager, Demos and
Enablement https://t.co/35KA4J1YII
via @greenhouse - Join our awesome
gro…</t>
  </si>
  <si>
    <t xml:space="preserve">greenhouse
</t>
  </si>
  <si>
    <t>matdestr
RT @collibra: Collibra Catalog
was ranked the top #datacatalog
for 2019 by Dresner Advisory Services
based on end user feedback. Read
the f…</t>
  </si>
  <si>
    <t xml:space="preserve">builtinnewyork
</t>
  </si>
  <si>
    <t>mykesec
RT @collibra: Our CISO @MykeSec
chats with @dbtrends about #dprivacy,
#datagovernance and how to extract
better value from data. Read more:…</t>
  </si>
  <si>
    <t xml:space="preserve">dbtrends
</t>
  </si>
  <si>
    <t xml:space="preserve">itproportal
</t>
  </si>
  <si>
    <t xml:space="preserve">ucdavishealth
</t>
  </si>
  <si>
    <t>comparably
@collibra You've been featured
as one of 15 Hot Companies in the
New York area that recently raised
over $50M in funding. Check out
why folks should know about @collibra
https://t.co/821IuZpjna</t>
  </si>
  <si>
    <t>1stsanfrancisco
RT @collibra: Collibra Catalog
was ranked the top #datacatalog
for 2019 by Dresner Advisory Services
based on end user feedback. Read
the f…</t>
  </si>
  <si>
    <t>unifisoftware
RT @datanami: How #DataCatalogs
are becoming an indispensable tool
in the #BigData age https://t.co/HwBWN69FAT
@Alation @collibra @waterlin…</t>
  </si>
  <si>
    <t>jferrary
RT @collibra: Collibra Catalog
was ranked the top #datacatalog
for 2019 by Dresner Advisory Services
based on end user feedback. Read
the 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</si>
  <si>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</si>
  <si>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</si>
  <si>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</si>
  <si>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</si>
  <si>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</si>
  <si>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</si>
  <si>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</si>
  <si>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</si>
  <si>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</si>
  <si>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</si>
  <si>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</si>
  <si>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</si>
  <si>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</si>
  <si>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</si>
  <si>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</si>
  <si>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</si>
  <si>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</si>
  <si>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</si>
  <si>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</si>
  <si>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</si>
  <si>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</si>
  <si>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</si>
  <si>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</si>
  <si>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</si>
  <si>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</si>
  <si>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</si>
  <si>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</si>
  <si>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</si>
  <si>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</si>
  <si>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</si>
  <si>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</si>
  <si>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</si>
  <si>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</si>
  <si>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</si>
  <si>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</si>
  <si>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</si>
  <si>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</si>
  <si>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</si>
  <si>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</si>
  <si>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</si>
  <si>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</si>
  <si>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</si>
  <si>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</si>
  <si>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</si>
  <si>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</si>
  <si>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</si>
  <si>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</si>
  <si>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</si>
  <si>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</si>
  <si>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</si>
  <si>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</si>
  <si>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</si>
  <si>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</si>
  <si>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</si>
  <si>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</si>
  <si>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</si>
  <si>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</si>
  <si>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</si>
  <si>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</si>
  <si>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</si>
  <si>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</si>
  <si>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</si>
  <si>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</si>
  <si>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</si>
  <si>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</si>
  <si>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</si>
  <si>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</si>
  <si>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</si>
  <si>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</si>
  <si>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</si>
  <si>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</si>
  <si>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</si>
  <si>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</si>
  <si>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</si>
  <si>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</si>
  <si>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</si>
  <si>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</si>
  <si>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</si>
  <si>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</si>
  <si>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</si>
  <si>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</si>
  <si>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</si>
  <si>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</si>
  <si>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</si>
  <si>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</si>
  <si>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</si>
  <si>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https://www.collibra.com/blog/metadata-knowledge-graph-the-brain-powering-data-intelligence/ https://citizens.collibra.com/ https://www.youtube.com/watch?v=N7V729P-jDI&amp;feature=youtu.be https://www.collibra.com/landing_page/collibra-ranked-1-in-dresner-data-catalog-study/ https://www.datanami.com/2019-readers-choice-awards-polls-are-open/ https://www.nri.com/en/knowledge/publication/fis/lakyara/lst/2019/08/02 http://www.dbta.com/Editorial/Trends-and-Applications/8-Best-Data-Governance-Solution-133021.aspx https://www.builtinnyc.com/2019/07/18/nyc-sales-teams-love-jobs http://www.dbta.com/BigDataQuarterly/Articles/Perspective-on-Data-Governance-QandA-with-Myke-Lyons-Chief-Information-Security-Officer-at-Collibra-133409.aspx https://www.itproportal.com/features/can-ai-save-the-planet-maybe/</t>
  </si>
  <si>
    <t>https://citizens.collibra.com/ https://itjobpro.com/job/collibra-architect-developer-consultant https://sanfranciscoinformer.com/186962/collibra-consultant-san-francisco-jobs/ http://jobs.telcoprofessionals.com/Data-Engineer-(Collibra,-Java-+-Telecom)-23288?utm_source=dlvr.it&amp;utm_medium=twitter&amp;utm_campaign=telcoprofession https://www.applythis.net/?a=12009B331.0 https://www.dtsquared.co.uk/collibra/ https://www.linkedin.com/slink?code=dYzs5FD https://siliconangle.com/2019/07/23/data-governance-specialist-collibra-zeroes-raft-new-privacy-regulations/ http://www.aplitrak.com/?adid=c2FobWVkLjY2MDQyLnR3aUBzYWx0LmFwbGl0cmFrLmNvbQ https://www.linkedin.com/slink?code=ejZwicT</t>
  </si>
  <si>
    <t>https://www.datanami.com/2019/08/07/data-catalogs-seen-as-difference-makers-in-big-data/ https://www.masterdata.co.za/index.php/guide-to-creating-a-data-enabled-organisation-ebook</t>
  </si>
  <si>
    <t>https://www.collibra.com/career-indv?gh_jid=1778622&amp;gh_src=8f5d970d1 https://twitter.com/collibra/status/1163813611002712064 https://www.scaleupvalley.com/2019/06/27/from-co-founder-to-coo-to-cto-the-many-phases-of-scaling-a-unicorn-from-the-cto-of-collibra/</t>
  </si>
  <si>
    <t>https://instanewsletters.com/machine-learning-data-catalog-software-market-value-and-growth-development-by-key-players-ibm-alation-oracle-cloudera-unifi-anzo-smart-data-lake-asdl-collibra/10604/?utm_source=dlvr.it&amp;utm_medium=twitter http://xherald.com/2019/08/12/substantial-strength-of-data-catalog-market-by-key-players-ibm-collibra-alation-tibco-software-informatica-alteryx/?utm_source=dlvr.it&amp;utm_medium=twitter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</si>
  <si>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</si>
  <si>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</si>
  <si>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</si>
  <si>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</si>
  <si>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</si>
  <si>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</si>
  <si>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</si>
  <si>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</si>
  <si>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</si>
  <si>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</si>
  <si>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</si>
  <si>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</si>
  <si>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nofluffjobs.com dbta.com youtube.com datanami.com nri.com builtinnyc.com itproportal.com comparably.com biplatform.nl</t>
  </si>
  <si>
    <t>collibra.com linkedin.com itjobpro.com marketanalyst24.com markettrendsnews.com sanfranciscoinformer.com telcoprofessionals.com applythis.net co.uk siliconangle.com</t>
  </si>
  <si>
    <t>datanami.com co.za</t>
  </si>
  <si>
    <t>collibra.com twitter.com scaleupvalley.com</t>
  </si>
  <si>
    <t>instanewsletters.com xherald.com</t>
  </si>
  <si>
    <t>Top Hashtags in Tweet in Entire Graph</t>
  </si>
  <si>
    <t>webcast</t>
  </si>
  <si>
    <t>trilliumdq</t>
  </si>
  <si>
    <t>cio</t>
  </si>
  <si>
    <t>cdo</t>
  </si>
  <si>
    <t>bigdata</t>
  </si>
  <si>
    <t>Top Hashtags in Tweet in G1</t>
  </si>
  <si>
    <t>knowledgegraph</t>
  </si>
  <si>
    <t>futureofdata</t>
  </si>
  <si>
    <t>dcemea19</t>
  </si>
  <si>
    <t>dprivacy</t>
  </si>
  <si>
    <t>Top Hashtags in Tweet in G2</t>
  </si>
  <si>
    <t>dataquality</t>
  </si>
  <si>
    <t>data</t>
  </si>
  <si>
    <t>Top Hashtags in Tweet in G3</t>
  </si>
  <si>
    <t>jobs</t>
  </si>
  <si>
    <t>job</t>
  </si>
  <si>
    <t>hiring</t>
  </si>
  <si>
    <t>Top Hashtags in Tweet in G4</t>
  </si>
  <si>
    <t>datacatalogs</t>
  </si>
  <si>
    <t>podiumdata</t>
  </si>
  <si>
    <t>digital</t>
  </si>
  <si>
    <t>ebook</t>
  </si>
  <si>
    <t>Top Hashtags in Tweet in G5</t>
  </si>
  <si>
    <t>Top Hashtags in Tweet in G6</t>
  </si>
  <si>
    <t>ungoverned</t>
  </si>
  <si>
    <t>ai</t>
  </si>
  <si>
    <t>Top Hashtags in Tweet in G7</t>
  </si>
  <si>
    <t>Top Hashtags in Tweet in G8</t>
  </si>
  <si>
    <t>technology</t>
  </si>
  <si>
    <t>machinelearning</t>
  </si>
  <si>
    <t>enterpriseapplications</t>
  </si>
  <si>
    <t>ea</t>
  </si>
  <si>
    <t>Top Hashtags in Tweet in G9</t>
  </si>
  <si>
    <t>startups</t>
  </si>
  <si>
    <t>betech</t>
  </si>
  <si>
    <t>Top Hashtags in Tweet in G10</t>
  </si>
  <si>
    <t>datamanagement</t>
  </si>
  <si>
    <t>innovation</t>
  </si>
  <si>
    <t>Top Hashtags in Tweet</t>
  </si>
  <si>
    <t>dataintelligence datacitizens datagovernance knowledgegraph collibra datacatalog futureofdata dcemea19 dprivacy metadata</t>
  </si>
  <si>
    <t>webcast trilliumdq datagovernance dataquality data</t>
  </si>
  <si>
    <t>datagovernance cio cdo jobs collibra dataintelligence job hiring datacitizens futureofdata</t>
  </si>
  <si>
    <t>datacatalogs bigdata podiumdata data digital ebook</t>
  </si>
  <si>
    <t>datacatalog scaleupvalley datacitizens</t>
  </si>
  <si>
    <t>technology machinelearning ai enterpriseapplications ea</t>
  </si>
  <si>
    <t>Top Words in Tweet in Entire Graph</t>
  </si>
  <si>
    <t>Words in Sentiment List#1: Positive</t>
  </si>
  <si>
    <t>Words in Sentiment List#2: Negative</t>
  </si>
  <si>
    <t>Words in Sentiment List#3: Angry/Violent</t>
  </si>
  <si>
    <t>Non-categorized Words</t>
  </si>
  <si>
    <t>Total Words</t>
  </si>
  <si>
    <t>join</t>
  </si>
  <si>
    <t>governance</t>
  </si>
  <si>
    <t>learn</t>
  </si>
  <si>
    <t>Top Words in Tweet in G1</t>
  </si>
  <si>
    <t>#dataintelligence</t>
  </si>
  <si>
    <t>citizens</t>
  </si>
  <si>
    <t>emea</t>
  </si>
  <si>
    <t>london</t>
  </si>
  <si>
    <t>read</t>
  </si>
  <si>
    <t>t</t>
  </si>
  <si>
    <t>Top Words in Tweet in G2</t>
  </si>
  <si>
    <t>#webcast</t>
  </si>
  <si>
    <t>complete</t>
  </si>
  <si>
    <t>upcoming</t>
  </si>
  <si>
    <t>integrating</t>
  </si>
  <si>
    <t>#trilliumdq</t>
  </si>
  <si>
    <t>Top Words in Tweet in G3</t>
  </si>
  <si>
    <t>market</t>
  </si>
  <si>
    <t>global</t>
  </si>
  <si>
    <t>2019</t>
  </si>
  <si>
    <t>ataccama</t>
  </si>
  <si>
    <t>canada</t>
  </si>
  <si>
    <t>#datagovernance</t>
  </si>
  <si>
    <t>Top Words in Tweet in G4</t>
  </si>
  <si>
    <t>#datacatalogs</t>
  </si>
  <si>
    <t>becoming</t>
  </si>
  <si>
    <t>indispensable</t>
  </si>
  <si>
    <t>tool</t>
  </si>
  <si>
    <t>#bigdata</t>
  </si>
  <si>
    <t>age</t>
  </si>
  <si>
    <t>Top Words in Tweet in G5</t>
  </si>
  <si>
    <t>team</t>
  </si>
  <si>
    <t>hello</t>
  </si>
  <si>
    <t>wroclaw</t>
  </si>
  <si>
    <t>catalog</t>
  </si>
  <si>
    <t>big</t>
  </si>
  <si>
    <t>Top Words in Tweet in G6</t>
  </si>
  <si>
    <t>always</t>
  </si>
  <si>
    <t>loved</t>
  </si>
  <si>
    <t>concept</t>
  </si>
  <si>
    <t>#darkdata</t>
  </si>
  <si>
    <t>Top Words in Tweet in G7</t>
  </si>
  <si>
    <t>support</t>
  </si>
  <si>
    <t>grateful</t>
  </si>
  <si>
    <t>2</t>
  </si>
  <si>
    <t>3</t>
  </si>
  <si>
    <t>pc</t>
  </si>
  <si>
    <t>committee</t>
  </si>
  <si>
    <t>time</t>
  </si>
  <si>
    <t>Top Words in Tweet in G8</t>
  </si>
  <si>
    <t>software</t>
  </si>
  <si>
    <t>key</t>
  </si>
  <si>
    <t>players</t>
  </si>
  <si>
    <t>Top Words in Tweet in G9</t>
  </si>
  <si>
    <t>les</t>
  </si>
  <si>
    <t>Top Words in Tweet in G10</t>
  </si>
  <si>
    <t>see</t>
  </si>
  <si>
    <t>#datamanagement</t>
  </si>
  <si>
    <t>#innovation</t>
  </si>
  <si>
    <t>Top Words in Tweet</t>
  </si>
  <si>
    <t>collibra data #dataintelligence join citizens emea learn london read t</t>
  </si>
  <si>
    <t>join #webcast learn collibra complete upcoming integrating #trilliumdq data governance</t>
  </si>
  <si>
    <t>data collibra market governance global 2019 alation ataccama canada #datagovernance</t>
  </si>
  <si>
    <t>collibra datanami data #datacatalogs becoming indispensable tool #bigdata age alation</t>
  </si>
  <si>
    <t>collibra team hello wroclaw fleursohtz catalog join big data read</t>
  </si>
  <si>
    <t>dhinchcliffe splunk rwang0 douglasmerritt tomstilwell sherriecr always loved concept #darkdata</t>
  </si>
  <si>
    <t>support grateful collibra 2 3 dlicornelltech icsiatberkeley pc committee time</t>
  </si>
  <si>
    <t>data catalog software market key players ibm alation collibra milocamj</t>
  </si>
  <si>
    <t>see #datamanagement #datagovernance #innovation</t>
  </si>
  <si>
    <t>Top Word Pairs in Tweet in Entire Graph</t>
  </si>
  <si>
    <t>data,governance</t>
  </si>
  <si>
    <t>#webcast,learn</t>
  </si>
  <si>
    <t>collibra,data</t>
  </si>
  <si>
    <t>join,upcoming</t>
  </si>
  <si>
    <t>upcoming,#webcast</t>
  </si>
  <si>
    <t>learn,integrating</t>
  </si>
  <si>
    <t>integrating,#trilliumdq</t>
  </si>
  <si>
    <t>#trilliumdq,collibra</t>
  </si>
  <si>
    <t>governance,center</t>
  </si>
  <si>
    <t>center,creates</t>
  </si>
  <si>
    <t>Top Word Pairs in Tweet in G1</t>
  </si>
  <si>
    <t>data,citizens</t>
  </si>
  <si>
    <t>citizens,emea</t>
  </si>
  <si>
    <t>t,wait</t>
  </si>
  <si>
    <t>wait,host</t>
  </si>
  <si>
    <t>host,community</t>
  </si>
  <si>
    <t>community,#datacitizens</t>
  </si>
  <si>
    <t>#datacitizens,london</t>
  </si>
  <si>
    <t>london,october</t>
  </si>
  <si>
    <t>october,register</t>
  </si>
  <si>
    <t>register,now</t>
  </si>
  <si>
    <t>Top Word Pairs in Tweet in G2</t>
  </si>
  <si>
    <t>Top Word Pairs in Tweet in G3</t>
  </si>
  <si>
    <t>market,2019</t>
  </si>
  <si>
    <t>global,data</t>
  </si>
  <si>
    <t>governance,market</t>
  </si>
  <si>
    <t>2019,alation</t>
  </si>
  <si>
    <t>alation,ataccama</t>
  </si>
  <si>
    <t>ataccama,canada</t>
  </si>
  <si>
    <t>canada,collibra</t>
  </si>
  <si>
    <t>#datagovernance,#cio</t>
  </si>
  <si>
    <t>#cio,#cdo</t>
  </si>
  <si>
    <t>Top Word Pairs in Tweet in G4</t>
  </si>
  <si>
    <t>#datacatalogs,becoming</t>
  </si>
  <si>
    <t>becoming,indispensable</t>
  </si>
  <si>
    <t>indispensable,tool</t>
  </si>
  <si>
    <t>tool,#bigdata</t>
  </si>
  <si>
    <t>#bigdata,age</t>
  </si>
  <si>
    <t>age,alation</t>
  </si>
  <si>
    <t>alation,collibra</t>
  </si>
  <si>
    <t>datanami,#datacatalogs</t>
  </si>
  <si>
    <t>collibra,waterlin</t>
  </si>
  <si>
    <t>collibra,polls</t>
  </si>
  <si>
    <t>Top Word Pairs in Tweet in G5</t>
  </si>
  <si>
    <t>hello,collibra</t>
  </si>
  <si>
    <t>collibra,team</t>
  </si>
  <si>
    <t>team,wroclaw</t>
  </si>
  <si>
    <t>fleursohtz,hello</t>
  </si>
  <si>
    <t>collibra,catalog</t>
  </si>
  <si>
    <t>collibra,hiring</t>
  </si>
  <si>
    <t>hiring,jr</t>
  </si>
  <si>
    <t>jr,product</t>
  </si>
  <si>
    <t>product,manager</t>
  </si>
  <si>
    <t>manager,demos</t>
  </si>
  <si>
    <t>Top Word Pairs in Tweet in G6</t>
  </si>
  <si>
    <t>dhinchcliffe,splunk</t>
  </si>
  <si>
    <t>splunk,rwang0</t>
  </si>
  <si>
    <t>rwang0,douglasmerritt</t>
  </si>
  <si>
    <t>douglasmerritt,tomstilwell</t>
  </si>
  <si>
    <t>tomstilwell,sherriecr</t>
  </si>
  <si>
    <t>sherriecr,always</t>
  </si>
  <si>
    <t>always,loved</t>
  </si>
  <si>
    <t>loved,concept</t>
  </si>
  <si>
    <t>concept,#darkdata</t>
  </si>
  <si>
    <t>#darkdata,feel</t>
  </si>
  <si>
    <t>Top Word Pairs in Tweet in G7</t>
  </si>
  <si>
    <t>2,3</t>
  </si>
  <si>
    <t>3,dlicornelltech</t>
  </si>
  <si>
    <t>dlicornelltech,icsiatberkeley</t>
  </si>
  <si>
    <t>icsiatberkeley,support</t>
  </si>
  <si>
    <t>support,grateful</t>
  </si>
  <si>
    <t>grateful,pc</t>
  </si>
  <si>
    <t>pc,committee</t>
  </si>
  <si>
    <t>committee,time</t>
  </si>
  <si>
    <t>time,effort</t>
  </si>
  <si>
    <t>vicky,froyen</t>
  </si>
  <si>
    <t>Top Word Pairs in Tweet in G8</t>
  </si>
  <si>
    <t>data,catalog</t>
  </si>
  <si>
    <t>key,players</t>
  </si>
  <si>
    <t>players,ibm</t>
  </si>
  <si>
    <t>machine,learning</t>
  </si>
  <si>
    <t>learning,data</t>
  </si>
  <si>
    <t>catalog,software</t>
  </si>
  <si>
    <t>software,market</t>
  </si>
  <si>
    <t>market,value</t>
  </si>
  <si>
    <t>value,growth</t>
  </si>
  <si>
    <t>growth,development</t>
  </si>
  <si>
    <t>Top Word Pairs in Tweet in G9</t>
  </si>
  <si>
    <t>Top Word Pairs in Tweet in G10</t>
  </si>
  <si>
    <t>see,#datamanagement</t>
  </si>
  <si>
    <t>#datamanagement,#datagovernance</t>
  </si>
  <si>
    <t>#datagovernance,#innovation</t>
  </si>
  <si>
    <t>Top Word Pairs in Tweet</t>
  </si>
  <si>
    <t>data,citizens  citizens,emea  t,wait  wait,host  host,community  community,#datacitizens  #datacitizens,london  london,october  october,register  register,now</t>
  </si>
  <si>
    <t>#webcast,learn  join,upcoming  upcoming,#webcast  learn,integrating  integrating,#trilliumdq  #trilliumdq,collibra  collibra,data  data,governance  governance,center  center,creates</t>
  </si>
  <si>
    <t>data,governance  market,2019  global,data  governance,market  2019,alation  alation,ataccama  ataccama,canada  canada,collibra  #datagovernance,#cio  #cio,#cdo</t>
  </si>
  <si>
    <t>#datacatalogs,becoming  becoming,indispensable  indispensable,tool  tool,#bigdata  #bigdata,age  age,alation  alation,collibra  datanami,#datacatalogs  collibra,waterlin  collibra,polls</t>
  </si>
  <si>
    <t>hello,collibra  collibra,team  team,wroclaw  fleursohtz,hello  collibra,catalog  collibra,hiring  hiring,jr  jr,product  product,manager  manager,demos</t>
  </si>
  <si>
    <t>dhinchcliffe,splunk  splunk,rwang0  rwang0,douglasmerritt  douglasmerritt,tomstilwell  tomstilwell,sherriecr  sherriecr,always  always,loved  loved,concept  concept,#darkdata  #darkdata,feel</t>
  </si>
  <si>
    <t>2,3  3,dlicornelltech  dlicornelltech,icsiatberkeley  icsiatberkeley,support  support,grateful  grateful,pc  pc,committee  committee,time  time,effort  vicky,froyen</t>
  </si>
  <si>
    <t>data,catalog  key,players  players,ibm  machine,learning  learning,data  catalog,software  software,market  market,value  value,growth  growth,development</t>
  </si>
  <si>
    <t>see,#datamanagement  #datamanagement,#datagovernance  #datagovernance,#innovation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</si>
  <si>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</si>
  <si>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</si>
  <si>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</si>
  <si>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</si>
  <si>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</si>
  <si>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</si>
  <si>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</si>
  <si>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</si>
  <si>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</si>
  <si>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</si>
  <si>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</si>
  <si>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</si>
  <si>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</si>
  <si>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</si>
  <si>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</si>
  <si>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</si>
  <si>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</si>
  <si>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</si>
  <si>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</si>
  <si>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</si>
  <si>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</si>
  <si>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</si>
  <si>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</si>
  <si>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</si>
  <si>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nri_official dbta datanami fleursohtz mykesec dbtrends ucdavishealth builtinnewyork stichris</t>
  </si>
  <si>
    <t>collibra datanami alation waterlin waterlinedata infogix iotahoe talend unifisoftware informatica</t>
  </si>
  <si>
    <t>collibra fleursohtz greenhouse datanami matdestr stichris</t>
  </si>
  <si>
    <t>splunk rwang0 douglasmerritt tomstilwell sherriecr eric_kavanagh dhinchcliffe collibra streamsets geminidataco</t>
  </si>
  <si>
    <t>collibra dlicornelltech icsiatberkeley ynotez privaci_way microsoft futureofprivacy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</si>
  <si>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</si>
  <si>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</si>
  <si>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</si>
  <si>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</si>
  <si>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</si>
  <si>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</si>
  <si>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</si>
  <si>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</si>
  <si>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</si>
  <si>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</si>
  <si>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</si>
  <si>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</si>
  <si>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comparably itproportal nofluffjobs ucdavishealth dbtrends jeresh_kee 1stsanfrancisco builtinnewyork collibra biplatform</t>
  </si>
  <si>
    <t>robertspaige syncsort rahulmeher dmgh7 steveshissler lcb0625 mike__data connieleelee philmbell lola4laura</t>
  </si>
  <si>
    <t>suriyasubraman sfinformer metamorf_us jmarchese telcoprofession itjob_sf itjobs_sf saltjobsuk templetonjobs davidreitman</t>
  </si>
  <si>
    <t>juliebhunt talend informatica infogix datanami ibm mdm_za alation iotahoe unifisoftware</t>
  </si>
  <si>
    <t>stichris morgangeek greenhouse bridgetheaton pdeleenheer damiencoraboeuf matdestr scaleup_valley fleursohtz davidgilis0</t>
  </si>
  <si>
    <t>rwang0 eric_kavanagh dhinchcliffe splunk sherriecr streamsets douglasmerritt tomstilwell geminidataco</t>
  </si>
  <si>
    <t>microsoft futureofprivacy ynotez icsiatberkeley dlicornelltech privaci_way</t>
  </si>
  <si>
    <t>milocamj itvc_io</t>
  </si>
  <si>
    <t>maxsamain esoptra</t>
  </si>
  <si>
    <t>e_nterdiscipl vizyourworld</t>
  </si>
  <si>
    <t>Top URLs in Tweet by Count</t>
  </si>
  <si>
    <t>https://citizens.collibra.com/ https://www.youtube.com/watch?v=N7V729P-jDI&amp;feature=youtu.be https://www.itproportal.com/features/can-ai-save-the-planet-maybe/ http://www.dbta.com/BigDataQuarterly/Articles/Perspective-on-Data-Governance-QandA-with-Myke-Lyons-Chief-Information-Security-Officer-at-Collibra-133409.aspx https://www.builtinnyc.com/2019/07/18/nyc-sales-teams-love-jobs http://www.dbta.com/Editorial/Trends-and-Applications/8-Best-Data-Governance-Solution-133021.aspx https://www.nri.com/en/knowledge/publication/fis/lakyara/lst/2019/08/02 https://www.datanami.com/2019-readers-choice-awards-polls-are-open/ https://www.collibra.com/landing_page/collibra-ranked-1-in-dresner-data-catalog-study/ https://www.collibra.com/blog/metadata-knowledge-graph-the-brain-powering-data-intelligence/</t>
  </si>
  <si>
    <t>https://nofluffjobs.com/job/qa-engineer-collibra-b2bgc35e?utm_source=twitter&amp;utm_medium=batch&amp;utm_campaign=organic_post&amp;utm_content=B2BGC35E https://nofluffjobs.com/job/frontend-engineer-collibra-slrpxa92?utm_source=twitter&amp;utm_medium=batch&amp;utm_campaign=organic_post&amp;utm_content=SLRPXA92 https://nofluffjobs.com/job/backend-engineer-collibra-40clfv44?utm_source=twitter&amp;utm_medium=batch&amp;utm_campaign=organic_post&amp;utm_content=40CLFV44</t>
  </si>
  <si>
    <t>https://marketanalyst24.com/2019/08/global-data-governance-market-2019-alation-us-ataccama-canada-collibra-belgium-datum-llc-us-data-advantage-group-us-2/?utm_source=dlvr.it&amp;utm_medium=twitter https://marketanalyst24.com/2019/08/global-data-governance-market-2019-alation-us-ataccama-canada-collibra-belgium-datum-llc-us-data-advantage-group-us/?utm_source=dlvr.it&amp;utm_medium=twitter https://markettrendsnews.com/2019/08/global-data-governance-market-2019-alation-us-ataccama-canada-collibra-belgium-datum-llc-us-data-advantage-group-us-2/?utm_source=dlvr.it&amp;utm_medium=twitter https://markettrendsnews.com/2019/08/global-data-governance-market-2019-alation-us-ataccama-canada-collibra-belgium-datum-llc-us-data-advantage-group-us/?utm_source=dlvr.it&amp;utm_medium=twitter https://consumerreportsreview.com/data-governance-software-market-2019-global-and-chinese-outlook-by-key-players-erwin-onesoft-connect-datum-alteryx-the-synercon-group-informatica-sap-alfresco-idera-collibra/?utm_source=dlvr.it&amp;utm_medium=twitter</t>
  </si>
  <si>
    <t>Top URLs in Tweet by Salience</t>
  </si>
  <si>
    <t>http://jobs.telcoprofessionals.com/Data-Engineer-(Collibra -Java-+-Telecom)-23288?utm_source=dlvr.it&amp;utm_medium=twitter&amp;utm_campaign=telcoprofession</t>
  </si>
  <si>
    <t>Top Domains in Tweet by Count</t>
  </si>
  <si>
    <t>collibra.com dbta.com youtube.com itproportal.com builtinnyc.com nri.com datanami.com</t>
  </si>
  <si>
    <t>marketanalyst24.com markettrendsnews.com consumerreportsreview.com</t>
  </si>
  <si>
    <t>Top Domains in Tweet by Salience</t>
  </si>
  <si>
    <t>Top Hashtags in Tweet by Count</t>
  </si>
  <si>
    <t>knowledgegraph dataintelligence collibra datacitizens</t>
  </si>
  <si>
    <t>dataintelligence futureofdata datagovernance dcemea19 healthcare ehr datawarehouse ai dprivacy datacatalog</t>
  </si>
  <si>
    <t>webcast datagovernance dataquality trilliumdq data</t>
  </si>
  <si>
    <t>datacitizens knowledgegraph dataintelligence collibra</t>
  </si>
  <si>
    <t>dataintelligence metadata datacitizens</t>
  </si>
  <si>
    <t>dataintelligence datacitizens</t>
  </si>
  <si>
    <t>Top Hashtags in Tweet by Salience</t>
  </si>
  <si>
    <t>futureofdata datagovernance dcemea19 dataintelligence healthcare ehr datawarehouse ai dprivacy datacatalog</t>
  </si>
  <si>
    <t>dataquality trilliumdq data webcast datagovernance</t>
  </si>
  <si>
    <t>machinelearning ai enterpriseapplications ea technology</t>
  </si>
  <si>
    <t>Top Words in Tweet by Count</t>
  </si>
  <si>
    <t>#knowledgegraph brain powers #dataintelligence today blog learn #collibra transforms information</t>
  </si>
  <si>
    <t>#dataintelligence data read more learn #futureofdata #datagovernance sales building best</t>
  </si>
  <si>
    <t>t wait host community #datacitizens london october register now join</t>
  </si>
  <si>
    <t>vizyourworld see #datamanagement #datagovernance #innovation</t>
  </si>
  <si>
    <t>eric_kavanagh dhinchcliffe splunk rwang0 douglasmerritt tomstilwell sherriecr always loved concept</t>
  </si>
  <si>
    <t>consultant san francisco jobs</t>
  </si>
  <si>
    <t>data engineer java telecom mechelen antwerpen belgium n per year</t>
  </si>
  <si>
    <t>bi introduceert privacy risk platform analytics #compliance #gdpr #privacy</t>
  </si>
  <si>
    <t>polls open datanami readers choice awards catalog shortlisted best big</t>
  </si>
  <si>
    <t>#datacatalogs becoming indispensable tool #bigdata age alation waterlinedata infogix iotahoe</t>
  </si>
  <si>
    <t>engineer dutch speaking mechelen 0 500 day #job #jobs #hiring</t>
  </si>
  <si>
    <t>les esoptra espère être le prochain showpad ou en valorisant</t>
  </si>
  <si>
    <t>data true north successful governance implementations industry business focused approach</t>
  </si>
  <si>
    <t>syncsort join upcoming #webcast learn integrating #trilliumdq data governance center</t>
  </si>
  <si>
    <t>join #webcast learn complete #datagovernance solution tuesday august 20th 11</t>
  </si>
  <si>
    <t>0k engineer pol gross uop pln month wrocław qa wroclaw</t>
  </si>
  <si>
    <t>datanami #datacatalogs becoming indispensable tool #bigdata age alation waterlin</t>
  </si>
  <si>
    <t>#dtsquared europe's leading #collibra partner trusted install extend strategise integrate</t>
  </si>
  <si>
    <t>data fleursohtz hello team wroclaw polls open datanami readers choice</t>
  </si>
  <si>
    <t>hello team wroclaw</t>
  </si>
  <si>
    <t>data citizens emea join ready 19 tomorrow last chance save</t>
  </si>
  <si>
    <t>ready data citizens emea 19 tomorrow last chance save 15</t>
  </si>
  <si>
    <t>fleursohtz hello team wroclaw</t>
  </si>
  <si>
    <t>know hiring customer advisory manager dc office support rapidly growing</t>
  </si>
  <si>
    <t>sometimes make big changes role within companies achieve growth waiting</t>
  </si>
  <si>
    <t>data #data centre #digital transformations managing biggest barrier success #ebook</t>
  </si>
  <si>
    <t>#analyticship #ai #ml #bi #bigdata #analytics #hied zeroes raft new</t>
  </si>
  <si>
    <t>experienced data solution architect expertise reach out</t>
  </si>
  <si>
    <t>architect developer consultant</t>
  </si>
  <si>
    <t>football season approaches throwback pic remembering 1st tailgate party hosted</t>
  </si>
  <si>
    <t>profiles banking hello eveyone international consulting company hiring 20 cobol</t>
  </si>
  <si>
    <t>new #job engineer location mechelen #jobs #hiring</t>
  </si>
  <si>
    <t>great opportunity data professionals join #collibra team #dataintelligence #datagovernance</t>
  </si>
  <si>
    <t>data catalog software market key players ibm alation #technology machine</t>
  </si>
  <si>
    <t>milocamj data catalog software market key players ibm alation machine</t>
  </si>
  <si>
    <t>#metadata knowledge graph brain powering data intelligence shared</t>
  </si>
  <si>
    <t>data gautam kher shares s offensive approach #dataintelligence building strong</t>
  </si>
  <si>
    <t>data citizens emea join gautam kher shares s offensive approach</t>
  </si>
  <si>
    <t>data market governance global 2019 alation ataccama canada datum group</t>
  </si>
  <si>
    <t>re honored winner best #datagovernance solution dbta readers choice awards</t>
  </si>
  <si>
    <t>support grateful 2 3 dlicornelltech icsiatberkeley pc committee time effort</t>
  </si>
  <si>
    <t>ynotez 2 3 dlicornelltech icsiatberkeley support grateful pc committee time</t>
  </si>
  <si>
    <t>privaci_way vicky froyen talks using contextual integrity enterprise context #privaci</t>
  </si>
  <si>
    <t>matdestr hiring jr product manager demos enablement via greenhouse join</t>
  </si>
  <si>
    <t>catalog team ranked top #datacatalog 2019 dresner advisory services based</t>
  </si>
  <si>
    <t>ciso mykesec chats dbtrends #dprivacy #datagovernance extract better value data</t>
  </si>
  <si>
    <t>featured one 15 hot companies new york area recently raised</t>
  </si>
  <si>
    <t>sales catalog ranked top #datacatalog 2019 dresner advisory services based</t>
  </si>
  <si>
    <t>catalog ranked top #datacatalog 2019 dresner advisory services based end</t>
  </si>
  <si>
    <t>Top Words in Tweet by Salience</t>
  </si>
  <si>
    <t>sales read more data #dataintelligence learn #futureofdata #datagovernance building best</t>
  </si>
  <si>
    <t>tuesday august 20th 11 00am et seamlessly integrate trillium dq</t>
  </si>
  <si>
    <t>qa wroclaw 6 12 frontend 11 16 backend 14 18</t>
  </si>
  <si>
    <t>fleursohtz hello team wroclaw polls open datanami readers choice awards</t>
  </si>
  <si>
    <t>ready 19 tomorrow last chance save 15 early bird registration</t>
  </si>
  <si>
    <t>#data centre #digital transformations managing biggest barrier success #ebook creating</t>
  </si>
  <si>
    <t>machine learning value growth development oracle cloudera unifi anzo smart</t>
  </si>
  <si>
    <t>machine learning value growth development oracle cloudera substantial strength tibco</t>
  </si>
  <si>
    <t>gautam kher shares s offensive approach #dataintelligence building strong culture</t>
  </si>
  <si>
    <t>software analyst trends alation ataccama canada chinese outlook key players</t>
  </si>
  <si>
    <t>Top Word Pairs in Tweet by Count</t>
  </si>
  <si>
    <t>collibra,#knowledgegraph  #knowledgegraph,brain  brain,powers  powers,#dataintelligence  #dataintelligence,today  today,blog  blog,learn  learn,#collibra  #collibra,transforms  transforms,information</t>
  </si>
  <si>
    <t>#dataintelligence,#futureofdata  read,more  readers,choice  choice,awards  read,full  collibra,catalog  data,citizens  citizens,emea  save,15  learn,ucdavishealth</t>
  </si>
  <si>
    <t>t,wait  wait,host  host,community  community,#datacitizens  #datacitizens,london  london,october  october,register  register,now  now,join  join,data</t>
  </si>
  <si>
    <t>vizyourworld,see  see,#datamanagement  #datamanagement,#datagovernance  #datagovernance,#innovation</t>
  </si>
  <si>
    <t>eric_kavanagh,dhinchcliffe  dhinchcliffe,splunk  splunk,rwang0  rwang0,douglasmerritt  douglasmerritt,tomstilwell  tomstilwell,sherriecr  sherriecr,always  always,loved  loved,concept  concept,#darkdata</t>
  </si>
  <si>
    <t>collibra,t  t,wait  wait,host  host,community  community,#datacitizens  #datacitizens,london  london,october  october,register  register,now  now,join</t>
  </si>
  <si>
    <t>collibra,consultant  consultant,san  san,francisco  francisco,jobs</t>
  </si>
  <si>
    <t>data,engineer  engineer,collibra  collibra,java  java,telecom  telecom,mechelen  mechelen,antwerpen  antwerpen,belgium  belgium,n  n,per  per,year</t>
  </si>
  <si>
    <t>collibra,introduceert  introduceert,collibra  collibra,privacy  privacy,risk  risk,bi  bi,platform  platform,bi  bi,analytics  analytics,#compliance  #compliance,#gdpr</t>
  </si>
  <si>
    <t>collibra,polls  polls,open  open,datanami  datanami,readers  readers,choice  choice,awards  awards,collibra  collibra,catalog  catalog,shortlisted  shortlisted,best</t>
  </si>
  <si>
    <t>#datacatalogs,becoming  becoming,indispensable  indispensable,tool  tool,#bigdata  #bigdata,age  age,alation  alation,collibra  collibra,waterlinedata  waterlinedata,infogix  infogix,iotahoe</t>
  </si>
  <si>
    <t>collibra,engineer  engineer,dutch  dutch,speaking  speaking,mechelen  mechelen,0  0,500  500,day  day,#job  #job,#jobs  #jobs,#hiring</t>
  </si>
  <si>
    <t>esoptra,espère  espère,être  être,le  le,prochain  prochain,showpad  showpad,ou  ou,collibra  collibra,en  en,valorisant  valorisant,les</t>
  </si>
  <si>
    <t>true,north  north,data  data,successful  successful,data  data,governance  governance,collibra  collibra,implementations  implementations,industry  industry,business  business,focused</t>
  </si>
  <si>
    <t>syncsort,join  join,upcoming  upcoming,#webcast  #webcast,learn  learn,integrating  integrating,#trilliumdq  #trilliumdq,collibra  collibra,data  data,governance  governance,center</t>
  </si>
  <si>
    <t>#webcast,learn  complete,#datagovernance  #datagovernance,solution  join,tuesday  tuesday,august  august,20th  20th,11  11,00am  00am,et  et,#webcast</t>
  </si>
  <si>
    <t>engineer,collibra  0k,gross  gross,uop  uop,pln  pln,month  collibra,wrocław  wrocław,pol  qa,engineer  collibra,wroclaw  wroclaw,pol</t>
  </si>
  <si>
    <t>datanami,#datacatalogs  #datacatalogs,becoming  becoming,indispensable  indispensable,tool  tool,#bigdata  #bigdata,age  age,alation  alation,collibra  collibra,waterlin</t>
  </si>
  <si>
    <t>#dtsquared,europe's  europe's,leading  leading,#collibra  #collibra,partner  partner,trusted  trusted,install  install,extend  extend,strategise  strategise,integrate  integrate,support</t>
  </si>
  <si>
    <t>fleursohtz,hello  hello,collibra  collibra,team  team,wroclaw  collibra,polls  polls,open  open,datanami  datanami,readers  readers,choice  choice,awards</t>
  </si>
  <si>
    <t>hello,collibra  collibra,team  team,wroclaw</t>
  </si>
  <si>
    <t>data,citizens  citizens,emea  collibra,ready  ready,data  emea,19  19,tomorrow  tomorrow,last  last,chance  chance,save  save,15</t>
  </si>
  <si>
    <t>collibra,ready  ready,data  data,citizens  citizens,emea  emea,19  19,tomorrow  tomorrow,last  last,chance  chance,save  save,15</t>
  </si>
  <si>
    <t>fleursohtz,hello  hello,collibra  collibra,team  team,wroclaw</t>
  </si>
  <si>
    <t>hiring,customer  customer,advisory  advisory,manager  manager,dc  dc,office  office,support  support,rapidly  rapidly,growing  growing,federal  federal,government</t>
  </si>
  <si>
    <t>sometimes,make  make,big  big,changes  changes,role  role,within  within,companies  companies,achieve  achieve,growth  growth,waiting  waiting,similarly</t>
  </si>
  <si>
    <t>#data,centre  centre,#digital  #digital,transformations  transformations,managing  managing,data  data,biggest  biggest,barrier  barrier,success  success,collibra  collibra,#ebook</t>
  </si>
  <si>
    <t>#analyticship,#ai  #ai,#ml  #ml,#bi  #bi,#bigdata  #bigdata,#analytics  #analytics,#hied  #hied,collibra  collibra,zeroes  zeroes,raft  raft,new</t>
  </si>
  <si>
    <t>experienced,data  data,solution  solution,architect  architect,expertise  expertise,collibra  collibra,reach  reach,out</t>
  </si>
  <si>
    <t>collibra,architect  architect,developer  developer,consultant</t>
  </si>
  <si>
    <t>football,season  season,approaches  approaches,throwback  throwback,pic  pic,remembering  remembering,1st  1st,collibra  collibra,tailgate  tailgate,party  party,hosted</t>
  </si>
  <si>
    <t>banking,profiles  hello,eveyone  eveyone,international  international,consulting  consulting,company  company,hiring  hiring,20  20,banking  profiles,cobol  cobol,java</t>
  </si>
  <si>
    <t>new,#job  #job,collibra  collibra,engineer  engineer,location  location,mechelen  mechelen,#jobs  #jobs,#hiring</t>
  </si>
  <si>
    <t>great,opportunity  opportunity,data  data,professionals  professionals,join  join,#collibra  #collibra,team  team,#dataintelligence  #dataintelligence,#datagovernance</t>
  </si>
  <si>
    <t>data,catalog  key,players  players,ibm  milocamj,machine  machine,learning  learning,data  catalog,software  software,market  market,value  value,growth</t>
  </si>
  <si>
    <t>#metadata,knowledge  knowledge,graph  graph,brain  brain,powering  powering,data  data,intelligence  intelligence,shared  shared,collibra</t>
  </si>
  <si>
    <t>collibra,gautam  gautam,kher  kher,shares  shares,collibra  collibra,s  s,offensive  offensive,approach  approach,#dataintelligence  #dataintelligence,building  building,strong</t>
  </si>
  <si>
    <t>data,citizens  citizens,emea  collibra,gautam  gautam,kher  kher,shares  shares,collibra  collibra,s  s,offensive  offensive,approach  approach,#dataintelligence</t>
  </si>
  <si>
    <t>collibra,re  re,honored  honored,winner  winner,best  best,#datagovernance  #datagovernance,solution  solution,dbta  dbta,readers  readers,choice  choice,awards</t>
  </si>
  <si>
    <t>2,3  3,dlicornelltech  dlicornelltech,icsiatberkeley  icsiatberkeley,support  support,grateful  grateful,pc  pc,committee  committee,time  time,effort  effort,reviewing</t>
  </si>
  <si>
    <t>ynotez,2  2,3  3,dlicornelltech  dlicornelltech,icsiatberkeley  icsiatberkeley,support  support,grateful  grateful,pc  pc,committee  committee,time  time,effort</t>
  </si>
  <si>
    <t>privaci_way,vicky  vicky,froyen  froyen,collibra  collibra,talks  talks,using  using,contextual  contextual,integrity  integrity,enterprise  enterprise,context  context,#privaci</t>
  </si>
  <si>
    <t>matdestr,collibra  collibra,hiring  hiring,jr  jr,product  product,manager  manager,demos  demos,enablement  enablement,via  via,greenhouse  greenhouse,join</t>
  </si>
  <si>
    <t>collibra,catalog  collibra,collibra  catalog,ranked  ranked,top  top,#datacatalog  #datacatalog,2019  2019,dresner  dresner,advisory  advisory,services  services,based</t>
  </si>
  <si>
    <t>collibra,ciso  ciso,mykesec  mykesec,chats  chats,dbtrends  dbtrends,#dprivacy  #dprivacy,#datagovernance  #datagovernance,extract  extract,better  better,value  value,data</t>
  </si>
  <si>
    <t>collibra,featured  featured,one  one,15  15,hot  hot,companies  companies,new  new,york  york,area  area,recently  recently,raised</t>
  </si>
  <si>
    <t>collibra,collibra  collibra,catalog  catalog,ranked  ranked,top  top,#datacatalog  #datacatalog,2019  2019,dresner  dresner,advisory  advisory,services  services,based</t>
  </si>
  <si>
    <t>Top Word Pairs in Tweet by Salience</t>
  </si>
  <si>
    <t>join,tuesday  tuesday,august  august,20th  20th,11  11,00am  00am,et  et,#webcast  learn,seamlessly  seamlessly,integrate  integrate,trillium</t>
  </si>
  <si>
    <t>qa,engineer  collibra,wroclaw  wroclaw,pol  pol,6  6,0k  0k,12  12,0k  frontend,engineer  pol,11  11,0k</t>
  </si>
  <si>
    <t>collibra,ready  ready,data  emea,19  19,tomorrow  tomorrow,last  last,chance  chance,save  save,15  15,early  early,bird</t>
  </si>
  <si>
    <t>machine,learning  learning,data  catalog,software  software,market  market,value  value,growth  growth,development  development,key  ibm,alation  alation,oracle</t>
  </si>
  <si>
    <t>milocamj,machine  machine,learning  learning,data  catalog,software  software,market  market,value  value,growth  growth,development  development,key  ibm,alation</t>
  </si>
  <si>
    <t>governance,software  market,analyst  analyst,global  collibra,#datagovernance  canada,#datagovernance  market,trends  trends,global  global,data  governance,market  2019,alation</t>
  </si>
  <si>
    <t>Word</t>
  </si>
  <si>
    <t>center</t>
  </si>
  <si>
    <t>creates</t>
  </si>
  <si>
    <t>#dat</t>
  </si>
  <si>
    <t>readers</t>
  </si>
  <si>
    <t>choice</t>
  </si>
  <si>
    <t>awards</t>
  </si>
  <si>
    <t>best</t>
  </si>
  <si>
    <t>wait</t>
  </si>
  <si>
    <t>host</t>
  </si>
  <si>
    <t>community</t>
  </si>
  <si>
    <t>#datacitizens</t>
  </si>
  <si>
    <t>october</t>
  </si>
  <si>
    <t>register</t>
  </si>
  <si>
    <t>now</t>
  </si>
  <si>
    <t>15</t>
  </si>
  <si>
    <t>more</t>
  </si>
  <si>
    <t>'1</t>
  </si>
  <si>
    <t>#collibra</t>
  </si>
  <si>
    <t>polls</t>
  </si>
  <si>
    <t>open</t>
  </si>
  <si>
    <t>shortlisted</t>
  </si>
  <si>
    <t>solution</t>
  </si>
  <si>
    <t>group</t>
  </si>
  <si>
    <t>save</t>
  </si>
  <si>
    <t>brain</t>
  </si>
  <si>
    <t>engineer</t>
  </si>
  <si>
    <t>0k</t>
  </si>
  <si>
    <t>advisory</t>
  </si>
  <si>
    <t>manager</t>
  </si>
  <si>
    <t>building</t>
  </si>
  <si>
    <t>produc</t>
  </si>
  <si>
    <t>belgium</t>
  </si>
  <si>
    <t>datum</t>
  </si>
  <si>
    <t>#cio</t>
  </si>
  <si>
    <t>#cdo</t>
  </si>
  <si>
    <t>last</t>
  </si>
  <si>
    <t>today</t>
  </si>
  <si>
    <t>ranked</t>
  </si>
  <si>
    <t>top</t>
  </si>
  <si>
    <t>#datacatalog</t>
  </si>
  <si>
    <t>dresner</t>
  </si>
  <si>
    <t>services</t>
  </si>
  <si>
    <t>based</t>
  </si>
  <si>
    <t>end</t>
  </si>
  <si>
    <t>user</t>
  </si>
  <si>
    <t>feedback</t>
  </si>
  <si>
    <t>sales</t>
  </si>
  <si>
    <t>enterprise</t>
  </si>
  <si>
    <t>shared</t>
  </si>
  <si>
    <t>#futureofdata</t>
  </si>
  <si>
    <t>#ai</t>
  </si>
  <si>
    <t>value</t>
  </si>
  <si>
    <t>llc</t>
  </si>
  <si>
    <t>advantage</t>
  </si>
  <si>
    <t>approach</t>
  </si>
  <si>
    <t>strong</t>
  </si>
  <si>
    <t>ready</t>
  </si>
  <si>
    <t>19</t>
  </si>
  <si>
    <t>tomorrow</t>
  </si>
  <si>
    <t>chance</t>
  </si>
  <si>
    <t>early</t>
  </si>
  <si>
    <t>bird</t>
  </si>
  <si>
    <t>registration</t>
  </si>
  <si>
    <t>#knowledgegraph</t>
  </si>
  <si>
    <t>powers</t>
  </si>
  <si>
    <t>blog</t>
  </si>
  <si>
    <t>transforms</t>
  </si>
  <si>
    <t>information</t>
  </si>
  <si>
    <t>f</t>
  </si>
  <si>
    <t>new</t>
  </si>
  <si>
    <t>know</t>
  </si>
  <si>
    <t>product</t>
  </si>
  <si>
    <t>re</t>
  </si>
  <si>
    <t>honored</t>
  </si>
  <si>
    <t>winner</t>
  </si>
  <si>
    <t>analyst</t>
  </si>
  <si>
    <t>alteryx</t>
  </si>
  <si>
    <t>gautam</t>
  </si>
  <si>
    <t>kher</t>
  </si>
  <si>
    <t>shares</t>
  </si>
  <si>
    <t>s</t>
  </si>
  <si>
    <t>offensive</t>
  </si>
  <si>
    <t>culture</t>
  </si>
  <si>
    <t>full</t>
  </si>
  <si>
    <t>knowledge</t>
  </si>
  <si>
    <t>growth</t>
  </si>
  <si>
    <t>mechelen</t>
  </si>
  <si>
    <t>#jobs</t>
  </si>
  <si>
    <t>profiles</t>
  </si>
  <si>
    <t>business</t>
  </si>
  <si>
    <t>architect</t>
  </si>
  <si>
    <t>consultant</t>
  </si>
  <si>
    <t>bi</t>
  </si>
  <si>
    <t>pol</t>
  </si>
  <si>
    <t>gross</t>
  </si>
  <si>
    <t>uop</t>
  </si>
  <si>
    <t>pln</t>
  </si>
  <si>
    <t>month</t>
  </si>
  <si>
    <t>#dcemea19</t>
  </si>
  <si>
    <t>ryan</t>
  </si>
  <si>
    <t>bishara</t>
  </si>
  <si>
    <t>regional</t>
  </si>
  <si>
    <t>emerging</t>
  </si>
  <si>
    <t>loves</t>
  </si>
  <si>
    <t>career</t>
  </si>
  <si>
    <t>companies</t>
  </si>
  <si>
    <t>over</t>
  </si>
  <si>
    <t>out</t>
  </si>
  <si>
    <t>folks</t>
  </si>
  <si>
    <t>ciso</t>
  </si>
  <si>
    <t>chats</t>
  </si>
  <si>
    <t>#dprivacy</t>
  </si>
  <si>
    <t>extract</t>
  </si>
  <si>
    <t>better</t>
  </si>
  <si>
    <t>jr</t>
  </si>
  <si>
    <t>demos</t>
  </si>
  <si>
    <t>enablement</t>
  </si>
  <si>
    <t>awesome</t>
  </si>
  <si>
    <t>growing</t>
  </si>
  <si>
    <t>please</t>
  </si>
  <si>
    <t>effort</t>
  </si>
  <si>
    <t>vicky</t>
  </si>
  <si>
    <t>froyen</t>
  </si>
  <si>
    <t>talks</t>
  </si>
  <si>
    <t>using</t>
  </si>
  <si>
    <t>contextual</t>
  </si>
  <si>
    <t>integrity</t>
  </si>
  <si>
    <t>context</t>
  </si>
  <si>
    <t>#privaci</t>
  </si>
  <si>
    <t>trends</t>
  </si>
  <si>
    <t>#metadata</t>
  </si>
  <si>
    <t>graph</t>
  </si>
  <si>
    <t>powering</t>
  </si>
  <si>
    <t>intelligence</t>
  </si>
  <si>
    <t>machine</t>
  </si>
  <si>
    <t>learning</t>
  </si>
  <si>
    <t>development</t>
  </si>
  <si>
    <t>oracle</t>
  </si>
  <si>
    <t>cloudera</t>
  </si>
  <si>
    <t>substantial</t>
  </si>
  <si>
    <t>strength</t>
  </si>
  <si>
    <t>tibco</t>
  </si>
  <si>
    <t>x</t>
  </si>
  <si>
    <t>#technology</t>
  </si>
  <si>
    <t>great</t>
  </si>
  <si>
    <t>#job</t>
  </si>
  <si>
    <t>#hiring</t>
  </si>
  <si>
    <t>banking</t>
  </si>
  <si>
    <t>java</t>
  </si>
  <si>
    <t>dutch</t>
  </si>
  <si>
    <t>developer</t>
  </si>
  <si>
    <t>privacy</t>
  </si>
  <si>
    <t>#data</t>
  </si>
  <si>
    <t>here</t>
  </si>
  <si>
    <t>integrate</t>
  </si>
  <si>
    <t>wrocław</t>
  </si>
  <si>
    <t>11</t>
  </si>
  <si>
    <t>feel</t>
  </si>
  <si>
    <t>'19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</si>
  <si>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</si>
  <si>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</si>
  <si>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</si>
  <si>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</si>
  <si>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</si>
  <si>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</si>
  <si>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</si>
  <si>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</si>
  <si>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</si>
  <si>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</si>
  <si>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</si>
  <si>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</si>
  <si>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</si>
  <si>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</si>
  <si>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</si>
  <si>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</si>
  <si>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</si>
  <si>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</si>
  <si>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</si>
  <si>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</si>
  <si>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</si>
  <si>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</si>
  <si>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</si>
  <si>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</si>
  <si>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</si>
  <si>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</si>
  <si>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</si>
  <si>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</si>
  <si>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</si>
  <si>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</si>
  <si>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</si>
  <si>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</si>
  <si>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</si>
  <si>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</si>
  <si>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</si>
  <si>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</si>
  <si>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</si>
  <si>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</si>
  <si>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</si>
  <si>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</si>
  <si>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</si>
  <si>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</si>
  <si>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</si>
  <si>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</si>
  <si>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</si>
  <si>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</si>
  <si>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</si>
  <si>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</si>
  <si>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</si>
  <si>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</si>
  <si>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</si>
  <si>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22-Jul</t>
  </si>
  <si>
    <t>6 PM</t>
  </si>
  <si>
    <t>Aug</t>
  </si>
  <si>
    <t>7-Aug</t>
  </si>
  <si>
    <t>2 PM</t>
  </si>
  <si>
    <t>8-Aug</t>
  </si>
  <si>
    <t>1 PM</t>
  </si>
  <si>
    <t>7 PM</t>
  </si>
  <si>
    <t>10 PM</t>
  </si>
  <si>
    <t>9-Aug</t>
  </si>
  <si>
    <t>6 AM</t>
  </si>
  <si>
    <t>8 PM</t>
  </si>
  <si>
    <t>10-Aug</t>
  </si>
  <si>
    <t>1 AM</t>
  </si>
  <si>
    <t>11-Aug</t>
  </si>
  <si>
    <t>4 PM</t>
  </si>
  <si>
    <t>5 PM</t>
  </si>
  <si>
    <t>12-Aug</t>
  </si>
  <si>
    <t>3 AM</t>
  </si>
  <si>
    <t>7 AM</t>
  </si>
  <si>
    <t>9 AM</t>
  </si>
  <si>
    <t>9 PM</t>
  </si>
  <si>
    <t>13-Aug</t>
  </si>
  <si>
    <t>12 AM</t>
  </si>
  <si>
    <t>8 AM</t>
  </si>
  <si>
    <t>10 AM</t>
  </si>
  <si>
    <t>12 PM</t>
  </si>
  <si>
    <t>3 PM</t>
  </si>
  <si>
    <t>14-Aug</t>
  </si>
  <si>
    <t>4 AM</t>
  </si>
  <si>
    <t>11 AM</t>
  </si>
  <si>
    <t>11 PM</t>
  </si>
  <si>
    <t>15-Aug</t>
  </si>
  <si>
    <t>16-Aug</t>
  </si>
  <si>
    <t>17-Aug</t>
  </si>
  <si>
    <t>18-Aug</t>
  </si>
  <si>
    <t>19-Aug</t>
  </si>
  <si>
    <t>20-Aug</t>
  </si>
  <si>
    <t>21-Aug</t>
  </si>
  <si>
    <t>Red</t>
  </si>
  <si>
    <t>128, 128, 128</t>
  </si>
  <si>
    <t>G1: collibra data #dataintelligence join citizens emea learn london read t</t>
  </si>
  <si>
    <t>G2: join #webcast learn collibra complete upcoming integrating #trilliumdq data governance</t>
  </si>
  <si>
    <t>G3: data collibra market governance global 2019 alation ataccama canada #datagovernance</t>
  </si>
  <si>
    <t>G4: collibra datanami data #datacatalogs becoming indispensable tool #bigdata age alation</t>
  </si>
  <si>
    <t>G5: collibra team hello wroclaw fleursohtz catalog join big data read</t>
  </si>
  <si>
    <t>G6: dhinchcliffe splunk rwang0 douglasmerritt tomstilwell sherriecr always loved concept #darkdata</t>
  </si>
  <si>
    <t>G7: support grateful collibra 2 3 dlicornelltech icsiatberkeley pc committee time</t>
  </si>
  <si>
    <t>G8: data catalog software market key players ibm alation collibra milocamj</t>
  </si>
  <si>
    <t>G9: les</t>
  </si>
  <si>
    <t>G10: see #datamanagement #datagovernance #innovation</t>
  </si>
  <si>
    <t>Autofill Workbook Results</t>
  </si>
  <si>
    <t>Edge Weight▓1▓2▓0▓True▓Gray▓Red▓▓Edge Weight▓1▓2▓0▓3▓10▓False▓Edge Weight▓1▓2▓0▓35▓12▓False▓▓0▓0▓0▓True▓Black▓Black▓▓Followers▓0▓542460▓0▓162▓1000▓False▓▓0▓0▓0▓0▓0▓False▓▓0▓0▓0▓0▓0▓False▓▓0▓0▓0▓0▓0▓False</t>
  </si>
  <si>
    <t>GraphSource░GraphServerTwitterSearch▓GraphTerm░collibra▓ImportDescription░The graph represents a network of 99 Twitter users whose tweets in the requested range contained "collibra", or who were replied to or mentioned in those tweets.  The network was obtained from the NodeXL Graph Server on Saturday, 24 August 2019 at 09:32 UTC.
The requested start date was Thursday, 22 August 2019 at 00:01 UTC and the maximum number of days (going backward) was 14.
The maximum number of tweets collected was 5,000.
The tweets in the network were tweeted over the 13-day, 7-hour, 25-minute period from Thursday, 08 August 2019 at 13:17 UTC to Wednesday, 21 August 2019 at 20:43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</si>
</sst>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577635"/>
        <c:axId val="64089852"/>
      </c:barChart>
      <c:catAx>
        <c:axId val="14577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89852"/>
        <c:crosses val="autoZero"/>
        <c:auto val="1"/>
        <c:lblOffset val="100"/>
        <c:noMultiLvlLbl val="0"/>
      </c:catAx>
      <c:valAx>
        <c:axId val="6408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7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4"/>
                <c:pt idx="0">
                  <c:v>6 PM
22-Jul
Jul
2019</c:v>
                </c:pt>
                <c:pt idx="1">
                  <c:v>2 PM
7-Aug
Aug</c:v>
                </c:pt>
                <c:pt idx="2">
                  <c:v>1 PM
8-Aug</c:v>
                </c:pt>
                <c:pt idx="3">
                  <c:v>6 PM</c:v>
                </c:pt>
                <c:pt idx="4">
                  <c:v>7 PM</c:v>
                </c:pt>
                <c:pt idx="5">
                  <c:v>10 PM</c:v>
                </c:pt>
                <c:pt idx="6">
                  <c:v>6 AM
9-Aug</c:v>
                </c:pt>
                <c:pt idx="7">
                  <c:v>1 PM</c:v>
                </c:pt>
                <c:pt idx="8">
                  <c:v>6 PM</c:v>
                </c:pt>
                <c:pt idx="9">
                  <c:v>7 PM</c:v>
                </c:pt>
                <c:pt idx="10">
                  <c:v>8 PM</c:v>
                </c:pt>
                <c:pt idx="11">
                  <c:v>1 AM
10-Aug</c:v>
                </c:pt>
                <c:pt idx="12">
                  <c:v>1 PM
11-Aug</c:v>
                </c:pt>
                <c:pt idx="13">
                  <c:v>4 PM</c:v>
                </c:pt>
                <c:pt idx="14">
                  <c:v>5 PM</c:v>
                </c:pt>
                <c:pt idx="15">
                  <c:v>3 AM
12-Aug</c:v>
                </c:pt>
                <c:pt idx="16">
                  <c:v>7 AM</c:v>
                </c:pt>
                <c:pt idx="17">
                  <c:v>9 AM</c:v>
                </c:pt>
                <c:pt idx="18">
                  <c:v>2 PM</c:v>
                </c:pt>
                <c:pt idx="19">
                  <c:v>4 PM</c:v>
                </c:pt>
                <c:pt idx="20">
                  <c:v>7 PM</c:v>
                </c:pt>
                <c:pt idx="21">
                  <c:v>8 PM</c:v>
                </c:pt>
                <c:pt idx="22">
                  <c:v>9 PM</c:v>
                </c:pt>
                <c:pt idx="23">
                  <c:v>12 AM
13-Aug</c:v>
                </c:pt>
                <c:pt idx="24">
                  <c:v>1 AM</c:v>
                </c:pt>
                <c:pt idx="25">
                  <c:v>7 AM</c:v>
                </c:pt>
                <c:pt idx="26">
                  <c:v>8 AM</c:v>
                </c:pt>
                <c:pt idx="27">
                  <c:v>10 AM</c:v>
                </c:pt>
                <c:pt idx="28">
                  <c:v>12 PM</c:v>
                </c:pt>
                <c:pt idx="29">
                  <c:v>2 PM</c:v>
                </c:pt>
                <c:pt idx="30">
                  <c:v>3 PM</c:v>
                </c:pt>
                <c:pt idx="31">
                  <c:v>4 PM</c:v>
                </c:pt>
                <c:pt idx="32">
                  <c:v>7 PM</c:v>
                </c:pt>
                <c:pt idx="33">
                  <c:v>8 PM</c:v>
                </c:pt>
                <c:pt idx="34">
                  <c:v>9 PM</c:v>
                </c:pt>
                <c:pt idx="35">
                  <c:v>4 AM
14-Aug</c:v>
                </c:pt>
                <c:pt idx="36">
                  <c:v>8 AM</c:v>
                </c:pt>
                <c:pt idx="37">
                  <c:v>10 AM</c:v>
                </c:pt>
                <c:pt idx="38">
                  <c:v>11 AM</c:v>
                </c:pt>
                <c:pt idx="39">
                  <c:v>12 PM</c:v>
                </c:pt>
                <c:pt idx="40">
                  <c:v>1 PM</c:v>
                </c:pt>
                <c:pt idx="41">
                  <c:v>2 PM</c:v>
                </c:pt>
                <c:pt idx="42">
                  <c:v>4 PM</c:v>
                </c:pt>
                <c:pt idx="43">
                  <c:v>5 PM</c:v>
                </c:pt>
                <c:pt idx="44">
                  <c:v>6 PM</c:v>
                </c:pt>
                <c:pt idx="45">
                  <c:v>7 PM</c:v>
                </c:pt>
                <c:pt idx="46">
                  <c:v>11 PM</c:v>
                </c:pt>
                <c:pt idx="47">
                  <c:v>12 AM
15-Aug</c:v>
                </c:pt>
                <c:pt idx="48">
                  <c:v>6 AM</c:v>
                </c:pt>
                <c:pt idx="49">
                  <c:v>7 AM</c:v>
                </c:pt>
                <c:pt idx="50">
                  <c:v>2 PM</c:v>
                </c:pt>
                <c:pt idx="51">
                  <c:v>3 PM</c:v>
                </c:pt>
                <c:pt idx="52">
                  <c:v>5 PM</c:v>
                </c:pt>
                <c:pt idx="53">
                  <c:v>7 PM</c:v>
                </c:pt>
                <c:pt idx="54">
                  <c:v>10 AM
16-Aug</c:v>
                </c:pt>
                <c:pt idx="55">
                  <c:v>4 PM</c:v>
                </c:pt>
                <c:pt idx="56">
                  <c:v>6 PM</c:v>
                </c:pt>
                <c:pt idx="57">
                  <c:v>9 PM</c:v>
                </c:pt>
                <c:pt idx="58">
                  <c:v>4 AM
17-Aug</c:v>
                </c:pt>
                <c:pt idx="59">
                  <c:v>3 PM</c:v>
                </c:pt>
                <c:pt idx="60">
                  <c:v>4 PM</c:v>
                </c:pt>
                <c:pt idx="61">
                  <c:v>4 AM
18-Aug</c:v>
                </c:pt>
                <c:pt idx="62">
                  <c:v>8 AM
19-Aug</c:v>
                </c:pt>
                <c:pt idx="63">
                  <c:v>9 AM</c:v>
                </c:pt>
                <c:pt idx="64">
                  <c:v>10 AM</c:v>
                </c:pt>
                <c:pt idx="65">
                  <c:v>11 AM</c:v>
                </c:pt>
                <c:pt idx="66">
                  <c:v>1 PM</c:v>
                </c:pt>
                <c:pt idx="67">
                  <c:v>6 PM</c:v>
                </c:pt>
                <c:pt idx="68">
                  <c:v>7 PM</c:v>
                </c:pt>
                <c:pt idx="69">
                  <c:v>11 PM</c:v>
                </c:pt>
                <c:pt idx="70">
                  <c:v>12 AM
20-Aug</c:v>
                </c:pt>
                <c:pt idx="71">
                  <c:v>1 AM</c:v>
                </c:pt>
                <c:pt idx="72">
                  <c:v>7 AM</c:v>
                </c:pt>
                <c:pt idx="73">
                  <c:v>2 PM</c:v>
                </c:pt>
                <c:pt idx="74">
                  <c:v>4 PM</c:v>
                </c:pt>
                <c:pt idx="75">
                  <c:v>6 PM</c:v>
                </c:pt>
                <c:pt idx="76">
                  <c:v>9 PM</c:v>
                </c:pt>
                <c:pt idx="77">
                  <c:v>10 PM</c:v>
                </c:pt>
                <c:pt idx="78">
                  <c:v>4 AM
21-Aug</c:v>
                </c:pt>
                <c:pt idx="79">
                  <c:v>6 AM</c:v>
                </c:pt>
                <c:pt idx="80">
                  <c:v>2 PM</c:v>
                </c:pt>
                <c:pt idx="81">
                  <c:v>3 PM</c:v>
                </c:pt>
                <c:pt idx="82">
                  <c:v>7 PM</c:v>
                </c:pt>
                <c:pt idx="83">
                  <c:v>8 PM</c:v>
                </c:pt>
              </c:strCache>
            </c:strRef>
          </c:cat>
          <c:val>
            <c:numRef>
              <c:f>'Time Series'!$B$26:$B$129</c:f>
              <c:numCache>
                <c:formatCode>General</c:formatCode>
                <c:ptCount val="84"/>
                <c:pt idx="0">
                  <c:v>1</c:v>
                </c:pt>
                <c:pt idx="1">
                  <c:v>1</c:v>
                </c:pt>
                <c:pt idx="2">
                  <c:v>2</c:v>
                </c:pt>
                <c:pt idx="3">
                  <c:v>1</c:v>
                </c:pt>
                <c:pt idx="4">
                  <c:v>1</c:v>
                </c:pt>
                <c:pt idx="5">
                  <c:v>1</c:v>
                </c:pt>
                <c:pt idx="6">
                  <c:v>2</c:v>
                </c:pt>
                <c:pt idx="7">
                  <c:v>2</c:v>
                </c:pt>
                <c:pt idx="8">
                  <c:v>1</c:v>
                </c:pt>
                <c:pt idx="9">
                  <c:v>3</c:v>
                </c:pt>
                <c:pt idx="10">
                  <c:v>2</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5</c:v>
                </c:pt>
                <c:pt idx="31">
                  <c:v>2</c:v>
                </c:pt>
                <c:pt idx="32">
                  <c:v>1</c:v>
                </c:pt>
                <c:pt idx="33">
                  <c:v>3</c:v>
                </c:pt>
                <c:pt idx="34">
                  <c:v>2</c:v>
                </c:pt>
                <c:pt idx="35">
                  <c:v>1</c:v>
                </c:pt>
                <c:pt idx="36">
                  <c:v>1</c:v>
                </c:pt>
                <c:pt idx="37">
                  <c:v>3</c:v>
                </c:pt>
                <c:pt idx="38">
                  <c:v>1</c:v>
                </c:pt>
                <c:pt idx="39">
                  <c:v>1</c:v>
                </c:pt>
                <c:pt idx="40">
                  <c:v>4</c:v>
                </c:pt>
                <c:pt idx="41">
                  <c:v>3</c:v>
                </c:pt>
                <c:pt idx="42">
                  <c:v>1</c:v>
                </c:pt>
                <c:pt idx="43">
                  <c:v>1</c:v>
                </c:pt>
                <c:pt idx="44">
                  <c:v>2</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3</c:v>
                </c:pt>
                <c:pt idx="67">
                  <c:v>1</c:v>
                </c:pt>
                <c:pt idx="68">
                  <c:v>2</c:v>
                </c:pt>
                <c:pt idx="69">
                  <c:v>1</c:v>
                </c:pt>
                <c:pt idx="70">
                  <c:v>1</c:v>
                </c:pt>
                <c:pt idx="71">
                  <c:v>1</c:v>
                </c:pt>
                <c:pt idx="72">
                  <c:v>2</c:v>
                </c:pt>
                <c:pt idx="73">
                  <c:v>1</c:v>
                </c:pt>
                <c:pt idx="74">
                  <c:v>1</c:v>
                </c:pt>
                <c:pt idx="75">
                  <c:v>1</c:v>
                </c:pt>
                <c:pt idx="76">
                  <c:v>1</c:v>
                </c:pt>
                <c:pt idx="77">
                  <c:v>1</c:v>
                </c:pt>
                <c:pt idx="78">
                  <c:v>2</c:v>
                </c:pt>
                <c:pt idx="79">
                  <c:v>1</c:v>
                </c:pt>
                <c:pt idx="80">
                  <c:v>2</c:v>
                </c:pt>
                <c:pt idx="81">
                  <c:v>1</c:v>
                </c:pt>
                <c:pt idx="82">
                  <c:v>2</c:v>
                </c:pt>
                <c:pt idx="83">
                  <c:v>1</c:v>
                </c:pt>
              </c:numCache>
            </c:numRef>
          </c:val>
        </c:ser>
        <c:axId val="36184877"/>
        <c:axId val="57228438"/>
      </c:barChart>
      <c:catAx>
        <c:axId val="36184877"/>
        <c:scaling>
          <c:orientation val="minMax"/>
        </c:scaling>
        <c:axPos val="b"/>
        <c:delete val="0"/>
        <c:numFmt formatCode="General" sourceLinked="1"/>
        <c:majorTickMark val="out"/>
        <c:minorTickMark val="none"/>
        <c:tickLblPos val="nextTo"/>
        <c:crossAx val="57228438"/>
        <c:crosses val="autoZero"/>
        <c:auto val="1"/>
        <c:lblOffset val="100"/>
        <c:noMultiLvlLbl val="0"/>
      </c:catAx>
      <c:valAx>
        <c:axId val="57228438"/>
        <c:scaling>
          <c:orientation val="minMax"/>
        </c:scaling>
        <c:axPos val="l"/>
        <c:majorGridlines/>
        <c:delete val="0"/>
        <c:numFmt formatCode="General" sourceLinked="1"/>
        <c:majorTickMark val="out"/>
        <c:minorTickMark val="none"/>
        <c:tickLblPos val="nextTo"/>
        <c:crossAx val="36184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937757"/>
        <c:axId val="23895494"/>
      </c:barChart>
      <c:catAx>
        <c:axId val="39937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95494"/>
        <c:crosses val="autoZero"/>
        <c:auto val="1"/>
        <c:lblOffset val="100"/>
        <c:noMultiLvlLbl val="0"/>
      </c:catAx>
      <c:valAx>
        <c:axId val="23895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732855"/>
        <c:axId val="56486832"/>
      </c:barChart>
      <c:catAx>
        <c:axId val="137328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86832"/>
        <c:crosses val="autoZero"/>
        <c:auto val="1"/>
        <c:lblOffset val="100"/>
        <c:noMultiLvlLbl val="0"/>
      </c:catAx>
      <c:valAx>
        <c:axId val="56486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2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619441"/>
        <c:axId val="12030650"/>
      </c:barChart>
      <c:catAx>
        <c:axId val="38619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30650"/>
        <c:crosses val="autoZero"/>
        <c:auto val="1"/>
        <c:lblOffset val="100"/>
        <c:noMultiLvlLbl val="0"/>
      </c:catAx>
      <c:valAx>
        <c:axId val="1203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9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166987"/>
        <c:axId val="34958564"/>
      </c:barChart>
      <c:catAx>
        <c:axId val="411669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58564"/>
        <c:crosses val="autoZero"/>
        <c:auto val="1"/>
        <c:lblOffset val="100"/>
        <c:noMultiLvlLbl val="0"/>
      </c:catAx>
      <c:valAx>
        <c:axId val="3495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6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415411"/>
        <c:axId val="41303244"/>
      </c:barChart>
      <c:catAx>
        <c:axId val="34415411"/>
        <c:scaling>
          <c:orientation val="minMax"/>
        </c:scaling>
        <c:axPos val="b"/>
        <c:delete val="1"/>
        <c:majorTickMark val="out"/>
        <c:minorTickMark val="none"/>
        <c:tickLblPos val="none"/>
        <c:crossAx val="41303244"/>
        <c:crosses val="autoZero"/>
        <c:auto val="1"/>
        <c:lblOffset val="100"/>
        <c:noMultiLvlLbl val="0"/>
      </c:catAx>
      <c:valAx>
        <c:axId val="41303244"/>
        <c:scaling>
          <c:orientation val="minMax"/>
        </c:scaling>
        <c:axPos val="l"/>
        <c:delete val="1"/>
        <c:majorTickMark val="out"/>
        <c:minorTickMark val="none"/>
        <c:tickLblPos val="none"/>
        <c:crossAx val="34415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Smith" refreshedVersion="5">
  <cacheSource type="worksheet">
    <worksheetSource ref="A2:BL1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datacitizens"/>
        <s v="knowledgegraph dataintelligence collibra"/>
        <s v="datacitizens futureofdata dataintelligence dcemea19"/>
        <s v="datamanagement datagovernance innovation"/>
        <s v="darkdata ungoverned ai"/>
        <s v="darkdata"/>
        <m/>
        <s v="telecoms jobs telco"/>
        <s v="compliance gdpr privacy"/>
        <s v="job jobs hiring itjobs"/>
        <s v="startups betech"/>
        <s v="datagovernance trienorthdm collibra"/>
        <s v="webcast trilliumdq"/>
        <s v="datacatalogs bigdata podiumdata"/>
        <s v="datacatalogs bigdata"/>
        <s v="dtsquared collibra"/>
        <s v="scaleupvalley"/>
        <s v="data digital ebook"/>
        <s v="analyticship ai ml bi bigdata analytics hied"/>
        <s v="jets jelloshots nobodyremembersanything"/>
        <s v="job jobs hiring"/>
        <s v="collibra dataintelligence datagovernance"/>
        <s v="enterpriseapplications ea technology"/>
        <s v="machinelearning ai technology"/>
        <s v="webcast trilliumdq datagovernance data"/>
        <s v="webcast datagovernance dataquality"/>
        <s v="metadata"/>
        <s v="dataintelligence"/>
        <s v="datagovernance cio cdo"/>
        <s v="datagovernance"/>
        <s v="privaci"/>
        <s v="dprivacy datagovernance"/>
        <s v="ai dataintelligence futureofdata"/>
        <s v="healthcare ehr datawarehouse dataintelligence futureofdata"/>
        <s v="datacatalog"/>
        <s v="dataintelligence dcemea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19-08-09T06:01:14.000"/>
        <d v="2019-08-09T06:01:47.000"/>
        <d v="2019-08-09T13:45:15.000"/>
        <d v="2019-08-09T18:59:55.000"/>
        <d v="2019-08-09T19:00:04.000"/>
        <d v="2019-08-09T19:21:36.000"/>
        <d v="2019-08-09T19:22:20.000"/>
        <d v="2019-08-09T20:55:51.000"/>
        <d v="2019-08-09T20:57:42.000"/>
        <d v="2019-08-11T13:04:40.000"/>
        <d v="2019-08-11T16:48:48.000"/>
        <d v="2019-08-12T20:12:03.000"/>
        <d v="2019-08-12T21:23:01.000"/>
        <d v="2019-08-13T00:10:03.000"/>
        <d v="2019-08-13T07:55:24.000"/>
        <d v="2019-08-13T08:45:22.000"/>
        <d v="2019-08-13T12:04:42.000"/>
        <d v="2019-08-13T15:15:35.000"/>
        <d v="2019-08-13T15:43:52.000"/>
        <d v="2019-08-13T15:55:47.000"/>
        <d v="2019-08-13T16:02:35.000"/>
        <d v="2019-08-13T15:15:23.000"/>
        <d v="2019-08-13T15:15:38.000"/>
        <d v="2019-08-13T16:39:24.000"/>
        <d v="2019-08-13T19:45:08.000"/>
        <d v="2019-08-13T20:20:09.000"/>
        <d v="2019-08-13T20:26:56.000"/>
        <d v="2019-08-13T20:30:47.000"/>
        <d v="2019-08-13T21:02:22.000"/>
        <d v="2019-08-13T21:48:07.000"/>
        <d v="2019-08-14T04:36:15.000"/>
        <d v="2019-08-14T08:26:39.000"/>
        <d v="2019-08-14T11:00:07.000"/>
        <d v="2019-08-09T13:25:38.000"/>
        <d v="2019-08-12T19:35:24.000"/>
        <d v="2019-08-14T13:54:39.000"/>
        <d v="2019-08-08T13:31:51.000"/>
        <d v="2019-08-10T01:30:42.000"/>
        <d v="2019-08-14T14:01:47.000"/>
        <d v="2019-08-14T16:10:04.000"/>
        <d v="2019-08-14T17:11:45.000"/>
        <d v="2019-08-14T18:48:27.000"/>
        <d v="2019-08-14T19:31:37.000"/>
        <d v="2019-08-14T23:38:52.000"/>
        <d v="2019-08-15T00:53:53.000"/>
        <d v="2019-08-15T14:46:48.000"/>
        <d v="2019-08-15T15:45:00.000"/>
        <d v="2019-08-15T19:05:04.000"/>
        <d v="2019-08-13T10:17:32.000"/>
        <d v="2019-08-16T10:25:06.000"/>
        <d v="2019-08-16T18:35:09.000"/>
        <d v="2019-08-16T21:47:59.000"/>
        <d v="2019-08-17T04:24:22.000"/>
        <d v="2019-08-17T15:42:57.000"/>
        <d v="2019-08-17T16:02:04.000"/>
        <d v="2019-08-18T04:17:45.000"/>
        <d v="2019-08-19T08:50:27.000"/>
        <d v="2019-08-19T09:46:54.000"/>
        <d v="2019-08-19T10:32:05.000"/>
        <d v="2019-08-19T11:58:49.000"/>
        <d v="2019-08-12T09:19:35.000"/>
        <d v="2019-08-19T13:02:09.000"/>
        <d v="2019-08-12T09:20:03.000"/>
        <d v="2019-08-19T13:02:33.000"/>
        <d v="2019-08-13T14:37:56.000"/>
        <d v="2019-08-15T17:00:51.000"/>
        <d v="2019-08-19T18:00:09.000"/>
        <d v="2019-08-08T22:50:01.000"/>
        <d v="2019-08-12T03:12:15.000"/>
        <d v="2019-08-08T18:59:32.000"/>
        <d v="2019-08-13T01:06:53.000"/>
        <d v="2019-08-15T07:48:41.000"/>
        <d v="2019-08-19T19:03:21.000"/>
        <d v="2019-08-08T19:02:04.000"/>
        <d v="2019-08-14T12:52:23.000"/>
        <d v="2019-08-20T01:13:21.000"/>
        <d v="2019-08-12T07:37:02.000"/>
        <d v="2019-08-14T10:50:34.000"/>
        <d v="2019-08-14T10:56:33.000"/>
        <d v="2019-08-20T07:30:34.000"/>
        <d v="2019-08-20T07:44:03.000"/>
        <d v="2019-08-20T16:42:57.000"/>
        <d v="2019-08-20T22:37:42.000"/>
        <d v="2019-08-21T04:43:34.000"/>
        <d v="2019-08-21T04:44:34.000"/>
        <d v="2019-08-20T00:31:33.000"/>
        <d v="2019-08-19T23:56:07.000"/>
        <d v="2019-08-14T18:41:11.000"/>
        <d v="2019-08-21T06:28:35.000"/>
        <d v="2019-07-22T18:39:12.000"/>
        <d v="2019-08-14T14:51:19.000"/>
        <d v="2019-08-14T13:02:17.000"/>
        <d v="2019-08-16T16:50:30.000"/>
        <d v="2019-08-15T06:42:07.000"/>
        <d v="2019-08-19T13:22:43.000"/>
        <d v="2019-08-19T19:00:31.000"/>
        <d v="2019-08-20T14:02:42.000"/>
        <d v="2019-08-21T14:54:05.000"/>
        <d v="2019-08-14T13:31:37.000"/>
        <d v="2019-08-20T18:14:15.000"/>
        <d v="2019-08-14T13:36:20.000"/>
        <d v="2019-08-14T14:30:55.000"/>
        <d v="2019-08-20T21:00:54.000"/>
        <d v="2019-08-12T16:04:36.000"/>
        <d v="2019-08-21T15:38:42.000"/>
        <d v="2019-08-11T17:33:01.000"/>
        <d v="2019-08-21T19:09:48.000"/>
        <d v="2019-08-21T19:47:26.000"/>
        <d v="2019-08-12T14:30:26.000"/>
        <d v="2019-08-07T14:16:23.000"/>
        <d v="2019-08-08T13:17:22.000"/>
        <d v="2019-08-14T10:01:04.000"/>
        <d v="2019-08-21T14:06:09.000"/>
        <d v="2019-08-21T20:43:05.000"/>
      </sharedItems>
      <fieldGroup par="66" base="22">
        <rangePr groupBy="hours" autoEnd="1" autoStart="1" startDate="2019-07-22T18:39:12.000" endDate="2019-08-21T20:43:05.000"/>
        <groupItems count="26">
          <s v="&lt;7/22/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2T18:39:12.000" endDate="2019-08-21T20:43:05.000"/>
        <groupItems count="368">
          <s v="&lt;7/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7-22T18:39:12.000" endDate="2019-08-21T20:43:05.000"/>
        <groupItems count="14">
          <s v="&lt;7/22/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7-22T18:39:12.000" endDate="2019-08-21T20:43:05.000"/>
        <groupItems count="3">
          <s v="&lt;7/22/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o_vanhoof"/>
    <s v="collibra"/>
    <m/>
    <m/>
    <m/>
    <m/>
    <m/>
    <m/>
    <m/>
    <m/>
    <s v="No"/>
    <n v="3"/>
    <m/>
    <m/>
    <x v="0"/>
    <d v="2019-08-09T06:01:14.000"/>
    <s v="RT @collibra: We can’t wait to host our community of #datacitizens in London this October. Register now to join us at Data Citizens EMEA '1…"/>
    <m/>
    <m/>
    <x v="0"/>
    <m/>
    <s v="http://abs.twimg.com/sticky/default_profile_images/default_profile_normal.png"/>
    <x v="0"/>
    <s v="https://twitter.com/#!/o_vanhoof/status/1159706179750248448"/>
    <m/>
    <m/>
    <s v="1159706179750248448"/>
    <m/>
    <b v="0"/>
    <n v="0"/>
    <s v=""/>
    <b v="0"/>
    <s v="en"/>
    <m/>
    <s v=""/>
    <b v="0"/>
    <n v="4"/>
    <s v="1159453548431716352"/>
    <s v="Twitter for iPhone"/>
    <b v="0"/>
    <s v="1159453548431716352"/>
    <s v="Tweet"/>
    <n v="0"/>
    <n v="0"/>
    <m/>
    <m/>
    <m/>
    <m/>
    <m/>
    <m/>
    <m/>
    <m/>
    <n v="2"/>
    <s v="1"/>
    <s v="1"/>
    <n v="0"/>
    <n v="0"/>
    <n v="0"/>
    <n v="0"/>
    <n v="0"/>
    <n v="0"/>
    <n v="26"/>
    <n v="100"/>
    <n v="26"/>
  </r>
  <r>
    <s v="o_vanhoof"/>
    <s v="collibra"/>
    <m/>
    <m/>
    <m/>
    <m/>
    <m/>
    <m/>
    <m/>
    <m/>
    <s v="No"/>
    <n v="4"/>
    <m/>
    <m/>
    <x v="0"/>
    <d v="2019-08-09T06:01:47.000"/>
    <s v="RT @collibra: The #knowledgegraph is a brain that powers #dataintelligence. Today on the blog, learn how #Collibra transforms information i…"/>
    <m/>
    <m/>
    <x v="1"/>
    <m/>
    <s v="http://abs.twimg.com/sticky/default_profile_images/default_profile_normal.png"/>
    <x v="1"/>
    <s v="https://twitter.com/#!/o_vanhoof/status/1159706319034757120"/>
    <m/>
    <m/>
    <s v="1159706319034757120"/>
    <m/>
    <b v="0"/>
    <n v="0"/>
    <s v=""/>
    <b v="0"/>
    <s v="en"/>
    <m/>
    <s v=""/>
    <b v="0"/>
    <n v="3"/>
    <s v="1159106011971629056"/>
    <s v="Twitter for iPhone"/>
    <b v="0"/>
    <s v="1159106011971629056"/>
    <s v="Tweet"/>
    <n v="0"/>
    <n v="0"/>
    <m/>
    <m/>
    <m/>
    <m/>
    <m/>
    <m/>
    <m/>
    <m/>
    <n v="2"/>
    <s v="1"/>
    <s v="1"/>
    <n v="0"/>
    <n v="0"/>
    <n v="0"/>
    <n v="0"/>
    <n v="0"/>
    <n v="0"/>
    <n v="20"/>
    <n v="100"/>
    <n v="20"/>
  </r>
  <r>
    <s v="ashleymsteiner"/>
    <s v="ashleymsteiner"/>
    <m/>
    <m/>
    <m/>
    <m/>
    <m/>
    <m/>
    <m/>
    <m/>
    <s v="No"/>
    <n v="5"/>
    <m/>
    <m/>
    <x v="1"/>
    <d v="2019-08-09T13:45:15.000"/>
    <s v="We can’t wait to host our community of #DataCitizens in London this October. Register now to join us at Data Citizens EMEA '19 and save 15%! (link: https://t.co/CIbhWFwuFr) https://t.co/CIbhWFwuFr #FutureofData #DataIntelligence #dcemea19 https://t.co/CGRipeLp8w"/>
    <s v="https://citizens.collibra.com/ https://citizens.collibra.com/"/>
    <s v="collibra.com collibra.com"/>
    <x v="2"/>
    <s v="https://pbs.twimg.com/media/EBiE0-vWsAYLE3M.jpg"/>
    <s v="https://pbs.twimg.com/media/EBiE0-vWsAYLE3M.jpg"/>
    <x v="2"/>
    <s v="https://twitter.com/#!/ashleymsteiner/status/1159822952810143744"/>
    <m/>
    <m/>
    <s v="1159822952810143744"/>
    <m/>
    <b v="0"/>
    <n v="0"/>
    <s v=""/>
    <b v="0"/>
    <s v="en"/>
    <m/>
    <s v=""/>
    <b v="0"/>
    <n v="0"/>
    <s v=""/>
    <s v="Twitter Web App"/>
    <b v="0"/>
    <s v="1159822952810143744"/>
    <s v="Tweet"/>
    <n v="0"/>
    <n v="0"/>
    <m/>
    <m/>
    <m/>
    <m/>
    <m/>
    <m/>
    <m/>
    <m/>
    <n v="1"/>
    <s v="3"/>
    <s v="3"/>
    <n v="0"/>
    <n v="0"/>
    <n v="0"/>
    <n v="0"/>
    <n v="0"/>
    <n v="0"/>
    <n v="31"/>
    <n v="100"/>
    <n v="31"/>
  </r>
  <r>
    <s v="ironcampbell"/>
    <s v="collibra"/>
    <m/>
    <m/>
    <m/>
    <m/>
    <m/>
    <m/>
    <m/>
    <m/>
    <s v="No"/>
    <n v="6"/>
    <m/>
    <m/>
    <x v="0"/>
    <d v="2019-08-09T18:59:55.000"/>
    <s v="RT @collibra: We can’t wait to host our community of #datacitizens in London this October. Register now to join us at Data Citizens EMEA '1…"/>
    <m/>
    <m/>
    <x v="0"/>
    <m/>
    <s v="http://pbs.twimg.com/profile_images/1047189927023263745/j88HVrOL_normal.jpg"/>
    <x v="3"/>
    <s v="https://twitter.com/#!/ironcampbell/status/1159902144566300672"/>
    <m/>
    <m/>
    <s v="1159902144566300672"/>
    <m/>
    <b v="0"/>
    <n v="0"/>
    <s v=""/>
    <b v="0"/>
    <s v="en"/>
    <m/>
    <s v=""/>
    <b v="0"/>
    <n v="6"/>
    <s v="1159453548431716352"/>
    <s v="Twitter for iPhone"/>
    <b v="0"/>
    <s v="1159453548431716352"/>
    <s v="Tweet"/>
    <n v="0"/>
    <n v="0"/>
    <m/>
    <m/>
    <m/>
    <m/>
    <m/>
    <m/>
    <m/>
    <m/>
    <n v="2"/>
    <s v="1"/>
    <s v="1"/>
    <n v="0"/>
    <n v="0"/>
    <n v="0"/>
    <n v="0"/>
    <n v="0"/>
    <n v="0"/>
    <n v="26"/>
    <n v="100"/>
    <n v="26"/>
  </r>
  <r>
    <s v="ironcampbell"/>
    <s v="collibra"/>
    <m/>
    <m/>
    <m/>
    <m/>
    <m/>
    <m/>
    <m/>
    <m/>
    <s v="No"/>
    <n v="7"/>
    <m/>
    <m/>
    <x v="0"/>
    <d v="2019-08-09T19:00:04.000"/>
    <s v="RT @collibra: The #knowledgegraph is a brain that powers #dataintelligence. Today on the blog, learn how #Collibra transforms information i…"/>
    <m/>
    <m/>
    <x v="1"/>
    <m/>
    <s v="http://pbs.twimg.com/profile_images/1047189927023263745/j88HVrOL_normal.jpg"/>
    <x v="4"/>
    <s v="https://twitter.com/#!/ironcampbell/status/1159902180368879617"/>
    <m/>
    <m/>
    <s v="1159902180368879617"/>
    <m/>
    <b v="0"/>
    <n v="0"/>
    <s v=""/>
    <b v="0"/>
    <s v="en"/>
    <m/>
    <s v=""/>
    <b v="0"/>
    <n v="4"/>
    <s v="1159106011971629056"/>
    <s v="Twitter for iPhone"/>
    <b v="0"/>
    <s v="1159106011971629056"/>
    <s v="Tweet"/>
    <n v="0"/>
    <n v="0"/>
    <m/>
    <m/>
    <m/>
    <m/>
    <m/>
    <m/>
    <m/>
    <m/>
    <n v="2"/>
    <s v="1"/>
    <s v="1"/>
    <n v="0"/>
    <n v="0"/>
    <n v="0"/>
    <n v="0"/>
    <n v="0"/>
    <n v="0"/>
    <n v="20"/>
    <n v="100"/>
    <n v="20"/>
  </r>
  <r>
    <s v="vizyourworld"/>
    <s v="vizyourworld"/>
    <m/>
    <m/>
    <m/>
    <m/>
    <m/>
    <m/>
    <m/>
    <m/>
    <s v="No"/>
    <n v="8"/>
    <m/>
    <m/>
    <x v="1"/>
    <d v="2019-08-09T19:21:36.000"/>
    <s v="See you there? #datamanagement #datagovernance #innovation https://t.co/bnAwxoc3fg"/>
    <s v="https://twitter.com/collibra/status/1159453548431716352"/>
    <s v="twitter.com"/>
    <x v="3"/>
    <m/>
    <s v="http://pbs.twimg.com/profile_images/769274069565014016/k-h8tTxn_normal.jpg"/>
    <x v="5"/>
    <s v="https://twitter.com/#!/vizyourworld/status/1159907599132823554"/>
    <m/>
    <m/>
    <s v="1159907599132823554"/>
    <m/>
    <b v="0"/>
    <n v="0"/>
    <s v=""/>
    <b v="1"/>
    <s v="en"/>
    <m/>
    <s v="1159453548431716352"/>
    <b v="0"/>
    <n v="1"/>
    <s v=""/>
    <s v="Twitter for iPhone"/>
    <b v="0"/>
    <s v="1159907599132823554"/>
    <s v="Tweet"/>
    <n v="0"/>
    <n v="0"/>
    <m/>
    <m/>
    <m/>
    <m/>
    <m/>
    <m/>
    <m/>
    <m/>
    <n v="1"/>
    <s v="10"/>
    <s v="10"/>
    <n v="1"/>
    <n v="16.666666666666668"/>
    <n v="0"/>
    <n v="0"/>
    <n v="0"/>
    <n v="0"/>
    <n v="5"/>
    <n v="83.33333333333333"/>
    <n v="6"/>
  </r>
  <r>
    <s v="e_nterdiscipl"/>
    <s v="vizyourworld"/>
    <m/>
    <m/>
    <m/>
    <m/>
    <m/>
    <m/>
    <m/>
    <m/>
    <s v="No"/>
    <n v="9"/>
    <m/>
    <m/>
    <x v="0"/>
    <d v="2019-08-09T19:22:20.000"/>
    <s v="RT @VizYourWorld: See you there? #datamanagement #datagovernance #innovation https://t.co/bnAwxoc3fg"/>
    <s v="https://twitter.com/collibra/status/1159453548431716352"/>
    <s v="twitter.com"/>
    <x v="3"/>
    <m/>
    <s v="http://pbs.twimg.com/profile_images/975455769285013516/v9woXI7E_normal.jpg"/>
    <x v="6"/>
    <s v="https://twitter.com/#!/e_nterdiscipl/status/1159907785448050688"/>
    <m/>
    <m/>
    <s v="1159907785448050688"/>
    <m/>
    <b v="0"/>
    <n v="0"/>
    <s v=""/>
    <b v="1"/>
    <s v="en"/>
    <m/>
    <s v="1159453548431716352"/>
    <b v="0"/>
    <n v="1"/>
    <s v="1159907599132823554"/>
    <s v="inter discipl"/>
    <b v="0"/>
    <s v="1159907599132823554"/>
    <s v="Tweet"/>
    <n v="0"/>
    <n v="0"/>
    <m/>
    <m/>
    <m/>
    <m/>
    <m/>
    <m/>
    <m/>
    <m/>
    <n v="1"/>
    <s v="10"/>
    <s v="10"/>
    <n v="1"/>
    <n v="12.5"/>
    <n v="0"/>
    <n v="0"/>
    <n v="0"/>
    <n v="0"/>
    <n v="7"/>
    <n v="87.5"/>
    <n v="8"/>
  </r>
  <r>
    <s v="eric_kavanagh"/>
    <s v="geminidataco"/>
    <m/>
    <m/>
    <m/>
    <m/>
    <m/>
    <m/>
    <m/>
    <m/>
    <s v="No"/>
    <n v="10"/>
    <m/>
    <m/>
    <x v="0"/>
    <d v="2019-08-09T20:55:51.000"/>
    <s v="@dhinchcliffe @splunk @rwang0 @douglasmerritt @tomstilwell @SherrieCR Always loved that concept: #DarkData_x000a_I feel a disturbance in the force!_x000a_Thing is, #ungoverned data landscapes will soon betray their darkest secrets as #AI engines crawl around and dig up all sorts of fascinating goodies. Time to focus, folks!_x000a_@collibra @streamsets @geminidataco"/>
    <m/>
    <m/>
    <x v="4"/>
    <m/>
    <s v="http://pbs.twimg.com/profile_images/1036795665035276294/xM77MXeD_normal.jpg"/>
    <x v="7"/>
    <s v="https://twitter.com/#!/eric_kavanagh/status/1159931316898582529"/>
    <m/>
    <m/>
    <s v="1159931316898582529"/>
    <s v="1159930045332242432"/>
    <b v="0"/>
    <n v="3"/>
    <s v="1585"/>
    <b v="0"/>
    <s v="en"/>
    <m/>
    <s v=""/>
    <b v="0"/>
    <n v="1"/>
    <s v=""/>
    <s v="Twitter Web App"/>
    <b v="0"/>
    <s v="1159930045332242432"/>
    <s v="Tweet"/>
    <n v="0"/>
    <n v="0"/>
    <m/>
    <m/>
    <m/>
    <m/>
    <m/>
    <m/>
    <m/>
    <m/>
    <n v="1"/>
    <s v="6"/>
    <s v="6"/>
    <m/>
    <m/>
    <m/>
    <m/>
    <m/>
    <m/>
    <m/>
    <m/>
    <m/>
  </r>
  <r>
    <s v="dhinchcliffe"/>
    <s v="sherriecr"/>
    <m/>
    <m/>
    <m/>
    <m/>
    <m/>
    <m/>
    <m/>
    <m/>
    <s v="No"/>
    <n v="13"/>
    <m/>
    <m/>
    <x v="0"/>
    <d v="2019-08-09T20:57:42.000"/>
    <s v="RT @eric_kavanagh: @dhinchcliffe @splunk @rwang0 @douglasmerritt @tomstilwell @SherrieCR Always loved that concept: #DarkData_x000a_I feel a dist…"/>
    <m/>
    <m/>
    <x v="5"/>
    <m/>
    <s v="http://pbs.twimg.com/profile_images/2228251926/dion_headshot_red_background_normal.jpg"/>
    <x v="8"/>
    <s v="https://twitter.com/#!/dhinchcliffe/status/1159931782877212672"/>
    <m/>
    <m/>
    <s v="1159931782877212672"/>
    <m/>
    <b v="0"/>
    <n v="0"/>
    <s v=""/>
    <b v="0"/>
    <s v="en"/>
    <m/>
    <s v=""/>
    <b v="0"/>
    <n v="1"/>
    <s v="1159931316898582529"/>
    <s v="Twitter for iPhone"/>
    <b v="0"/>
    <s v="1159931316898582529"/>
    <s v="Tweet"/>
    <n v="0"/>
    <n v="0"/>
    <m/>
    <m/>
    <m/>
    <m/>
    <m/>
    <m/>
    <m/>
    <m/>
    <n v="1"/>
    <s v="6"/>
    <s v="6"/>
    <m/>
    <m/>
    <m/>
    <m/>
    <m/>
    <m/>
    <m/>
    <m/>
    <m/>
  </r>
  <r>
    <s v="collibraandreas"/>
    <s v="collibra"/>
    <m/>
    <m/>
    <m/>
    <m/>
    <m/>
    <m/>
    <m/>
    <m/>
    <s v="No"/>
    <n v="25"/>
    <m/>
    <m/>
    <x v="0"/>
    <d v="2019-08-11T13:04:40.000"/>
    <s v="RT @collibra: We can’t wait to host our community of #datacitizens in London this October. Register now to join us at Data Citizens EMEA '1…"/>
    <m/>
    <m/>
    <x v="0"/>
    <m/>
    <s v="http://pbs.twimg.com/profile_images/785504703274680320/CeZ4u8Fa_normal.jpg"/>
    <x v="9"/>
    <s v="https://twitter.com/#!/collibraandreas/status/1160537519097880577"/>
    <m/>
    <m/>
    <s v="1160537519097880577"/>
    <m/>
    <b v="0"/>
    <n v="0"/>
    <s v=""/>
    <b v="0"/>
    <s v="en"/>
    <m/>
    <s v=""/>
    <b v="0"/>
    <n v="7"/>
    <s v="1159453548431716352"/>
    <s v="Tweetbot for iΟS"/>
    <b v="0"/>
    <s v="1159453548431716352"/>
    <s v="Tweet"/>
    <n v="0"/>
    <n v="0"/>
    <m/>
    <m/>
    <m/>
    <m/>
    <m/>
    <m/>
    <m/>
    <m/>
    <n v="1"/>
    <s v="1"/>
    <s v="1"/>
    <n v="0"/>
    <n v="0"/>
    <n v="0"/>
    <n v="0"/>
    <n v="0"/>
    <n v="0"/>
    <n v="26"/>
    <n v="100"/>
    <n v="26"/>
  </r>
  <r>
    <s v="sfinformer"/>
    <s v="sfinformer"/>
    <m/>
    <m/>
    <m/>
    <m/>
    <m/>
    <m/>
    <m/>
    <m/>
    <s v="No"/>
    <n v="26"/>
    <m/>
    <m/>
    <x v="1"/>
    <d v="2019-08-11T16:48:48.000"/>
    <s v="Collibra Consultant – San Francisco Jobs https://t.co/Huu5aoDPED"/>
    <s v="https://sanfranciscoinformer.com/186962/collibra-consultant-san-francisco-jobs/"/>
    <s v="sanfranciscoinformer.com"/>
    <x v="6"/>
    <m/>
    <s v="http://pbs.twimg.com/profile_images/813722598139957248/D7Q68Y_K_normal.jpg"/>
    <x v="10"/>
    <s v="https://twitter.com/#!/sfinformer/status/1160593922617466884"/>
    <m/>
    <m/>
    <s v="1160593922617466884"/>
    <m/>
    <b v="0"/>
    <n v="0"/>
    <s v=""/>
    <b v="0"/>
    <s v="fr"/>
    <m/>
    <s v=""/>
    <b v="0"/>
    <n v="0"/>
    <s v=""/>
    <s v="WordPress.com"/>
    <b v="0"/>
    <s v="1160593922617466884"/>
    <s v="Tweet"/>
    <n v="0"/>
    <n v="0"/>
    <m/>
    <m/>
    <m/>
    <m/>
    <m/>
    <m/>
    <m/>
    <m/>
    <n v="1"/>
    <s v="3"/>
    <s v="3"/>
    <n v="0"/>
    <n v="0"/>
    <n v="0"/>
    <n v="0"/>
    <n v="0"/>
    <n v="0"/>
    <n v="5"/>
    <n v="100"/>
    <n v="5"/>
  </r>
  <r>
    <s v="telcoprofession"/>
    <s v="telcoprofession"/>
    <m/>
    <m/>
    <m/>
    <m/>
    <m/>
    <m/>
    <m/>
    <m/>
    <s v="No"/>
    <n v="27"/>
    <m/>
    <m/>
    <x v="1"/>
    <d v="2019-08-12T20:12:03.000"/>
    <s v="Data Engineer (Collibra, Java + Telecom) - Mechelen, Antwerpen, Belgium - N/A (per year) #telecoms #jobs #telco https://t.co/H7tVWKHkIz"/>
    <s v="http://jobs.telcoprofessionals.com/Data-Engineer-(Collibra,-Java-+-Telecom)-23288?utm_source=dlvr.it&amp;utm_medium=twitter&amp;utm_campaign=telcoprofession"/>
    <s v="telcoprofessionals.com"/>
    <x v="7"/>
    <m/>
    <s v="http://pbs.twimg.com/profile_images/537843677217832960/9KOySstt_normal.jpeg"/>
    <x v="11"/>
    <s v="https://twitter.com/#!/telcoprofession/status/1161007458849943552"/>
    <m/>
    <m/>
    <s v="1161007458849943552"/>
    <m/>
    <b v="0"/>
    <n v="0"/>
    <s v=""/>
    <b v="0"/>
    <s v="nl"/>
    <m/>
    <s v=""/>
    <b v="0"/>
    <n v="0"/>
    <s v=""/>
    <s v="dlvr.it"/>
    <b v="0"/>
    <s v="1161007458849943552"/>
    <s v="Tweet"/>
    <n v="0"/>
    <n v="0"/>
    <m/>
    <m/>
    <m/>
    <m/>
    <m/>
    <m/>
    <m/>
    <m/>
    <n v="1"/>
    <s v="3"/>
    <s v="3"/>
    <n v="0"/>
    <n v="0"/>
    <n v="0"/>
    <n v="0"/>
    <n v="0"/>
    <n v="0"/>
    <n v="15"/>
    <n v="100"/>
    <n v="15"/>
  </r>
  <r>
    <s v="biplatform"/>
    <s v="collibra"/>
    <m/>
    <m/>
    <m/>
    <m/>
    <m/>
    <m/>
    <m/>
    <m/>
    <s v="No"/>
    <n v="28"/>
    <m/>
    <m/>
    <x v="0"/>
    <d v="2019-08-12T21:23:01.000"/>
    <s v="Collibra introduceert Collibra Privacy &amp;amp; Risk | BI-Platform | BI &amp;amp; Analytics  https://t.co/KJBlRLhJbV #compliance #GDPR #privacy @collibra"/>
    <s v="https://biplatform.nl/2195948/collibra-introduceert-collibra-privacy-en-risk.html#.XVHYkkX_3YU.hootsuite"/>
    <s v="biplatform.nl"/>
    <x v="8"/>
    <m/>
    <s v="http://pbs.twimg.com/profile_images/603278646682492928/TfB3SgQF_normal.jpg"/>
    <x v="12"/>
    <s v="https://twitter.com/#!/biplatform/status/1161025317428969481"/>
    <m/>
    <m/>
    <s v="1161025317428969481"/>
    <m/>
    <b v="0"/>
    <n v="1"/>
    <s v=""/>
    <b v="0"/>
    <s v="en"/>
    <m/>
    <s v=""/>
    <b v="0"/>
    <n v="0"/>
    <s v=""/>
    <s v="Hootsuite Inc."/>
    <b v="0"/>
    <s v="1161025317428969481"/>
    <s v="Tweet"/>
    <n v="0"/>
    <n v="0"/>
    <m/>
    <m/>
    <m/>
    <m/>
    <m/>
    <m/>
    <m/>
    <m/>
    <n v="1"/>
    <s v="1"/>
    <s v="1"/>
    <n v="0"/>
    <n v="0"/>
    <n v="1"/>
    <n v="6.666666666666667"/>
    <n v="0"/>
    <n v="0"/>
    <n v="14"/>
    <n v="93.33333333333333"/>
    <n v="15"/>
  </r>
  <r>
    <s v="juliebhunt"/>
    <s v="datanami"/>
    <m/>
    <m/>
    <m/>
    <m/>
    <m/>
    <m/>
    <m/>
    <m/>
    <s v="No"/>
    <n v="29"/>
    <m/>
    <m/>
    <x v="0"/>
    <d v="2019-08-13T00:10:03.000"/>
    <s v="RT @collibra: The polls are open for the @datanami Readers’ Choice Awards, and Collibra Catalog is shortlisted for the Best Big Data Produc…"/>
    <m/>
    <m/>
    <x v="6"/>
    <m/>
    <s v="http://pbs.twimg.com/profile_images/468502341/Julie4_normal.jpg"/>
    <x v="13"/>
    <s v="https://twitter.com/#!/juliebhunt/status/1161067355474137088"/>
    <m/>
    <m/>
    <s v="1161067355474137088"/>
    <m/>
    <b v="0"/>
    <n v="0"/>
    <s v=""/>
    <b v="0"/>
    <s v="en"/>
    <m/>
    <s v=""/>
    <b v="0"/>
    <n v="5"/>
    <s v="1160921488729542656"/>
    <s v="Twitter for Android"/>
    <b v="0"/>
    <s v="1160921488729542656"/>
    <s v="Tweet"/>
    <n v="0"/>
    <n v="0"/>
    <m/>
    <m/>
    <m/>
    <m/>
    <m/>
    <m/>
    <m/>
    <m/>
    <n v="1"/>
    <s v="4"/>
    <s v="4"/>
    <n v="2"/>
    <n v="8.695652173913043"/>
    <n v="0"/>
    <n v="0"/>
    <n v="0"/>
    <n v="0"/>
    <n v="21"/>
    <n v="91.30434782608695"/>
    <n v="23"/>
  </r>
  <r>
    <s v="templetonjobs"/>
    <s v="templetonjobs"/>
    <m/>
    <m/>
    <m/>
    <m/>
    <m/>
    <m/>
    <m/>
    <m/>
    <s v="No"/>
    <n v="31"/>
    <m/>
    <m/>
    <x v="1"/>
    <d v="2019-08-13T07:55:24.000"/>
    <s v="Collibra Engineer (DUTCH SPEAKING), Mechelen, €0 - 500/day #job #jobs #hiring #ITJobs https://t.co/8n1ABIcW1B https://t.co/IDSmdHAip7"/>
    <s v="https://www.applythis.net/?a=12009B331.0"/>
    <s v="applythis.net"/>
    <x v="9"/>
    <s v="https://pbs.twimg.com/media/EBxOsP2WsAAgfCV.png"/>
    <s v="https://pbs.twimg.com/media/EBxOsP2WsAAgfCV.png"/>
    <x v="14"/>
    <s v="https://twitter.com/#!/templetonjobs/status/1161184462127939585"/>
    <m/>
    <m/>
    <s v="1161184462127939585"/>
    <m/>
    <b v="0"/>
    <n v="0"/>
    <s v=""/>
    <b v="0"/>
    <s v="en"/>
    <m/>
    <s v=""/>
    <b v="0"/>
    <n v="0"/>
    <s v=""/>
    <s v="LogicMelon"/>
    <b v="0"/>
    <s v="1161184462127939585"/>
    <s v="Tweet"/>
    <n v="0"/>
    <n v="0"/>
    <m/>
    <m/>
    <m/>
    <m/>
    <m/>
    <m/>
    <m/>
    <m/>
    <n v="1"/>
    <s v="3"/>
    <s v="3"/>
    <n v="0"/>
    <n v="0"/>
    <n v="0"/>
    <n v="0"/>
    <n v="0"/>
    <n v="0"/>
    <n v="12"/>
    <n v="100"/>
    <n v="12"/>
  </r>
  <r>
    <s v="maxsamain"/>
    <s v="esoptra"/>
    <m/>
    <m/>
    <m/>
    <m/>
    <m/>
    <m/>
    <m/>
    <m/>
    <s v="No"/>
    <n v="32"/>
    <m/>
    <m/>
    <x v="0"/>
    <d v="2019-08-13T08:45:22.000"/>
    <s v=".@esoptra espère être le prochain Showpad ou Collibra en valorisant les données non utilisées par les entreprises. Les deux fondateurs sont la preuve qu'il n'y a pas d'âge pour monter une startup technologique. #startups #betech_x000a_⬇️⬇️ _x000a_https://t.co/HSWqDNfbyC"/>
    <s v="https://www.lecho.be/entreprises/general/les-entreprises-ne-font-rien-avec-des-donnees-qui-valent-de-l-or/10153088.html"/>
    <s v="lecho.be"/>
    <x v="10"/>
    <m/>
    <s v="http://pbs.twimg.com/profile_images/716903601852047360/MJYqIPAP_normal.jpg"/>
    <x v="15"/>
    <s v="https://twitter.com/#!/maxsamain/status/1161197036903063552"/>
    <m/>
    <m/>
    <s v="1161197036903063552"/>
    <m/>
    <b v="0"/>
    <n v="2"/>
    <s v=""/>
    <b v="0"/>
    <s v="fr"/>
    <m/>
    <s v=""/>
    <b v="0"/>
    <n v="1"/>
    <s v=""/>
    <s v="Twitter Web App"/>
    <b v="0"/>
    <s v="1161197036903063552"/>
    <s v="Tweet"/>
    <n v="0"/>
    <n v="0"/>
    <m/>
    <m/>
    <m/>
    <m/>
    <m/>
    <m/>
    <m/>
    <m/>
    <n v="1"/>
    <s v="9"/>
    <s v="9"/>
    <n v="0"/>
    <n v="0"/>
    <n v="0"/>
    <n v="0"/>
    <n v="0"/>
    <n v="0"/>
    <n v="35"/>
    <n v="100"/>
    <n v="35"/>
  </r>
  <r>
    <s v="truenorthdata1"/>
    <s v="truenorthdata1"/>
    <m/>
    <m/>
    <m/>
    <m/>
    <m/>
    <m/>
    <m/>
    <m/>
    <s v="No"/>
    <n v="33"/>
    <m/>
    <m/>
    <x v="1"/>
    <d v="2019-08-13T12:04:42.000"/>
    <s v="True North Data - We have the most successful Data Governance and Collibra implementations in Industry because of our business focused approach over last decade #datagovernance #trienorthdm.com #collibra"/>
    <m/>
    <m/>
    <x v="11"/>
    <m/>
    <s v="http://abs.twimg.com/sticky/default_profile_images/default_profile_normal.png"/>
    <x v="16"/>
    <s v="https://twitter.com/#!/truenorthdata1/status/1161247202976702464"/>
    <m/>
    <m/>
    <s v="1161247202976702464"/>
    <m/>
    <b v="0"/>
    <n v="0"/>
    <s v=""/>
    <b v="0"/>
    <s v="en"/>
    <m/>
    <s v=""/>
    <b v="0"/>
    <n v="0"/>
    <s v=""/>
    <s v="Twitter for iPhone"/>
    <b v="0"/>
    <s v="1161247202976702464"/>
    <s v="Tweet"/>
    <n v="0"/>
    <n v="0"/>
    <m/>
    <m/>
    <m/>
    <m/>
    <m/>
    <m/>
    <m/>
    <m/>
    <n v="1"/>
    <s v="3"/>
    <s v="3"/>
    <n v="1"/>
    <n v="3.5714285714285716"/>
    <n v="0"/>
    <n v="0"/>
    <n v="0"/>
    <n v="0"/>
    <n v="27"/>
    <n v="96.42857142857143"/>
    <n v="28"/>
  </r>
  <r>
    <s v="philmbell"/>
    <s v="syncsort"/>
    <m/>
    <m/>
    <m/>
    <m/>
    <m/>
    <m/>
    <m/>
    <m/>
    <s v="No"/>
    <n v="34"/>
    <m/>
    <m/>
    <x v="0"/>
    <d v="2019-08-13T15:15:35.000"/>
    <s v="RT @Syncsort: Join our upcoming #webcast and learn how integrating #TrilliumDQ with Collibra Data Governance Center creates a complete #dat…"/>
    <m/>
    <m/>
    <x v="12"/>
    <m/>
    <s v="http://pbs.twimg.com/profile_images/461128277441015808/PaZ2nhdf_normal.jpeg"/>
    <x v="17"/>
    <s v="https://twitter.com/#!/philmbell/status/1161295239874830336"/>
    <m/>
    <m/>
    <s v="1161295239874830336"/>
    <m/>
    <b v="0"/>
    <n v="0"/>
    <s v=""/>
    <b v="0"/>
    <s v="en"/>
    <m/>
    <s v=""/>
    <b v="0"/>
    <n v="2"/>
    <s v="1161285765764190210"/>
    <s v="GaggleAMP"/>
    <b v="0"/>
    <s v="1161285765764190210"/>
    <s v="Tweet"/>
    <n v="0"/>
    <n v="0"/>
    <m/>
    <m/>
    <m/>
    <m/>
    <m/>
    <m/>
    <m/>
    <m/>
    <n v="1"/>
    <s v="2"/>
    <s v="2"/>
    <n v="0"/>
    <n v="0"/>
    <n v="0"/>
    <n v="0"/>
    <n v="0"/>
    <n v="0"/>
    <n v="20"/>
    <n v="100"/>
    <n v="20"/>
  </r>
  <r>
    <s v="dmgh7"/>
    <s v="syncsort"/>
    <m/>
    <m/>
    <m/>
    <m/>
    <m/>
    <m/>
    <m/>
    <m/>
    <s v="No"/>
    <n v="35"/>
    <m/>
    <m/>
    <x v="0"/>
    <d v="2019-08-13T15:43:52.000"/>
    <s v="RT @Syncsort: Join our upcoming #webcast and learn how integrating #TrilliumDQ with Collibra Data Governance Center creates a complete #dat…"/>
    <m/>
    <m/>
    <x v="12"/>
    <m/>
    <s v="http://pbs.twimg.com/profile_images/599389352918122497/AuNUT6F4_normal.jpg"/>
    <x v="18"/>
    <s v="https://twitter.com/#!/dmgh7/status/1161302358728593409"/>
    <m/>
    <m/>
    <s v="1161302358728593409"/>
    <m/>
    <b v="0"/>
    <n v="0"/>
    <s v=""/>
    <b v="0"/>
    <s v="en"/>
    <m/>
    <s v=""/>
    <b v="0"/>
    <n v="2"/>
    <s v="1161285765764190210"/>
    <s v="GaggleAMP"/>
    <b v="0"/>
    <s v="1161285765764190210"/>
    <s v="Tweet"/>
    <n v="0"/>
    <n v="0"/>
    <m/>
    <m/>
    <m/>
    <m/>
    <m/>
    <m/>
    <m/>
    <m/>
    <n v="1"/>
    <s v="2"/>
    <s v="2"/>
    <n v="0"/>
    <n v="0"/>
    <n v="0"/>
    <n v="0"/>
    <n v="0"/>
    <n v="0"/>
    <n v="20"/>
    <n v="100"/>
    <n v="20"/>
  </r>
  <r>
    <s v="rahulmeher"/>
    <s v="syncsort"/>
    <m/>
    <m/>
    <m/>
    <m/>
    <m/>
    <m/>
    <m/>
    <m/>
    <s v="No"/>
    <n v="36"/>
    <m/>
    <m/>
    <x v="0"/>
    <d v="2019-08-13T15:55:47.000"/>
    <s v="RT @Syncsort: Join our upcoming #webcast and learn how integrating #TrilliumDQ with Collibra Data Governance Center creates a complete #dat…"/>
    <m/>
    <m/>
    <x v="12"/>
    <m/>
    <s v="http://pbs.twimg.com/profile_images/1015826120963325953/ofqpOec3_normal.jpg"/>
    <x v="19"/>
    <s v="https://twitter.com/#!/rahulmeher/status/1161305354866552832"/>
    <m/>
    <m/>
    <s v="1161305354866552832"/>
    <m/>
    <b v="0"/>
    <n v="0"/>
    <s v=""/>
    <b v="0"/>
    <s v="en"/>
    <m/>
    <s v=""/>
    <b v="0"/>
    <n v="10"/>
    <s v="1161285765764190210"/>
    <s v="Twitter for iPhone"/>
    <b v="0"/>
    <s v="1161285765764190210"/>
    <s v="Tweet"/>
    <n v="0"/>
    <n v="0"/>
    <m/>
    <m/>
    <m/>
    <m/>
    <m/>
    <m/>
    <m/>
    <m/>
    <n v="1"/>
    <s v="2"/>
    <s v="2"/>
    <n v="0"/>
    <n v="0"/>
    <n v="0"/>
    <n v="0"/>
    <n v="0"/>
    <n v="0"/>
    <n v="20"/>
    <n v="100"/>
    <n v="20"/>
  </r>
  <r>
    <s v="lola4laura"/>
    <s v="syncsort"/>
    <m/>
    <m/>
    <m/>
    <m/>
    <m/>
    <m/>
    <m/>
    <m/>
    <s v="No"/>
    <n v="37"/>
    <m/>
    <m/>
    <x v="0"/>
    <d v="2019-08-13T16:02:35.000"/>
    <s v="RT @Syncsort: Join our upcoming #webcast and learn how integrating #TrilliumDQ with Collibra Data Governance Center creates a complete #dat…"/>
    <m/>
    <m/>
    <x v="12"/>
    <m/>
    <s v="http://abs.twimg.com/sticky/default_profile_images/default_profile_normal.png"/>
    <x v="20"/>
    <s v="https://twitter.com/#!/lola4laura/status/1161307066700587014"/>
    <m/>
    <m/>
    <s v="1161307066700587014"/>
    <m/>
    <b v="0"/>
    <n v="0"/>
    <s v=""/>
    <b v="0"/>
    <s v="en"/>
    <m/>
    <s v=""/>
    <b v="0"/>
    <n v="10"/>
    <s v="1161285765764190210"/>
    <s v="GaggleAMP"/>
    <b v="0"/>
    <s v="1161285765764190210"/>
    <s v="Tweet"/>
    <n v="0"/>
    <n v="0"/>
    <m/>
    <m/>
    <m/>
    <m/>
    <m/>
    <m/>
    <m/>
    <m/>
    <n v="1"/>
    <s v="2"/>
    <s v="2"/>
    <n v="0"/>
    <n v="0"/>
    <n v="0"/>
    <n v="0"/>
    <n v="0"/>
    <n v="0"/>
    <n v="20"/>
    <n v="100"/>
    <n v="20"/>
  </r>
  <r>
    <s v="nofluffjobs"/>
    <s v="collibra"/>
    <m/>
    <m/>
    <m/>
    <m/>
    <m/>
    <m/>
    <m/>
    <m/>
    <s v="No"/>
    <n v="38"/>
    <m/>
    <m/>
    <x v="0"/>
    <d v="2019-08-13T15:15:23.000"/>
    <s v="Backend Engineer @collibra_x000a_Wrocław POL_x000a_14.0k-18.0k gross (UoP) PLN / month_x000a_https://t.co/LRSW2vZWmH"/>
    <s v="https://nofluffjobs.com/job/backend-engineer-collibra-40clfv44?utm_source=twitter&amp;utm_medium=batch&amp;utm_campaign=organic_post&amp;utm_content=40CLFV44"/>
    <s v="nofluffjobs.com"/>
    <x v="6"/>
    <m/>
    <s v="http://pbs.twimg.com/profile_images/1139054964230303744/MZBBxw7p_normal.png"/>
    <x v="21"/>
    <s v="https://twitter.com/#!/nofluffjobs/status/1161295190214283265"/>
    <m/>
    <m/>
    <s v="1161295190214283265"/>
    <m/>
    <b v="0"/>
    <n v="0"/>
    <s v=""/>
    <b v="0"/>
    <s v="pl"/>
    <m/>
    <s v=""/>
    <b v="0"/>
    <n v="0"/>
    <s v=""/>
    <s v="nofluffjobs_promotion"/>
    <b v="0"/>
    <s v="1161295190214283265"/>
    <s v="Tweet"/>
    <n v="0"/>
    <n v="0"/>
    <m/>
    <m/>
    <m/>
    <m/>
    <m/>
    <m/>
    <m/>
    <m/>
    <n v="3"/>
    <s v="1"/>
    <s v="1"/>
    <n v="0"/>
    <n v="0"/>
    <n v="1"/>
    <n v="7.6923076923076925"/>
    <n v="0"/>
    <n v="0"/>
    <n v="12"/>
    <n v="92.3076923076923"/>
    <n v="13"/>
  </r>
  <r>
    <s v="nofluffjobs"/>
    <s v="collibra"/>
    <m/>
    <m/>
    <m/>
    <m/>
    <m/>
    <m/>
    <m/>
    <m/>
    <s v="No"/>
    <n v="39"/>
    <m/>
    <m/>
    <x v="0"/>
    <d v="2019-08-13T15:15:38.000"/>
    <s v="Frontend Engineer @collibra_x000a_Wrocław POL_x000a_11.0k-16.0k gross (UoP) PLN / month_x000a_https://t.co/vXjgQwA2GQ"/>
    <s v="https://nofluffjobs.com/job/frontend-engineer-collibra-slrpxa92?utm_source=twitter&amp;utm_medium=batch&amp;utm_campaign=organic_post&amp;utm_content=SLRPXA92"/>
    <s v="nofluffjobs.com"/>
    <x v="6"/>
    <m/>
    <s v="http://pbs.twimg.com/profile_images/1139054964230303744/MZBBxw7p_normal.png"/>
    <x v="22"/>
    <s v="https://twitter.com/#!/nofluffjobs/status/1161295250280914945"/>
    <m/>
    <m/>
    <s v="1161295250280914945"/>
    <m/>
    <b v="0"/>
    <n v="0"/>
    <s v=""/>
    <b v="0"/>
    <s v="pl"/>
    <m/>
    <s v=""/>
    <b v="0"/>
    <n v="0"/>
    <s v=""/>
    <s v="nofluffjobs_promotion"/>
    <b v="0"/>
    <s v="1161295250280914945"/>
    <s v="Tweet"/>
    <n v="0"/>
    <n v="0"/>
    <m/>
    <m/>
    <m/>
    <m/>
    <m/>
    <m/>
    <m/>
    <m/>
    <n v="3"/>
    <s v="1"/>
    <s v="1"/>
    <n v="0"/>
    <n v="0"/>
    <n v="1"/>
    <n v="7.6923076923076925"/>
    <n v="0"/>
    <n v="0"/>
    <n v="12"/>
    <n v="92.3076923076923"/>
    <n v="13"/>
  </r>
  <r>
    <s v="nofluffjobs"/>
    <s v="collibra"/>
    <m/>
    <m/>
    <m/>
    <m/>
    <m/>
    <m/>
    <m/>
    <m/>
    <s v="No"/>
    <n v="40"/>
    <m/>
    <m/>
    <x v="0"/>
    <d v="2019-08-13T16:39:24.000"/>
    <s v="QA Engineer @collibra_x000a_Wroclaw POL_x000a_6.0k-12.0k gross (UoP) PLN / month_x000a_https://t.co/FwRsQr6Shc"/>
    <s v="https://nofluffjobs.com/job/qa-engineer-collibra-b2bgc35e?utm_source=twitter&amp;utm_medium=batch&amp;utm_campaign=organic_post&amp;utm_content=B2BGC35E"/>
    <s v="nofluffjobs.com"/>
    <x v="6"/>
    <m/>
    <s v="http://pbs.twimg.com/profile_images/1139054964230303744/MZBBxw7p_normal.png"/>
    <x v="23"/>
    <s v="https://twitter.com/#!/nofluffjobs/status/1161316331314208768"/>
    <m/>
    <m/>
    <s v="1161316331314208768"/>
    <m/>
    <b v="0"/>
    <n v="0"/>
    <s v=""/>
    <b v="0"/>
    <s v="en"/>
    <m/>
    <s v=""/>
    <b v="0"/>
    <n v="0"/>
    <s v=""/>
    <s v="nofluffjobs_promotion"/>
    <b v="0"/>
    <s v="1161316331314208768"/>
    <s v="Tweet"/>
    <n v="0"/>
    <n v="0"/>
    <m/>
    <m/>
    <m/>
    <m/>
    <m/>
    <m/>
    <m/>
    <m/>
    <n v="3"/>
    <s v="1"/>
    <s v="1"/>
    <n v="0"/>
    <n v="0"/>
    <n v="1"/>
    <n v="7.6923076923076925"/>
    <n v="0"/>
    <n v="0"/>
    <n v="12"/>
    <n v="92.3076923076923"/>
    <n v="13"/>
  </r>
  <r>
    <s v="datanami"/>
    <s v="ibm"/>
    <m/>
    <m/>
    <m/>
    <m/>
    <m/>
    <m/>
    <m/>
    <m/>
    <s v="No"/>
    <n v="41"/>
    <m/>
    <m/>
    <x v="0"/>
    <d v="2019-08-13T19:45:08.000"/>
    <s v="How #DataCatalogs are becoming an indispensable tool in the #BigData age https://t.co/HwBWN69FAT @Alation @collibra @waterlinedata @Infogix @IoTahoe #PodiumData @Talend @UnifiSoftware @Informatica @IBM"/>
    <s v="https://www.datanami.com/2019/08/07/data-catalogs-seen-as-difference-makers-in-big-data/"/>
    <s v="datanami.com"/>
    <x v="13"/>
    <m/>
    <s v="http://pbs.twimg.com/profile_images/1610775643/DatanamiTwitterLogo_normal.gif"/>
    <x v="24"/>
    <s v="https://twitter.com/#!/datanami/status/1161363073598443520"/>
    <m/>
    <m/>
    <s v="1161363073598443520"/>
    <m/>
    <b v="0"/>
    <n v="6"/>
    <s v=""/>
    <b v="0"/>
    <s v="en"/>
    <m/>
    <s v=""/>
    <b v="0"/>
    <n v="1"/>
    <s v=""/>
    <s v="Hootsuite Inc."/>
    <b v="0"/>
    <s v="1161363073598443520"/>
    <s v="Tweet"/>
    <n v="0"/>
    <n v="0"/>
    <m/>
    <m/>
    <m/>
    <m/>
    <m/>
    <m/>
    <m/>
    <m/>
    <n v="1"/>
    <s v="4"/>
    <s v="4"/>
    <m/>
    <m/>
    <m/>
    <m/>
    <m/>
    <m/>
    <m/>
    <m/>
    <m/>
  </r>
  <r>
    <s v="mike__data"/>
    <s v="syncsort"/>
    <m/>
    <m/>
    <m/>
    <m/>
    <m/>
    <m/>
    <m/>
    <m/>
    <s v="No"/>
    <n v="46"/>
    <m/>
    <m/>
    <x v="0"/>
    <d v="2019-08-13T20:20:09.000"/>
    <s v="RT @Syncsort: Join our upcoming #webcast and learn how integrating #TrilliumDQ with Collibra Data Governance Center creates a complete #dat…"/>
    <m/>
    <m/>
    <x v="12"/>
    <m/>
    <s v="http://pbs.twimg.com/profile_images/880116877262901248/oR8XxcY8_normal.jpg"/>
    <x v="25"/>
    <s v="https://twitter.com/#!/mike__data/status/1161371887005515778"/>
    <m/>
    <m/>
    <s v="1161371887005515778"/>
    <m/>
    <b v="0"/>
    <n v="0"/>
    <s v=""/>
    <b v="0"/>
    <s v="en"/>
    <m/>
    <s v=""/>
    <b v="0"/>
    <n v="10"/>
    <s v="1161285765764190210"/>
    <s v="GaggleAMP"/>
    <b v="0"/>
    <s v="1161285765764190210"/>
    <s v="Tweet"/>
    <n v="0"/>
    <n v="0"/>
    <m/>
    <m/>
    <m/>
    <m/>
    <m/>
    <m/>
    <m/>
    <m/>
    <n v="1"/>
    <s v="2"/>
    <s v="2"/>
    <n v="0"/>
    <n v="0"/>
    <n v="0"/>
    <n v="0"/>
    <n v="0"/>
    <n v="0"/>
    <n v="20"/>
    <n v="100"/>
    <n v="20"/>
  </r>
  <r>
    <s v="jscheplick"/>
    <s v="syncsort"/>
    <m/>
    <m/>
    <m/>
    <m/>
    <m/>
    <m/>
    <m/>
    <m/>
    <s v="No"/>
    <n v="47"/>
    <m/>
    <m/>
    <x v="0"/>
    <d v="2019-08-13T20:26:56.000"/>
    <s v="RT @Syncsort: Join our upcoming #webcast and learn how integrating #TrilliumDQ with Collibra Data Governance Center creates a complete #dat…"/>
    <m/>
    <m/>
    <x v="12"/>
    <m/>
    <s v="http://pbs.twimg.com/profile_images/495233775777755137/fQbuYME__normal.jpeg"/>
    <x v="26"/>
    <s v="https://twitter.com/#!/jscheplick/status/1161373591830745088"/>
    <m/>
    <m/>
    <s v="1161373591830745088"/>
    <m/>
    <b v="0"/>
    <n v="0"/>
    <s v=""/>
    <b v="0"/>
    <s v="en"/>
    <m/>
    <s v=""/>
    <b v="0"/>
    <n v="10"/>
    <s v="1161285765764190210"/>
    <s v="GaggleAMP"/>
    <b v="0"/>
    <s v="1161285765764190210"/>
    <s v="Tweet"/>
    <n v="0"/>
    <n v="0"/>
    <m/>
    <m/>
    <m/>
    <m/>
    <m/>
    <m/>
    <m/>
    <m/>
    <n v="1"/>
    <s v="2"/>
    <s v="2"/>
    <n v="0"/>
    <n v="0"/>
    <n v="0"/>
    <n v="0"/>
    <n v="0"/>
    <n v="0"/>
    <n v="20"/>
    <n v="100"/>
    <n v="20"/>
  </r>
  <r>
    <s v="dking"/>
    <s v="syncsort"/>
    <m/>
    <m/>
    <m/>
    <m/>
    <m/>
    <m/>
    <m/>
    <m/>
    <s v="No"/>
    <n v="48"/>
    <m/>
    <m/>
    <x v="0"/>
    <d v="2019-08-13T20:30:47.000"/>
    <s v="RT @Syncsort: Join our upcoming #webcast and learn how integrating #TrilliumDQ with Collibra Data Governance Center creates a complete #dat…"/>
    <m/>
    <m/>
    <x v="12"/>
    <m/>
    <s v="http://pbs.twimg.com/profile_images/461560978883088384/vdf7CAyG_normal.jpeg"/>
    <x v="27"/>
    <s v="https://twitter.com/#!/dking/status/1161374560765263872"/>
    <m/>
    <m/>
    <s v="1161374560765263872"/>
    <m/>
    <b v="0"/>
    <n v="0"/>
    <s v=""/>
    <b v="0"/>
    <s v="en"/>
    <m/>
    <s v=""/>
    <b v="0"/>
    <n v="10"/>
    <s v="1161285765764190210"/>
    <s v="GaggleAMP"/>
    <b v="0"/>
    <s v="1161285765764190210"/>
    <s v="Tweet"/>
    <n v="0"/>
    <n v="0"/>
    <m/>
    <m/>
    <m/>
    <m/>
    <m/>
    <m/>
    <m/>
    <m/>
    <n v="1"/>
    <s v="2"/>
    <s v="2"/>
    <n v="0"/>
    <n v="0"/>
    <n v="0"/>
    <n v="0"/>
    <n v="0"/>
    <n v="0"/>
    <n v="20"/>
    <n v="100"/>
    <n v="20"/>
  </r>
  <r>
    <s v="iotahoe"/>
    <s v="waterlin"/>
    <m/>
    <m/>
    <m/>
    <m/>
    <m/>
    <m/>
    <m/>
    <m/>
    <s v="No"/>
    <n v="50"/>
    <m/>
    <m/>
    <x v="0"/>
    <d v="2019-08-13T21:02:22.000"/>
    <s v="RT @datanami: How #DataCatalogs are becoming an indispensable tool in the #BigData age https://t.co/HwBWN69FAT @Alation @collibra @waterlin…"/>
    <s v="https://www.datanami.com/2019/08/07/data-catalogs-seen-as-difference-makers-in-big-data/"/>
    <s v="datanami.com"/>
    <x v="14"/>
    <m/>
    <s v="http://pbs.twimg.com/profile_images/898272658701340672/b6ZSZV97_normal.jpg"/>
    <x v="28"/>
    <s v="https://twitter.com/#!/iotahoe/status/1161382511169200129"/>
    <m/>
    <m/>
    <s v="1161382511169200129"/>
    <m/>
    <b v="0"/>
    <n v="0"/>
    <s v=""/>
    <b v="0"/>
    <s v="en"/>
    <m/>
    <s v=""/>
    <b v="0"/>
    <n v="1"/>
    <s v="1161363073598443520"/>
    <s v="Twitter Web App"/>
    <b v="0"/>
    <s v="1161363073598443520"/>
    <s v="Tweet"/>
    <n v="0"/>
    <n v="0"/>
    <m/>
    <m/>
    <m/>
    <m/>
    <m/>
    <m/>
    <m/>
    <m/>
    <n v="1"/>
    <s v="4"/>
    <s v="4"/>
    <m/>
    <m/>
    <m/>
    <m/>
    <m/>
    <m/>
    <m/>
    <m/>
    <m/>
  </r>
  <r>
    <s v="samirjoglekar"/>
    <s v="syncsort"/>
    <m/>
    <m/>
    <m/>
    <m/>
    <m/>
    <m/>
    <m/>
    <m/>
    <s v="No"/>
    <n v="54"/>
    <m/>
    <m/>
    <x v="0"/>
    <d v="2019-08-13T21:48:07.000"/>
    <s v="RT @Syncsort: Join our upcoming #webcast and learn how integrating #TrilliumDQ with Collibra Data Governance Center creates a complete #dat…"/>
    <m/>
    <m/>
    <x v="12"/>
    <m/>
    <s v="http://pbs.twimg.com/profile_images/2461581829/image_normal.jpg"/>
    <x v="29"/>
    <s v="https://twitter.com/#!/samirjoglekar/status/1161394023975796738"/>
    <m/>
    <m/>
    <s v="1161394023975796738"/>
    <m/>
    <b v="0"/>
    <n v="0"/>
    <s v=""/>
    <b v="0"/>
    <s v="en"/>
    <m/>
    <s v=""/>
    <b v="0"/>
    <n v="10"/>
    <s v="1161285765764190210"/>
    <s v="GaggleAMP"/>
    <b v="0"/>
    <s v="1161285765764190210"/>
    <s v="Tweet"/>
    <n v="0"/>
    <n v="0"/>
    <m/>
    <m/>
    <m/>
    <m/>
    <m/>
    <m/>
    <m/>
    <m/>
    <n v="1"/>
    <s v="2"/>
    <s v="2"/>
    <n v="0"/>
    <n v="0"/>
    <n v="0"/>
    <n v="0"/>
    <n v="0"/>
    <n v="0"/>
    <n v="20"/>
    <n v="100"/>
    <n v="20"/>
  </r>
  <r>
    <s v="connieleelee"/>
    <s v="syncsort"/>
    <m/>
    <m/>
    <m/>
    <m/>
    <m/>
    <m/>
    <m/>
    <m/>
    <s v="No"/>
    <n v="55"/>
    <m/>
    <m/>
    <x v="0"/>
    <d v="2019-08-14T04:36:15.000"/>
    <s v="RT @Syncsort: Join our upcoming #webcast and learn how integrating #TrilliumDQ with Collibra Data Governance Center creates a complete #dat…"/>
    <m/>
    <m/>
    <x v="12"/>
    <m/>
    <s v="http://pbs.twimg.com/profile_images/592908007211696128/_-QzZUaf_normal.jpg"/>
    <x v="30"/>
    <s v="https://twitter.com/#!/connieleelee/status/1161496733580480513"/>
    <m/>
    <m/>
    <s v="1161496733580480513"/>
    <m/>
    <b v="0"/>
    <n v="0"/>
    <s v=""/>
    <b v="0"/>
    <s v="en"/>
    <m/>
    <s v=""/>
    <b v="0"/>
    <n v="10"/>
    <s v="1161285765764190210"/>
    <s v="GaggleAMP"/>
    <b v="0"/>
    <s v="1161285765764190210"/>
    <s v="Tweet"/>
    <n v="0"/>
    <n v="0"/>
    <m/>
    <m/>
    <m/>
    <m/>
    <m/>
    <m/>
    <m/>
    <m/>
    <n v="1"/>
    <s v="2"/>
    <s v="2"/>
    <n v="0"/>
    <n v="0"/>
    <n v="0"/>
    <n v="0"/>
    <n v="0"/>
    <n v="0"/>
    <n v="20"/>
    <n v="100"/>
    <n v="20"/>
  </r>
  <r>
    <s v="mgisske"/>
    <s v="syncsort"/>
    <m/>
    <m/>
    <m/>
    <m/>
    <m/>
    <m/>
    <m/>
    <m/>
    <s v="No"/>
    <n v="56"/>
    <m/>
    <m/>
    <x v="0"/>
    <d v="2019-08-14T08:26:39.000"/>
    <s v="RT @Syncsort: Join our upcoming #webcast and learn how integrating #TrilliumDQ with Collibra Data Governance Center creates a complete #dat…"/>
    <m/>
    <m/>
    <x v="12"/>
    <m/>
    <s v="http://abs.twimg.com/sticky/default_profile_images/default_profile_normal.png"/>
    <x v="31"/>
    <s v="https://twitter.com/#!/mgisske/status/1161554714221318144"/>
    <m/>
    <m/>
    <s v="1161554714221318144"/>
    <m/>
    <b v="0"/>
    <n v="0"/>
    <s v=""/>
    <b v="0"/>
    <s v="en"/>
    <m/>
    <s v=""/>
    <b v="0"/>
    <n v="10"/>
    <s v="1161285765764190210"/>
    <s v="GaggleAMP"/>
    <b v="0"/>
    <s v="1161285765764190210"/>
    <s v="Tweet"/>
    <n v="0"/>
    <n v="0"/>
    <m/>
    <m/>
    <m/>
    <m/>
    <m/>
    <m/>
    <m/>
    <m/>
    <n v="1"/>
    <s v="2"/>
    <s v="2"/>
    <n v="0"/>
    <n v="0"/>
    <n v="0"/>
    <n v="0"/>
    <n v="0"/>
    <n v="0"/>
    <n v="20"/>
    <n v="100"/>
    <n v="20"/>
  </r>
  <r>
    <s v="dtsquared_hq"/>
    <s v="dtsquared_hq"/>
    <m/>
    <m/>
    <m/>
    <m/>
    <m/>
    <m/>
    <m/>
    <m/>
    <s v="No"/>
    <n v="57"/>
    <m/>
    <m/>
    <x v="1"/>
    <d v="2019-08-14T11:00:07.000"/>
    <s v="#DTSQUARED are Europe's leading #Collibra partner, and are trusted to install, extend, strategise, integrate and support Collibra with data quality, reporting, BI and issue solutions to suit client needs._x000a__x000a_Talk to a specialist or request a call back here: _x000a_https://t.co/8wdbp6bx1g https://t.co/sXLF1wsPGY"/>
    <s v="https://www.dtsquared.co.uk/collibra/"/>
    <s v="co.uk"/>
    <x v="15"/>
    <s v="https://pbs.twimg.com/media/EB7O-9JWkAApr6O.jpg"/>
    <s v="https://pbs.twimg.com/media/EB7O-9JWkAApr6O.jpg"/>
    <x v="32"/>
    <s v="https://twitter.com/#!/dtsquared_hq/status/1161593337259929600"/>
    <m/>
    <m/>
    <s v="1161593337259929600"/>
    <m/>
    <b v="0"/>
    <n v="0"/>
    <s v=""/>
    <b v="0"/>
    <s v="en"/>
    <m/>
    <s v=""/>
    <b v="0"/>
    <n v="0"/>
    <s v=""/>
    <s v="HeyOrca"/>
    <b v="0"/>
    <s v="1161593337259929600"/>
    <s v="Tweet"/>
    <n v="0"/>
    <n v="0"/>
    <m/>
    <m/>
    <m/>
    <m/>
    <m/>
    <m/>
    <m/>
    <m/>
    <n v="1"/>
    <s v="3"/>
    <s v="3"/>
    <n v="3"/>
    <n v="7.6923076923076925"/>
    <n v="1"/>
    <n v="2.5641025641025643"/>
    <n v="0"/>
    <n v="0"/>
    <n v="35"/>
    <n v="89.74358974358974"/>
    <n v="39"/>
  </r>
  <r>
    <s v="bridgetheaton"/>
    <s v="collibra"/>
    <m/>
    <m/>
    <m/>
    <m/>
    <m/>
    <m/>
    <m/>
    <m/>
    <s v="No"/>
    <n v="58"/>
    <m/>
    <m/>
    <x v="0"/>
    <d v="2019-08-09T13:25:38.000"/>
    <s v="RT @collibra: We can’t wait to host our community of #datacitizens in London this October. Register now to join us at Data Citizens EMEA '1…"/>
    <m/>
    <m/>
    <x v="0"/>
    <m/>
    <s v="http://pbs.twimg.com/profile_images/1107440535105622017/S5YABEq4_normal.jpg"/>
    <x v="33"/>
    <s v="https://twitter.com/#!/bridgetheaton/status/1159818017552961536"/>
    <m/>
    <m/>
    <s v="1159818017552961536"/>
    <m/>
    <b v="0"/>
    <n v="0"/>
    <s v=""/>
    <b v="0"/>
    <s v="en"/>
    <m/>
    <s v=""/>
    <b v="0"/>
    <n v="4"/>
    <s v="1159453548431716352"/>
    <s v="Twitter Web App"/>
    <b v="0"/>
    <s v="1159453548431716352"/>
    <s v="Tweet"/>
    <n v="0"/>
    <n v="0"/>
    <m/>
    <m/>
    <m/>
    <m/>
    <m/>
    <m/>
    <m/>
    <m/>
    <n v="3"/>
    <s v="5"/>
    <s v="1"/>
    <n v="0"/>
    <n v="0"/>
    <n v="0"/>
    <n v="0"/>
    <n v="0"/>
    <n v="0"/>
    <n v="26"/>
    <n v="100"/>
    <n v="26"/>
  </r>
  <r>
    <s v="bridgetheaton"/>
    <s v="datanami"/>
    <m/>
    <m/>
    <m/>
    <m/>
    <m/>
    <m/>
    <m/>
    <m/>
    <s v="No"/>
    <n v="59"/>
    <m/>
    <m/>
    <x v="0"/>
    <d v="2019-08-12T19:35:24.000"/>
    <s v="RT @collibra: The polls are open for the @datanami Readers’ Choice Awards, and Collibra Catalog is shortlisted for the Best Big Data Produc…"/>
    <m/>
    <m/>
    <x v="6"/>
    <m/>
    <s v="http://pbs.twimg.com/profile_images/1107440535105622017/S5YABEq4_normal.jpg"/>
    <x v="34"/>
    <s v="https://twitter.com/#!/bridgetheaton/status/1160998237249114113"/>
    <m/>
    <m/>
    <s v="1160998237249114113"/>
    <m/>
    <b v="0"/>
    <n v="0"/>
    <s v=""/>
    <b v="0"/>
    <s v="en"/>
    <m/>
    <s v=""/>
    <b v="0"/>
    <n v="5"/>
    <s v="1160921488729542656"/>
    <s v="Twitter Web App"/>
    <b v="0"/>
    <s v="1160921488729542656"/>
    <s v="Tweet"/>
    <n v="0"/>
    <n v="0"/>
    <m/>
    <m/>
    <m/>
    <m/>
    <m/>
    <m/>
    <m/>
    <m/>
    <n v="1"/>
    <s v="5"/>
    <s v="4"/>
    <m/>
    <m/>
    <m/>
    <m/>
    <m/>
    <m/>
    <m/>
    <m/>
    <m/>
  </r>
  <r>
    <s v="bridgetheaton"/>
    <s v="collibra"/>
    <m/>
    <m/>
    <m/>
    <m/>
    <m/>
    <m/>
    <m/>
    <m/>
    <s v="No"/>
    <n v="61"/>
    <m/>
    <m/>
    <x v="0"/>
    <d v="2019-08-14T13:54:39.000"/>
    <s v="RT @FleurSohtz: Hello from the @collibra team in Wroclaw 👋 https://t.co/kRHlBipqBk"/>
    <m/>
    <m/>
    <x v="6"/>
    <s v="https://pbs.twimg.com/tweet_video_thumb/EB7xlnrXsAACkZT.jpg"/>
    <s v="https://pbs.twimg.com/tweet_video_thumb/EB7xlnrXsAACkZT.jpg"/>
    <x v="35"/>
    <s v="https://twitter.com/#!/bridgetheaton/status/1161637260267261952"/>
    <m/>
    <m/>
    <s v="1161637260267261952"/>
    <m/>
    <b v="0"/>
    <n v="0"/>
    <s v=""/>
    <b v="0"/>
    <s v="en"/>
    <m/>
    <s v=""/>
    <b v="0"/>
    <n v="3"/>
    <s v="1161631464578068481"/>
    <s v="Twitter Web App"/>
    <b v="0"/>
    <s v="1161631464578068481"/>
    <s v="Tweet"/>
    <n v="0"/>
    <n v="0"/>
    <m/>
    <m/>
    <m/>
    <m/>
    <m/>
    <m/>
    <m/>
    <m/>
    <n v="3"/>
    <s v="5"/>
    <s v="1"/>
    <m/>
    <m/>
    <m/>
    <m/>
    <m/>
    <m/>
    <m/>
    <m/>
    <m/>
  </r>
  <r>
    <s v="micheleoconnor2"/>
    <s v="collibra"/>
    <m/>
    <m/>
    <m/>
    <m/>
    <m/>
    <m/>
    <m/>
    <m/>
    <s v="No"/>
    <n v="63"/>
    <m/>
    <m/>
    <x v="0"/>
    <d v="2019-08-08T13:31:51.000"/>
    <s v="RT @collibra: The #knowledgegraph is a brain that powers #dataintelligence. Today on the blog, learn how #Collibra transforms information i…"/>
    <m/>
    <m/>
    <x v="1"/>
    <m/>
    <s v="http://pbs.twimg.com/profile_images/884861141507297281/5jxfh68h_normal.jpg"/>
    <x v="36"/>
    <s v="https://twitter.com/#!/micheleoconnor2/status/1159457196595453952"/>
    <m/>
    <m/>
    <s v="1159457196595453952"/>
    <m/>
    <b v="0"/>
    <n v="0"/>
    <s v=""/>
    <b v="0"/>
    <s v="en"/>
    <m/>
    <s v=""/>
    <b v="0"/>
    <n v="3"/>
    <s v="1159106011971629056"/>
    <s v="Twitter Web Client"/>
    <b v="0"/>
    <s v="1159106011971629056"/>
    <s v="Tweet"/>
    <n v="0"/>
    <n v="0"/>
    <m/>
    <m/>
    <m/>
    <m/>
    <m/>
    <m/>
    <m/>
    <m/>
    <n v="3"/>
    <s v="1"/>
    <s v="1"/>
    <n v="0"/>
    <n v="0"/>
    <n v="0"/>
    <n v="0"/>
    <n v="0"/>
    <n v="0"/>
    <n v="20"/>
    <n v="100"/>
    <n v="20"/>
  </r>
  <r>
    <s v="micheleoconnor2"/>
    <s v="collibra"/>
    <m/>
    <m/>
    <m/>
    <m/>
    <m/>
    <m/>
    <m/>
    <m/>
    <s v="No"/>
    <n v="64"/>
    <m/>
    <m/>
    <x v="0"/>
    <d v="2019-08-10T01:30:42.000"/>
    <s v="RT @collibra: We can’t wait to host our community of #datacitizens in London this October. Register now to join us at Data Citizens EMEA '1…"/>
    <m/>
    <m/>
    <x v="0"/>
    <m/>
    <s v="http://pbs.twimg.com/profile_images/884861141507297281/5jxfh68h_normal.jpg"/>
    <x v="37"/>
    <s v="https://twitter.com/#!/micheleoconnor2/status/1160000486638067713"/>
    <m/>
    <m/>
    <s v="1160000486638067713"/>
    <m/>
    <b v="0"/>
    <n v="0"/>
    <s v=""/>
    <b v="0"/>
    <s v="en"/>
    <m/>
    <s v=""/>
    <b v="0"/>
    <n v="6"/>
    <s v="1159453548431716352"/>
    <s v="Twitter Web Client"/>
    <b v="0"/>
    <s v="1159453548431716352"/>
    <s v="Tweet"/>
    <n v="0"/>
    <n v="0"/>
    <m/>
    <m/>
    <m/>
    <m/>
    <m/>
    <m/>
    <m/>
    <m/>
    <n v="3"/>
    <s v="1"/>
    <s v="1"/>
    <n v="0"/>
    <n v="0"/>
    <n v="0"/>
    <n v="0"/>
    <n v="0"/>
    <n v="0"/>
    <n v="26"/>
    <n v="100"/>
    <n v="26"/>
  </r>
  <r>
    <s v="micheleoconnor2"/>
    <s v="collibra"/>
    <m/>
    <m/>
    <m/>
    <m/>
    <m/>
    <m/>
    <m/>
    <m/>
    <s v="No"/>
    <n v="65"/>
    <m/>
    <m/>
    <x v="0"/>
    <d v="2019-08-14T14:01:47.000"/>
    <s v="RT @collibra: Are you ready for Data Citizens EMEA ’19? Tomorrow is the last chance to save 15% with early bird registration. Join us in Lo…"/>
    <m/>
    <m/>
    <x v="6"/>
    <m/>
    <s v="http://pbs.twimg.com/profile_images/884861141507297281/5jxfh68h_normal.jpg"/>
    <x v="38"/>
    <s v="https://twitter.com/#!/micheleoconnor2/status/1161639053311315969"/>
    <m/>
    <m/>
    <s v="1161639053311315969"/>
    <m/>
    <b v="0"/>
    <n v="0"/>
    <s v=""/>
    <b v="0"/>
    <s v="en"/>
    <m/>
    <s v=""/>
    <b v="0"/>
    <n v="2"/>
    <s v="1161578476278861824"/>
    <s v="Twitter Web Client"/>
    <b v="0"/>
    <s v="1161578476278861824"/>
    <s v="Tweet"/>
    <n v="0"/>
    <n v="0"/>
    <m/>
    <m/>
    <m/>
    <m/>
    <m/>
    <m/>
    <m/>
    <m/>
    <n v="3"/>
    <s v="1"/>
    <s v="1"/>
    <n v="1"/>
    <n v="3.8461538461538463"/>
    <n v="0"/>
    <n v="0"/>
    <n v="0"/>
    <n v="0"/>
    <n v="25"/>
    <n v="96.15384615384616"/>
    <n v="26"/>
  </r>
  <r>
    <s v="lcb0625"/>
    <s v="syncsort"/>
    <m/>
    <m/>
    <m/>
    <m/>
    <m/>
    <m/>
    <m/>
    <m/>
    <s v="No"/>
    <n v="66"/>
    <m/>
    <m/>
    <x v="0"/>
    <d v="2019-08-14T16:10:04.000"/>
    <s v="RT @Syncsort: Join our upcoming #webcast and learn how integrating #TrilliumDQ with Collibra Data Governance Center creates a complete #dat…"/>
    <m/>
    <m/>
    <x v="12"/>
    <m/>
    <s v="http://pbs.twimg.com/profile_images/742743213157425152/w1bmvIqo_normal.jpg"/>
    <x v="39"/>
    <s v="https://twitter.com/#!/lcb0625/status/1161671338555260928"/>
    <m/>
    <m/>
    <s v="1161671338555260928"/>
    <m/>
    <b v="0"/>
    <n v="0"/>
    <s v=""/>
    <b v="0"/>
    <s v="en"/>
    <m/>
    <s v=""/>
    <b v="0"/>
    <n v="13"/>
    <s v="1161285765764190210"/>
    <s v="GaggleAMP"/>
    <b v="0"/>
    <s v="1161285765764190210"/>
    <s v="Tweet"/>
    <n v="0"/>
    <n v="0"/>
    <m/>
    <m/>
    <m/>
    <m/>
    <m/>
    <m/>
    <m/>
    <m/>
    <n v="1"/>
    <s v="2"/>
    <s v="2"/>
    <n v="0"/>
    <n v="0"/>
    <n v="0"/>
    <n v="0"/>
    <n v="0"/>
    <n v="0"/>
    <n v="20"/>
    <n v="100"/>
    <n v="20"/>
  </r>
  <r>
    <s v="wbvreeuwijk"/>
    <s v="collibra"/>
    <m/>
    <m/>
    <m/>
    <m/>
    <m/>
    <m/>
    <m/>
    <m/>
    <s v="No"/>
    <n v="67"/>
    <m/>
    <m/>
    <x v="0"/>
    <d v="2019-08-14T17:11:45.000"/>
    <s v="RT @collibra: Are you ready for Data Citizens EMEA ’19? Tomorrow is the last chance to save 15% with early bird registration. Join us in Lo…"/>
    <m/>
    <m/>
    <x v="6"/>
    <m/>
    <s v="http://pbs.twimg.com/profile_images/790507105681862656/uT91GiZi_normal.jpg"/>
    <x v="40"/>
    <s v="https://twitter.com/#!/wbvreeuwijk/status/1161686859686301701"/>
    <m/>
    <m/>
    <s v="1161686859686301701"/>
    <m/>
    <b v="0"/>
    <n v="0"/>
    <s v=""/>
    <b v="0"/>
    <s v="en"/>
    <m/>
    <s v=""/>
    <b v="0"/>
    <n v="3"/>
    <s v="1161578476278861824"/>
    <s v="Twitter for Android"/>
    <b v="0"/>
    <s v="1161578476278861824"/>
    <s v="Tweet"/>
    <n v="0"/>
    <n v="0"/>
    <m/>
    <m/>
    <m/>
    <m/>
    <m/>
    <m/>
    <m/>
    <m/>
    <n v="1"/>
    <s v="1"/>
    <s v="1"/>
    <n v="1"/>
    <n v="3.8461538461538463"/>
    <n v="0"/>
    <n v="0"/>
    <n v="0"/>
    <n v="0"/>
    <n v="25"/>
    <n v="96.15384615384616"/>
    <n v="26"/>
  </r>
  <r>
    <s v="morgangeek"/>
    <s v="collibra"/>
    <m/>
    <m/>
    <m/>
    <m/>
    <m/>
    <m/>
    <m/>
    <m/>
    <s v="No"/>
    <n v="68"/>
    <m/>
    <m/>
    <x v="0"/>
    <d v="2019-08-14T18:48:27.000"/>
    <s v="RT @FleurSohtz: Hello from the @collibra team in Wroclaw 👋 https://t.co/kRHlBipqBk"/>
    <m/>
    <m/>
    <x v="6"/>
    <s v="https://pbs.twimg.com/tweet_video_thumb/EB7xlnrXsAACkZT.jpg"/>
    <s v="https://pbs.twimg.com/tweet_video_thumb/EB7xlnrXsAACkZT.jpg"/>
    <x v="41"/>
    <s v="https://twitter.com/#!/morgangeek/status/1161711197051326466"/>
    <m/>
    <m/>
    <s v="1161711197051326466"/>
    <m/>
    <b v="0"/>
    <n v="0"/>
    <s v=""/>
    <b v="0"/>
    <s v="en"/>
    <m/>
    <s v=""/>
    <b v="0"/>
    <n v="9"/>
    <s v="1161631464578068481"/>
    <s v="Twitter Web App"/>
    <b v="0"/>
    <s v="1161631464578068481"/>
    <s v="Tweet"/>
    <n v="0"/>
    <n v="0"/>
    <m/>
    <m/>
    <m/>
    <m/>
    <m/>
    <m/>
    <m/>
    <m/>
    <n v="1"/>
    <s v="5"/>
    <s v="1"/>
    <m/>
    <m/>
    <m/>
    <m/>
    <m/>
    <m/>
    <m/>
    <m/>
    <m/>
  </r>
  <r>
    <s v="davidgilis0"/>
    <s v="collibra"/>
    <m/>
    <m/>
    <m/>
    <m/>
    <m/>
    <m/>
    <m/>
    <m/>
    <s v="No"/>
    <n v="70"/>
    <m/>
    <m/>
    <x v="0"/>
    <d v="2019-08-14T19:31:37.000"/>
    <s v="RT @FleurSohtz: Hello from the @collibra team in Wroclaw 👋 https://t.co/kRHlBipqBk"/>
    <m/>
    <m/>
    <x v="6"/>
    <s v="https://pbs.twimg.com/tweet_video_thumb/EB7xlnrXsAACkZT.jpg"/>
    <s v="https://pbs.twimg.com/tweet_video_thumb/EB7xlnrXsAACkZT.jpg"/>
    <x v="42"/>
    <s v="https://twitter.com/#!/davidgilis0/status/1161722061221507073"/>
    <m/>
    <m/>
    <s v="1161722061221507073"/>
    <m/>
    <b v="0"/>
    <n v="0"/>
    <s v=""/>
    <b v="0"/>
    <s v="en"/>
    <m/>
    <s v=""/>
    <b v="0"/>
    <n v="9"/>
    <s v="1161631464578068481"/>
    <s v="Plume for Android"/>
    <b v="0"/>
    <s v="1161631464578068481"/>
    <s v="Tweet"/>
    <n v="0"/>
    <n v="0"/>
    <m/>
    <m/>
    <m/>
    <m/>
    <m/>
    <m/>
    <m/>
    <m/>
    <n v="1"/>
    <s v="5"/>
    <s v="1"/>
    <m/>
    <m/>
    <m/>
    <m/>
    <m/>
    <m/>
    <m/>
    <m/>
    <m/>
  </r>
  <r>
    <s v="ajrobinson2002"/>
    <s v="ajrobinson2002"/>
    <m/>
    <m/>
    <m/>
    <m/>
    <m/>
    <m/>
    <m/>
    <m/>
    <s v="No"/>
    <n v="72"/>
    <m/>
    <m/>
    <x v="1"/>
    <d v="2019-08-14T23:38:52.000"/>
    <s v="We are hiring a Customer Advisory Manager into our DC office to support our rapidly growing Federal Government business. If you or someone you know is a strong fit, please let me know! https://t.co/RYOITh4SYb"/>
    <s v="https://www.linkedin.com/slink?code=dYzs5FD"/>
    <s v="linkedin.com"/>
    <x v="6"/>
    <m/>
    <s v="http://pbs.twimg.com/profile_images/682305200909103105/IWh3wjao_normal.jpg"/>
    <x v="43"/>
    <s v="https://twitter.com/#!/ajrobinson2002/status/1161784282949607424"/>
    <m/>
    <m/>
    <s v="1161784282949607424"/>
    <m/>
    <b v="0"/>
    <n v="0"/>
    <s v=""/>
    <b v="0"/>
    <s v="en"/>
    <m/>
    <s v=""/>
    <b v="0"/>
    <n v="0"/>
    <s v=""/>
    <s v="LinkedIn"/>
    <b v="0"/>
    <s v="1161784282949607424"/>
    <s v="Tweet"/>
    <n v="0"/>
    <n v="0"/>
    <m/>
    <m/>
    <m/>
    <m/>
    <m/>
    <m/>
    <m/>
    <m/>
    <n v="1"/>
    <s v="3"/>
    <s v="3"/>
    <n v="2"/>
    <n v="6.0606060606060606"/>
    <n v="0"/>
    <n v="0"/>
    <n v="0"/>
    <n v="0"/>
    <n v="31"/>
    <n v="93.93939393939394"/>
    <n v="33"/>
  </r>
  <r>
    <s v="robertspaige"/>
    <s v="syncsort"/>
    <m/>
    <m/>
    <m/>
    <m/>
    <m/>
    <m/>
    <m/>
    <m/>
    <s v="No"/>
    <n v="73"/>
    <m/>
    <m/>
    <x v="0"/>
    <d v="2019-08-15T00:53:53.000"/>
    <s v="RT @Syncsort: Join our upcoming #webcast and learn how integrating #TrilliumDQ with Collibra Data Governance Center creates a complete #dat…"/>
    <m/>
    <m/>
    <x v="12"/>
    <m/>
    <s v="http://pbs.twimg.com/profile_images/1091071756104654848/shsrZ-s3_normal.jpg"/>
    <x v="44"/>
    <s v="https://twitter.com/#!/robertspaige/status/1161803160933064704"/>
    <m/>
    <m/>
    <s v="1161803160933064704"/>
    <m/>
    <b v="0"/>
    <n v="0"/>
    <s v=""/>
    <b v="0"/>
    <s v="en"/>
    <m/>
    <s v=""/>
    <b v="0"/>
    <n v="13"/>
    <s v="1161285765764190210"/>
    <s v="Twitter for iPhone"/>
    <b v="0"/>
    <s v="1161285765764190210"/>
    <s v="Tweet"/>
    <n v="0"/>
    <n v="0"/>
    <m/>
    <m/>
    <m/>
    <m/>
    <m/>
    <m/>
    <m/>
    <m/>
    <n v="1"/>
    <s v="2"/>
    <s v="2"/>
    <n v="0"/>
    <n v="0"/>
    <n v="0"/>
    <n v="0"/>
    <n v="0"/>
    <n v="0"/>
    <n v="20"/>
    <n v="100"/>
    <n v="20"/>
  </r>
  <r>
    <s v="pdeleenheer"/>
    <s v="collibra"/>
    <m/>
    <m/>
    <m/>
    <m/>
    <m/>
    <m/>
    <m/>
    <m/>
    <s v="No"/>
    <n v="74"/>
    <m/>
    <m/>
    <x v="0"/>
    <d v="2019-08-15T14:46:48.000"/>
    <s v="RT @FleurSohtz: Hello from the @collibra team in Wroclaw 👋 https://t.co/kRHlBipqBk"/>
    <m/>
    <m/>
    <x v="6"/>
    <s v="https://pbs.twimg.com/tweet_video_thumb/EB7xlnrXsAACkZT.jpg"/>
    <s v="https://pbs.twimg.com/tweet_video_thumb/EB7xlnrXsAACkZT.jpg"/>
    <x v="45"/>
    <s v="https://twitter.com/#!/pdeleenheer/status/1162012772244307970"/>
    <m/>
    <m/>
    <s v="1162012772244307970"/>
    <m/>
    <b v="0"/>
    <n v="0"/>
    <s v=""/>
    <b v="0"/>
    <s v="en"/>
    <m/>
    <s v=""/>
    <b v="0"/>
    <n v="9"/>
    <s v="1161631464578068481"/>
    <s v="Twitter Web App"/>
    <b v="0"/>
    <s v="1161631464578068481"/>
    <s v="Tweet"/>
    <n v="0"/>
    <n v="0"/>
    <m/>
    <m/>
    <m/>
    <m/>
    <m/>
    <m/>
    <m/>
    <m/>
    <n v="1"/>
    <s v="5"/>
    <s v="1"/>
    <m/>
    <m/>
    <m/>
    <m/>
    <m/>
    <m/>
    <m/>
    <m/>
    <m/>
  </r>
  <r>
    <s v="craigjohnsonvsi"/>
    <s v="syncsort"/>
    <m/>
    <m/>
    <m/>
    <m/>
    <m/>
    <m/>
    <m/>
    <m/>
    <s v="No"/>
    <n v="76"/>
    <m/>
    <m/>
    <x v="0"/>
    <d v="2019-08-15T15:45:00.000"/>
    <s v="RT @Syncsort: Join our upcoming #webcast and learn how integrating #TrilliumDQ with Collibra Data Governance Center creates a complete #dat…"/>
    <m/>
    <m/>
    <x v="12"/>
    <m/>
    <s v="http://pbs.twimg.com/profile_images/1145756531373330432/rnz9fq7p_normal.png"/>
    <x v="46"/>
    <s v="https://twitter.com/#!/craigjohnsonvsi/status/1162027419483684870"/>
    <m/>
    <m/>
    <s v="1162027419483684870"/>
    <m/>
    <b v="0"/>
    <n v="0"/>
    <s v=""/>
    <b v="0"/>
    <s v="en"/>
    <m/>
    <s v=""/>
    <b v="0"/>
    <n v="13"/>
    <s v="1161285765764190210"/>
    <s v="GaggleAMP"/>
    <b v="0"/>
    <s v="1161285765764190210"/>
    <s v="Tweet"/>
    <n v="0"/>
    <n v="0"/>
    <m/>
    <m/>
    <m/>
    <m/>
    <m/>
    <m/>
    <m/>
    <m/>
    <n v="1"/>
    <s v="2"/>
    <s v="2"/>
    <n v="0"/>
    <n v="0"/>
    <n v="0"/>
    <n v="0"/>
    <n v="0"/>
    <n v="0"/>
    <n v="20"/>
    <n v="100"/>
    <n v="20"/>
  </r>
  <r>
    <s v="scaleup_valley"/>
    <s v="collibra"/>
    <m/>
    <m/>
    <m/>
    <m/>
    <m/>
    <m/>
    <m/>
    <m/>
    <s v="No"/>
    <n v="77"/>
    <m/>
    <m/>
    <x v="0"/>
    <d v="2019-08-15T19:05:04.000"/>
    <s v="Sometimes we have to make big changes to our role within our companies to achieve the growth that's waiting for us, similarly to @stichris of @collibra Read about our episode of the #ScaleUpValley podcast featuring his story here 👉 https://t.co/7UOvjqVTyg"/>
    <s v="https://www.scaleupvalley.com/2019/06/27/from-co-founder-to-coo-to-cto-the-many-phases-of-scaling-a-unicorn-from-the-cto-of-collibra/"/>
    <s v="scaleupvalley.com"/>
    <x v="16"/>
    <m/>
    <s v="http://pbs.twimg.com/profile_images/1103748303030763520/7FsywtLx_normal.png"/>
    <x v="47"/>
    <s v="https://twitter.com/#!/scaleup_valley/status/1162077767426592768"/>
    <m/>
    <m/>
    <s v="1162077767426592768"/>
    <m/>
    <b v="0"/>
    <n v="0"/>
    <s v=""/>
    <b v="0"/>
    <s v="en"/>
    <m/>
    <s v=""/>
    <b v="0"/>
    <n v="0"/>
    <s v=""/>
    <s v="Hootsuite Inc."/>
    <b v="0"/>
    <s v="1162077767426592768"/>
    <s v="Tweet"/>
    <n v="0"/>
    <n v="0"/>
    <m/>
    <m/>
    <m/>
    <m/>
    <m/>
    <m/>
    <m/>
    <m/>
    <n v="1"/>
    <s v="5"/>
    <s v="1"/>
    <m/>
    <m/>
    <m/>
    <m/>
    <m/>
    <m/>
    <m/>
    <m/>
    <m/>
  </r>
  <r>
    <s v="mdm_za"/>
    <s v="datanami"/>
    <m/>
    <m/>
    <m/>
    <m/>
    <m/>
    <m/>
    <m/>
    <m/>
    <s v="No"/>
    <n v="79"/>
    <m/>
    <m/>
    <x v="0"/>
    <d v="2019-08-13T10:17:32.000"/>
    <s v="RT @collibra: The polls are open for the @datanami Readers’ Choice Awards, and Collibra Catalog is shortlisted for the Best Big Data Produc…"/>
    <m/>
    <m/>
    <x v="6"/>
    <m/>
    <s v="http://pbs.twimg.com/profile_images/467548529808777216/vqVv0f7q_normal.jpeg"/>
    <x v="48"/>
    <s v="https://twitter.com/#!/mdm_za/status/1161220233744531456"/>
    <m/>
    <m/>
    <s v="1161220233744531456"/>
    <m/>
    <b v="0"/>
    <n v="0"/>
    <s v=""/>
    <b v="0"/>
    <s v="en"/>
    <m/>
    <s v=""/>
    <b v="0"/>
    <n v="5"/>
    <s v="1160921488729542656"/>
    <s v="Twitter Web App"/>
    <b v="0"/>
    <s v="1160921488729542656"/>
    <s v="Tweet"/>
    <n v="0"/>
    <n v="0"/>
    <m/>
    <m/>
    <m/>
    <m/>
    <m/>
    <m/>
    <m/>
    <m/>
    <n v="1"/>
    <s v="4"/>
    <s v="4"/>
    <m/>
    <m/>
    <m/>
    <m/>
    <m/>
    <m/>
    <m/>
    <m/>
    <m/>
  </r>
  <r>
    <s v="mdm_za"/>
    <s v="collibra"/>
    <m/>
    <m/>
    <m/>
    <m/>
    <m/>
    <m/>
    <m/>
    <m/>
    <s v="No"/>
    <n v="81"/>
    <m/>
    <m/>
    <x v="0"/>
    <d v="2019-08-16T10:25:06.000"/>
    <s v="#Data is at the centre of #digital transformations - but managing that data is often the biggest barrier to success https://t.co/c4IKhxT9V4 Get the @collibra #ebook about creating a data enabled digital organisation"/>
    <s v="https://www.masterdata.co.za/index.php/guide-to-creating-a-data-enabled-organisation-ebook"/>
    <s v="co.za"/>
    <x v="17"/>
    <m/>
    <s v="http://pbs.twimg.com/profile_images/467548529808777216/vqVv0f7q_normal.jpeg"/>
    <x v="49"/>
    <s v="https://twitter.com/#!/mdm_za/status/1162309301995737088"/>
    <m/>
    <m/>
    <s v="1162309301995737088"/>
    <m/>
    <b v="0"/>
    <n v="0"/>
    <s v=""/>
    <b v="0"/>
    <s v="en"/>
    <m/>
    <s v=""/>
    <b v="0"/>
    <n v="0"/>
    <s v=""/>
    <s v="Hootsuite Inc."/>
    <b v="0"/>
    <s v="1162309301995737088"/>
    <s v="Tweet"/>
    <n v="0"/>
    <n v="0"/>
    <m/>
    <m/>
    <m/>
    <m/>
    <m/>
    <m/>
    <m/>
    <m/>
    <n v="2"/>
    <s v="4"/>
    <s v="1"/>
    <n v="1"/>
    <n v="3.3333333333333335"/>
    <n v="0"/>
    <n v="0"/>
    <n v="0"/>
    <n v="0"/>
    <n v="29"/>
    <n v="96.66666666666667"/>
    <n v="30"/>
  </r>
  <r>
    <s v="steveshissler"/>
    <s v="syncsort"/>
    <m/>
    <m/>
    <m/>
    <m/>
    <m/>
    <m/>
    <m/>
    <m/>
    <s v="No"/>
    <n v="82"/>
    <m/>
    <m/>
    <x v="0"/>
    <d v="2019-08-16T18:35:09.000"/>
    <s v="RT @Syncsort: Join our upcoming #webcast and learn how integrating #TrilliumDQ with Collibra Data Governance Center creates a complete #dat…"/>
    <m/>
    <m/>
    <x v="12"/>
    <m/>
    <s v="http://pbs.twimg.com/profile_images/838065654938890243/TQK6bIuQ_normal.jpg"/>
    <x v="50"/>
    <s v="https://twitter.com/#!/steveshissler/status/1162432624868102144"/>
    <m/>
    <m/>
    <s v="1162432624868102144"/>
    <m/>
    <b v="0"/>
    <n v="0"/>
    <s v=""/>
    <b v="0"/>
    <s v="en"/>
    <m/>
    <s v=""/>
    <b v="0"/>
    <n v="14"/>
    <s v="1161285765764190210"/>
    <s v="GaggleAMP"/>
    <b v="0"/>
    <s v="1161285765764190210"/>
    <s v="Tweet"/>
    <n v="0"/>
    <n v="0"/>
    <m/>
    <m/>
    <m/>
    <m/>
    <m/>
    <m/>
    <m/>
    <m/>
    <n v="1"/>
    <s v="2"/>
    <s v="2"/>
    <n v="0"/>
    <n v="0"/>
    <n v="0"/>
    <n v="0"/>
    <n v="0"/>
    <n v="0"/>
    <n v="20"/>
    <n v="100"/>
    <n v="20"/>
  </r>
  <r>
    <s v="metamorf_us"/>
    <s v="metamorf_us"/>
    <m/>
    <m/>
    <m/>
    <m/>
    <m/>
    <m/>
    <m/>
    <m/>
    <s v="No"/>
    <n v="83"/>
    <m/>
    <m/>
    <x v="1"/>
    <d v="2019-08-16T21:47:59.000"/>
    <s v="#Analyticship: #AI,#ML,#BI,#BigData, #Analytics,#HiEd:Collibra zeroes in on raft of new privacy regulations https://t.co/1GY018lDyE"/>
    <s v="https://siliconangle.com/2019/07/23/data-governance-specialist-collibra-zeroes-raft-new-privacy-regulations/"/>
    <s v="siliconangle.com"/>
    <x v="18"/>
    <m/>
    <s v="http://pbs.twimg.com/profile_images/602579608/IMAGE_00011_normal.jpg"/>
    <x v="51"/>
    <s v="https://twitter.com/#!/metamorf_us/status/1162481152608866309"/>
    <m/>
    <m/>
    <s v="1162481152608866309"/>
    <m/>
    <b v="0"/>
    <n v="0"/>
    <s v=""/>
    <b v="0"/>
    <s v="en"/>
    <m/>
    <s v=""/>
    <b v="0"/>
    <n v="0"/>
    <s v=""/>
    <s v="Twitter for Android"/>
    <b v="0"/>
    <s v="1162481152608866309"/>
    <s v="Tweet"/>
    <n v="0"/>
    <n v="0"/>
    <m/>
    <m/>
    <m/>
    <m/>
    <m/>
    <m/>
    <m/>
    <m/>
    <n v="1"/>
    <s v="3"/>
    <s v="3"/>
    <n v="0"/>
    <n v="0"/>
    <n v="0"/>
    <n v="0"/>
    <n v="0"/>
    <n v="0"/>
    <n v="16"/>
    <n v="100"/>
    <n v="16"/>
  </r>
  <r>
    <s v="davidreitman"/>
    <s v="davidreitman"/>
    <m/>
    <m/>
    <m/>
    <m/>
    <m/>
    <m/>
    <m/>
    <m/>
    <s v="No"/>
    <n v="84"/>
    <m/>
    <m/>
    <x v="1"/>
    <d v="2019-08-17T04:24:22.000"/>
    <s v="If you are an experienced Data Solution Architect with expertise in Collibra, reach out"/>
    <m/>
    <m/>
    <x v="6"/>
    <m/>
    <s v="http://pbs.twimg.com/profile_images/927638277842014208/fzO9tKNx_normal.jpg"/>
    <x v="52"/>
    <s v="https://twitter.com/#!/davidreitman/status/1162580906000838656"/>
    <m/>
    <m/>
    <s v="1162580906000838656"/>
    <m/>
    <b v="0"/>
    <n v="0"/>
    <s v=""/>
    <b v="0"/>
    <s v="en"/>
    <m/>
    <s v=""/>
    <b v="0"/>
    <n v="0"/>
    <s v=""/>
    <s v="LinkedIn"/>
    <b v="0"/>
    <s v="1162580906000838656"/>
    <s v="Tweet"/>
    <n v="0"/>
    <n v="0"/>
    <m/>
    <m/>
    <m/>
    <m/>
    <m/>
    <m/>
    <m/>
    <m/>
    <n v="1"/>
    <s v="3"/>
    <s v="3"/>
    <n v="0"/>
    <n v="0"/>
    <n v="0"/>
    <n v="0"/>
    <n v="0"/>
    <n v="0"/>
    <n v="14"/>
    <n v="100"/>
    <n v="14"/>
  </r>
  <r>
    <s v="itjobs_sf"/>
    <s v="itjobs_sf"/>
    <m/>
    <m/>
    <m/>
    <m/>
    <m/>
    <m/>
    <m/>
    <m/>
    <s v="No"/>
    <n v="85"/>
    <m/>
    <m/>
    <x v="1"/>
    <d v="2019-08-17T15:42:57.000"/>
    <s v="Collibra Architect/Developer Consultant https://t.co/hI2BzkrpNV"/>
    <s v="https://itjobpro.com/job/collibra-architect-developer-consultant"/>
    <s v="itjobpro.com"/>
    <x v="6"/>
    <m/>
    <s v="http://pbs.twimg.com/profile_images/1118186882628714496/KyC1QZS0_normal.png"/>
    <x v="53"/>
    <s v="https://twitter.com/#!/itjobs_sf/status/1162751676744380416"/>
    <m/>
    <m/>
    <s v="1162751676744380416"/>
    <m/>
    <b v="0"/>
    <n v="0"/>
    <s v=""/>
    <b v="0"/>
    <s v="fr"/>
    <m/>
    <s v=""/>
    <b v="0"/>
    <n v="0"/>
    <s v=""/>
    <s v="IFTTT"/>
    <b v="0"/>
    <s v="1162751676744380416"/>
    <s v="Tweet"/>
    <n v="0"/>
    <n v="0"/>
    <m/>
    <m/>
    <m/>
    <m/>
    <m/>
    <m/>
    <m/>
    <m/>
    <n v="1"/>
    <s v="3"/>
    <s v="3"/>
    <n v="0"/>
    <n v="0"/>
    <n v="0"/>
    <n v="0"/>
    <n v="0"/>
    <n v="0"/>
    <n v="4"/>
    <n v="100"/>
    <n v="4"/>
  </r>
  <r>
    <s v="itjob_sf"/>
    <s v="itjob_sf"/>
    <m/>
    <m/>
    <m/>
    <m/>
    <m/>
    <m/>
    <m/>
    <m/>
    <s v="No"/>
    <n v="86"/>
    <m/>
    <m/>
    <x v="1"/>
    <d v="2019-08-17T16:02:04.000"/>
    <s v="Collibra Architect/Developer Consultant https://t.co/zXaaPjCfDi"/>
    <s v="https://itjobpro.com/job/collibra-architect-developer-consultant"/>
    <s v="itjobpro.com"/>
    <x v="6"/>
    <m/>
    <s v="http://pbs.twimg.com/profile_images/612905916795613184/WSeD7i3h_normal.jpg"/>
    <x v="54"/>
    <s v="https://twitter.com/#!/itjob_sf/status/1162756490165465088"/>
    <m/>
    <m/>
    <s v="1162756490165465088"/>
    <m/>
    <b v="0"/>
    <n v="0"/>
    <s v=""/>
    <b v="0"/>
    <s v="fr"/>
    <m/>
    <s v=""/>
    <b v="0"/>
    <n v="0"/>
    <s v=""/>
    <s v="IFTTT"/>
    <b v="0"/>
    <s v="1162756490165465088"/>
    <s v="Tweet"/>
    <n v="0"/>
    <n v="0"/>
    <m/>
    <m/>
    <m/>
    <m/>
    <m/>
    <m/>
    <m/>
    <m/>
    <n v="1"/>
    <s v="3"/>
    <s v="3"/>
    <n v="0"/>
    <n v="0"/>
    <n v="0"/>
    <n v="0"/>
    <n v="0"/>
    <n v="0"/>
    <n v="4"/>
    <n v="100"/>
    <n v="4"/>
  </r>
  <r>
    <s v="jmarchese"/>
    <s v="jmarchese"/>
    <m/>
    <m/>
    <m/>
    <m/>
    <m/>
    <m/>
    <m/>
    <m/>
    <s v="No"/>
    <n v="87"/>
    <m/>
    <m/>
    <x v="1"/>
    <d v="2019-08-18T04:17:45.000"/>
    <s v="Football season approaches! A throwback pic remembering the 1st Collibra Tailgate party that I hosted. A great night to remember! #Jets #JelloShots #NobodyRemembersAnything https://t.co/qjWLLwXvA5"/>
    <m/>
    <m/>
    <x v="19"/>
    <s v="https://pbs.twimg.com/media/ECOZPuzX4AEHBum.jpg"/>
    <s v="https://pbs.twimg.com/media/ECOZPuzX4AEHBum.jpg"/>
    <x v="55"/>
    <s v="https://twitter.com/#!/jmarchese/status/1162941629705199618"/>
    <m/>
    <m/>
    <s v="1162941629705199618"/>
    <m/>
    <b v="0"/>
    <n v="0"/>
    <s v=""/>
    <b v="0"/>
    <s v="en"/>
    <m/>
    <s v=""/>
    <b v="0"/>
    <n v="0"/>
    <s v=""/>
    <s v="Twitter for Android"/>
    <b v="0"/>
    <s v="1162941629705199618"/>
    <s v="Tweet"/>
    <n v="0"/>
    <n v="0"/>
    <m/>
    <m/>
    <m/>
    <m/>
    <m/>
    <m/>
    <m/>
    <m/>
    <n v="1"/>
    <s v="3"/>
    <s v="3"/>
    <n v="1"/>
    <n v="4.3478260869565215"/>
    <n v="0"/>
    <n v="0"/>
    <n v="0"/>
    <n v="0"/>
    <n v="22"/>
    <n v="95.65217391304348"/>
    <n v="23"/>
  </r>
  <r>
    <s v="smv2017rse"/>
    <s v="smv2017rse"/>
    <m/>
    <m/>
    <m/>
    <m/>
    <m/>
    <m/>
    <m/>
    <m/>
    <s v="No"/>
    <n v="88"/>
    <m/>
    <m/>
    <x v="1"/>
    <d v="2019-08-19T08:50:27.000"/>
    <s v="Hello Eveyone,_x000a_International consulting company is hiring,_x000a_20 banking IT profiles (cobol, Java, sharepoint, KYC, DevOps, business analyst ...) in Brussels._x000a_Requirements: fr/Eng/Dutch + EU Id._x000a_Poland_x000a_4 Collibra profiles for a full remote project._x000a_Spain_x000a_IT Banking profiles"/>
    <m/>
    <m/>
    <x v="6"/>
    <m/>
    <s v="http://abs.twimg.com/sticky/default_profile_images/default_profile_normal.png"/>
    <x v="56"/>
    <s v="https://twitter.com/#!/smv2017rse/status/1163372645548797952"/>
    <m/>
    <m/>
    <s v="1163372645548797952"/>
    <m/>
    <b v="0"/>
    <n v="0"/>
    <s v=""/>
    <b v="0"/>
    <s v="en"/>
    <m/>
    <s v=""/>
    <b v="0"/>
    <n v="0"/>
    <s v=""/>
    <s v="Twitter for iPhone"/>
    <b v="0"/>
    <s v="1163372645548797952"/>
    <s v="Tweet"/>
    <n v="0"/>
    <n v="0"/>
    <m/>
    <m/>
    <m/>
    <m/>
    <m/>
    <m/>
    <m/>
    <m/>
    <n v="1"/>
    <s v="3"/>
    <s v="3"/>
    <n v="0"/>
    <n v="0"/>
    <n v="0"/>
    <n v="0"/>
    <n v="0"/>
    <n v="0"/>
    <n v="39"/>
    <n v="100"/>
    <n v="39"/>
  </r>
  <r>
    <s v="saltjobsuk"/>
    <s v="saltjobsuk"/>
    <m/>
    <m/>
    <m/>
    <m/>
    <m/>
    <m/>
    <m/>
    <m/>
    <s v="No"/>
    <n v="89"/>
    <m/>
    <m/>
    <x v="1"/>
    <d v="2019-08-19T09:46:54.000"/>
    <s v="New #job: Collibra Engineer  Location: Mechelen .. https://t.co/ePMKJEb14l #jobs #hiring"/>
    <s v="http://www.aplitrak.com/?adid=c2FobWVkLjY2MDQyLnR3aUBzYWx0LmFwbGl0cmFrLmNvbQ"/>
    <s v="aplitrak.com"/>
    <x v="20"/>
    <m/>
    <s v="http://pbs.twimg.com/profile_images/1145916864884875269/WjD7oz45_normal.png"/>
    <x v="57"/>
    <s v="https://twitter.com/#!/saltjobsuk/status/1163386849144070144"/>
    <m/>
    <m/>
    <s v="1163386849144070144"/>
    <m/>
    <b v="0"/>
    <n v="0"/>
    <s v=""/>
    <b v="0"/>
    <s v="en"/>
    <m/>
    <s v=""/>
    <b v="0"/>
    <n v="0"/>
    <s v=""/>
    <s v="Adcourier"/>
    <b v="0"/>
    <s v="1163386849144070144"/>
    <s v="Tweet"/>
    <n v="0"/>
    <n v="0"/>
    <m/>
    <m/>
    <m/>
    <m/>
    <m/>
    <m/>
    <m/>
    <m/>
    <n v="1"/>
    <s v="3"/>
    <s v="3"/>
    <n v="0"/>
    <n v="0"/>
    <n v="0"/>
    <n v="0"/>
    <n v="0"/>
    <n v="0"/>
    <n v="8"/>
    <n v="100"/>
    <n v="8"/>
  </r>
  <r>
    <s v="steve_willetts"/>
    <s v="steve_willetts"/>
    <m/>
    <m/>
    <m/>
    <m/>
    <m/>
    <m/>
    <m/>
    <m/>
    <s v="No"/>
    <n v="90"/>
    <m/>
    <m/>
    <x v="1"/>
    <d v="2019-08-19T10:32:05.000"/>
    <s v="Great opportunity for data professionals. Join the  #collibra team.  #dataintelligence #datagovernance https://t.co/lHRPg7OF1v"/>
    <s v="https://www.linkedin.com/slink?code=ejZwicT"/>
    <s v="linkedin.com"/>
    <x v="21"/>
    <m/>
    <s v="http://pbs.twimg.com/profile_images/1065701423424274432/4ypPXS0S_normal.jpg"/>
    <x v="58"/>
    <s v="https://twitter.com/#!/steve_willetts/status/1163398219994472448"/>
    <m/>
    <m/>
    <s v="1163398219994472448"/>
    <m/>
    <b v="0"/>
    <n v="0"/>
    <s v=""/>
    <b v="0"/>
    <s v="en"/>
    <m/>
    <s v=""/>
    <b v="0"/>
    <n v="0"/>
    <s v=""/>
    <s v="LinkedIn"/>
    <b v="0"/>
    <s v="1163398219994472448"/>
    <s v="Tweet"/>
    <n v="0"/>
    <n v="0"/>
    <m/>
    <m/>
    <m/>
    <m/>
    <m/>
    <m/>
    <m/>
    <m/>
    <n v="1"/>
    <s v="3"/>
    <s v="3"/>
    <n v="1"/>
    <n v="9.090909090909092"/>
    <n v="0"/>
    <n v="0"/>
    <n v="0"/>
    <n v="0"/>
    <n v="10"/>
    <n v="90.9090909090909"/>
    <n v="11"/>
  </r>
  <r>
    <s v="marco_dejong"/>
    <s v="syncsort"/>
    <m/>
    <m/>
    <m/>
    <m/>
    <m/>
    <m/>
    <m/>
    <m/>
    <s v="No"/>
    <n v="91"/>
    <m/>
    <m/>
    <x v="0"/>
    <d v="2019-08-19T11:58:49.000"/>
    <s v="RT @Syncsort: Join our upcoming #webcast and learn how integrating #TrilliumDQ with Collibra Data Governance Center creates a complete #dat…"/>
    <m/>
    <m/>
    <x v="12"/>
    <m/>
    <s v="http://pbs.twimg.com/profile_images/685229038361817088/AI46c18I_normal.jpg"/>
    <x v="59"/>
    <s v="https://twitter.com/#!/marco_dejong/status/1163420049388036096"/>
    <m/>
    <m/>
    <s v="1163420049388036096"/>
    <m/>
    <b v="0"/>
    <n v="0"/>
    <s v=""/>
    <b v="0"/>
    <s v="en"/>
    <m/>
    <s v=""/>
    <b v="0"/>
    <n v="15"/>
    <s v="1161285765764190210"/>
    <s v="GaggleAMP"/>
    <b v="0"/>
    <s v="1161285765764190210"/>
    <s v="Tweet"/>
    <n v="0"/>
    <n v="0"/>
    <m/>
    <m/>
    <m/>
    <m/>
    <m/>
    <m/>
    <m/>
    <m/>
    <n v="1"/>
    <s v="2"/>
    <s v="2"/>
    <n v="0"/>
    <n v="0"/>
    <n v="0"/>
    <n v="0"/>
    <n v="0"/>
    <n v="0"/>
    <n v="20"/>
    <n v="100"/>
    <n v="20"/>
  </r>
  <r>
    <s v="milocamj"/>
    <s v="milocamj"/>
    <m/>
    <m/>
    <m/>
    <m/>
    <m/>
    <m/>
    <m/>
    <m/>
    <s v="No"/>
    <n v="92"/>
    <m/>
    <m/>
    <x v="1"/>
    <d v="2019-08-12T09:19:35.000"/>
    <s v="Substantial Strength of Data Catalog Market by key players IBM, Collibra, Alation, TIBCO Software, Informatica, Alteryx.. - X Herald https://t.co/SwBjNXUOQP #enterpriseapplications #ea #technology"/>
    <s v="http://xherald.com/2019/08/12/substantial-strength-of-data-catalog-market-by-key-players-ibm-collibra-alation-tibco-software-informatica-alteryx/?utm_source=dlvr.it&amp;utm_medium=twitter"/>
    <s v="xherald.com"/>
    <x v="22"/>
    <m/>
    <s v="http://pbs.twimg.com/profile_images/1108578778018709505/56I0aOhL_normal.jpg"/>
    <x v="60"/>
    <s v="https://twitter.com/#!/milocamj/status/1160843261243564033"/>
    <m/>
    <m/>
    <s v="1160843261243564033"/>
    <m/>
    <b v="0"/>
    <n v="0"/>
    <s v=""/>
    <b v="0"/>
    <s v="en"/>
    <m/>
    <s v=""/>
    <b v="0"/>
    <n v="1"/>
    <s v=""/>
    <s v="dlvr.it"/>
    <b v="0"/>
    <s v="1160843261243564033"/>
    <s v="Tweet"/>
    <n v="0"/>
    <n v="0"/>
    <m/>
    <m/>
    <m/>
    <m/>
    <m/>
    <m/>
    <m/>
    <m/>
    <n v="2"/>
    <s v="8"/>
    <s v="8"/>
    <n v="0"/>
    <n v="0"/>
    <n v="0"/>
    <n v="0"/>
    <n v="0"/>
    <n v="0"/>
    <n v="21"/>
    <n v="100"/>
    <n v="21"/>
  </r>
  <r>
    <s v="milocamj"/>
    <s v="milocamj"/>
    <m/>
    <m/>
    <m/>
    <m/>
    <m/>
    <m/>
    <m/>
    <m/>
    <s v="No"/>
    <n v="93"/>
    <m/>
    <m/>
    <x v="1"/>
    <d v="2019-08-19T13:02:09.000"/>
    <s v="Machine Learning Data Catalog Software Market Value and Growth Development | by Key Players: IBM, Alation, Oracle, Cloudera, Unifi, Anzo Smart Data Lake (ASDL), Collibra. - Insta Newsletters https://t.co/D8wypVf5Gx #machinelearning #ai #technology"/>
    <s v="https://instanewsletters.com/machine-learning-data-catalog-software-market-value-and-growth-development-by-key-players-ibm-alation-oracle-cloudera-unifi-anzo-smart-data-lake-asdl-collibra/10604/?utm_source=dlvr.it&amp;utm_medium=twitter"/>
    <s v="instanewsletters.com"/>
    <x v="23"/>
    <m/>
    <s v="http://pbs.twimg.com/profile_images/1108578778018709505/56I0aOhL_normal.jpg"/>
    <x v="61"/>
    <s v="https://twitter.com/#!/milocamj/status/1163435987592085507"/>
    <m/>
    <m/>
    <s v="1163435987592085507"/>
    <m/>
    <b v="0"/>
    <n v="0"/>
    <s v=""/>
    <b v="0"/>
    <s v="en"/>
    <m/>
    <s v=""/>
    <b v="0"/>
    <n v="1"/>
    <s v=""/>
    <s v="dlvr.it"/>
    <b v="0"/>
    <s v="1163435987592085507"/>
    <s v="Tweet"/>
    <n v="0"/>
    <n v="0"/>
    <m/>
    <m/>
    <m/>
    <m/>
    <m/>
    <m/>
    <m/>
    <m/>
    <n v="2"/>
    <s v="8"/>
    <s v="8"/>
    <n v="1"/>
    <n v="3.4482758620689653"/>
    <n v="0"/>
    <n v="0"/>
    <n v="0"/>
    <n v="0"/>
    <n v="28"/>
    <n v="96.55172413793103"/>
    <n v="29"/>
  </r>
  <r>
    <s v="itvc_io"/>
    <s v="milocamj"/>
    <m/>
    <m/>
    <m/>
    <m/>
    <m/>
    <m/>
    <m/>
    <m/>
    <s v="No"/>
    <n v="94"/>
    <m/>
    <m/>
    <x v="0"/>
    <d v="2019-08-12T09:20:03.000"/>
    <s v="RT @milocamj: Substantial Strength of Data Catalog Market by key players IBM, Collibra, Alation, TIBCO Software, Informatica, Alteryx.. - X…"/>
    <m/>
    <m/>
    <x v="6"/>
    <m/>
    <s v="http://pbs.twimg.com/profile_images/881919260880244736/iIswRt5K_normal.jpg"/>
    <x v="62"/>
    <s v="https://twitter.com/#!/itvc_io/status/1160843378575073280"/>
    <m/>
    <m/>
    <s v="1160843378575073280"/>
    <m/>
    <b v="0"/>
    <n v="0"/>
    <s v=""/>
    <b v="0"/>
    <s v="en"/>
    <m/>
    <s v=""/>
    <b v="0"/>
    <n v="1"/>
    <s v="1160843261243564033"/>
    <s v="dlvr.it"/>
    <b v="0"/>
    <s v="1160843261243564033"/>
    <s v="Tweet"/>
    <n v="0"/>
    <n v="0"/>
    <m/>
    <m/>
    <m/>
    <m/>
    <m/>
    <m/>
    <m/>
    <m/>
    <n v="2"/>
    <s v="8"/>
    <s v="8"/>
    <n v="0"/>
    <n v="0"/>
    <n v="0"/>
    <n v="0"/>
    <n v="0"/>
    <n v="0"/>
    <n v="19"/>
    <n v="100"/>
    <n v="19"/>
  </r>
  <r>
    <s v="itvc_io"/>
    <s v="milocamj"/>
    <m/>
    <m/>
    <m/>
    <m/>
    <m/>
    <m/>
    <m/>
    <m/>
    <s v="No"/>
    <n v="95"/>
    <m/>
    <m/>
    <x v="0"/>
    <d v="2019-08-19T13:02:33.000"/>
    <s v="RT @milocamj: Machine Learning Data Catalog Software Market Value and Growth Development | by Key Players: IBM, Alation, Oracle, Cloudera,…"/>
    <m/>
    <m/>
    <x v="6"/>
    <m/>
    <s v="http://pbs.twimg.com/profile_images/881919260880244736/iIswRt5K_normal.jpg"/>
    <x v="63"/>
    <s v="https://twitter.com/#!/itvc_io/status/1163436088624463879"/>
    <m/>
    <m/>
    <s v="1163436088624463879"/>
    <m/>
    <b v="0"/>
    <n v="0"/>
    <s v=""/>
    <b v="0"/>
    <s v="en"/>
    <m/>
    <s v=""/>
    <b v="0"/>
    <n v="1"/>
    <s v="1163435987592085507"/>
    <s v="dlvr.it"/>
    <b v="0"/>
    <s v="1163435987592085507"/>
    <s v="Tweet"/>
    <n v="0"/>
    <n v="0"/>
    <m/>
    <m/>
    <m/>
    <m/>
    <m/>
    <m/>
    <m/>
    <m/>
    <n v="2"/>
    <s v="8"/>
    <s v="8"/>
    <n v="0"/>
    <n v="0"/>
    <n v="0"/>
    <n v="0"/>
    <n v="0"/>
    <n v="0"/>
    <n v="19"/>
    <n v="100"/>
    <n v="19"/>
  </r>
  <r>
    <s v="syncsort"/>
    <s v="syncsort"/>
    <m/>
    <m/>
    <m/>
    <m/>
    <m/>
    <m/>
    <m/>
    <m/>
    <s v="No"/>
    <n v="96"/>
    <m/>
    <m/>
    <x v="1"/>
    <d v="2019-08-13T14:37:56.000"/>
    <s v="Join our upcoming #webcast and learn how integrating #TrilliumDQ with Collibra Data Governance Center creates a complete #datagovernance solution that delivers rapid insights into the health of your #data. https://t.co/JOZ2sy8B8x https://t.co/tHq1uMwoei"/>
    <s v="https://cc.readytalk.com/registration/#/?meeting=xoxqrd6t22xh&amp;campaign=w30xwouhwrxk"/>
    <s v="readytalk.com"/>
    <x v="24"/>
    <s v="https://pbs.twimg.com/media/EB23P7PXsAAokLI.png"/>
    <s v="https://pbs.twimg.com/media/EB23P7PXsAAokLI.png"/>
    <x v="64"/>
    <s v="https://twitter.com/#!/syncsort/status/1161285765764190210"/>
    <m/>
    <m/>
    <s v="1161285765764190210"/>
    <m/>
    <b v="0"/>
    <n v="0"/>
    <s v=""/>
    <b v="0"/>
    <s v="en"/>
    <m/>
    <s v=""/>
    <b v="0"/>
    <n v="2"/>
    <s v=""/>
    <s v="Twitter Web App"/>
    <b v="0"/>
    <s v="1161285765764190210"/>
    <s v="Tweet"/>
    <n v="0"/>
    <n v="0"/>
    <m/>
    <m/>
    <m/>
    <m/>
    <m/>
    <m/>
    <m/>
    <m/>
    <n v="2"/>
    <s v="2"/>
    <s v="2"/>
    <n v="1"/>
    <n v="3.4482758620689653"/>
    <n v="0"/>
    <n v="0"/>
    <n v="0"/>
    <n v="0"/>
    <n v="28"/>
    <n v="96.55172413793103"/>
    <n v="29"/>
  </r>
  <r>
    <s v="syncsort"/>
    <s v="syncsort"/>
    <m/>
    <m/>
    <m/>
    <m/>
    <m/>
    <m/>
    <m/>
    <m/>
    <s v="No"/>
    <n v="97"/>
    <m/>
    <m/>
    <x v="1"/>
    <d v="2019-08-15T17:00:51.000"/>
    <s v="Join us Tuesday, August 20th at 11:00am ET for our #Webcast to learn how to seamlessly integrate Trillium DQ with Collibra DGC to create a complete #DataGovernance solution: https://t.co/jD7EBk25RJ #DataQuality https://t.co/yPLvclyygz"/>
    <s v="https://cc.readytalk.com/registration/#/?meeting=xoxqrd6t22xh&amp;campaign=w30xwouhwrxk"/>
    <s v="readytalk.com"/>
    <x v="25"/>
    <s v="https://pbs.twimg.com/media/ECBrI4ZX4AAMQQ6.png"/>
    <s v="https://pbs.twimg.com/media/ECBrI4ZX4AAMQQ6.png"/>
    <x v="65"/>
    <s v="https://twitter.com/#!/syncsort/status/1162046505584402432"/>
    <m/>
    <m/>
    <s v="1162046505584402432"/>
    <m/>
    <b v="0"/>
    <n v="0"/>
    <s v=""/>
    <b v="0"/>
    <s v="en"/>
    <m/>
    <s v=""/>
    <b v="0"/>
    <n v="0"/>
    <s v=""/>
    <s v="Hootsuite Inc."/>
    <b v="0"/>
    <s v="1162046505584402432"/>
    <s v="Tweet"/>
    <n v="0"/>
    <n v="0"/>
    <m/>
    <m/>
    <m/>
    <m/>
    <m/>
    <m/>
    <m/>
    <m/>
    <n v="2"/>
    <s v="2"/>
    <s v="2"/>
    <n v="0"/>
    <n v="0"/>
    <n v="0"/>
    <n v="0"/>
    <n v="0"/>
    <n v="0"/>
    <n v="30"/>
    <n v="100"/>
    <n v="30"/>
  </r>
  <r>
    <s v="gbinko"/>
    <s v="syncsort"/>
    <m/>
    <m/>
    <m/>
    <m/>
    <m/>
    <m/>
    <m/>
    <m/>
    <s v="No"/>
    <n v="98"/>
    <m/>
    <m/>
    <x v="0"/>
    <d v="2019-08-19T18:00:09.000"/>
    <s v="RT @Syncsort: Join our upcoming #webcast and learn how integrating #TrilliumDQ with Collibra Data Governance Center creates a complete #dat…"/>
    <m/>
    <m/>
    <x v="12"/>
    <m/>
    <s v="http://abs.twimg.com/sticky/default_profile_images/default_profile_normal.png"/>
    <x v="66"/>
    <s v="https://twitter.com/#!/gbinko/status/1163510982674661379"/>
    <m/>
    <m/>
    <s v="1163510982674661379"/>
    <m/>
    <b v="0"/>
    <n v="0"/>
    <s v=""/>
    <b v="0"/>
    <s v="en"/>
    <m/>
    <s v=""/>
    <b v="0"/>
    <n v="16"/>
    <s v="1161285765764190210"/>
    <s v="GaggleAMP"/>
    <b v="0"/>
    <s v="1161285765764190210"/>
    <s v="Tweet"/>
    <n v="0"/>
    <n v="0"/>
    <m/>
    <m/>
    <m/>
    <m/>
    <m/>
    <m/>
    <m/>
    <m/>
    <n v="1"/>
    <s v="2"/>
    <s v="2"/>
    <n v="0"/>
    <n v="0"/>
    <n v="0"/>
    <n v="0"/>
    <n v="0"/>
    <n v="0"/>
    <n v="20"/>
    <n v="100"/>
    <n v="20"/>
  </r>
  <r>
    <s v="jeresh_kee"/>
    <s v="collibra"/>
    <m/>
    <m/>
    <m/>
    <m/>
    <m/>
    <m/>
    <m/>
    <m/>
    <s v="No"/>
    <n v="99"/>
    <m/>
    <m/>
    <x v="0"/>
    <d v="2019-08-08T22:50:01.000"/>
    <s v="#Metadata Knowledge Graph: The Brain Powering Data Intelligence shared from @collibra https://t.co/fZeH2DXCAj"/>
    <s v="https://www.collibra.com/blog/metadata-knowledge-graph-the-brain-powering-data-intelligence/"/>
    <s v="collibra.com"/>
    <x v="26"/>
    <m/>
    <s v="http://pbs.twimg.com/profile_images/492025622961459200/0ZQisTTC_normal.jpeg"/>
    <x v="67"/>
    <s v="https://twitter.com/#!/jeresh_kee/status/1159597662578122752"/>
    <m/>
    <m/>
    <s v="1159597662578122752"/>
    <m/>
    <b v="0"/>
    <n v="0"/>
    <s v=""/>
    <b v="0"/>
    <s v="en"/>
    <m/>
    <s v=""/>
    <b v="0"/>
    <n v="0"/>
    <s v=""/>
    <s v="Twitter Web Client"/>
    <b v="0"/>
    <s v="1159597662578122752"/>
    <s v="Tweet"/>
    <n v="0"/>
    <n v="0"/>
    <m/>
    <m/>
    <m/>
    <m/>
    <m/>
    <m/>
    <m/>
    <m/>
    <n v="1"/>
    <s v="1"/>
    <s v="1"/>
    <n v="1"/>
    <n v="9.090909090909092"/>
    <n v="0"/>
    <n v="0"/>
    <n v="0"/>
    <n v="0"/>
    <n v="10"/>
    <n v="90.9090909090909"/>
    <n v="11"/>
  </r>
  <r>
    <s v="fvdmaele"/>
    <s v="jeresh_kee"/>
    <m/>
    <m/>
    <m/>
    <m/>
    <m/>
    <m/>
    <m/>
    <m/>
    <s v="No"/>
    <n v="100"/>
    <m/>
    <m/>
    <x v="0"/>
    <d v="2019-08-12T03:12:15.000"/>
    <s v="RT @Jeresh_Kee: #Metadata Knowledge Graph: The Brain Powering Data Intelligence shared from @collibra https://t.co/fZeH2DXCAj"/>
    <s v="https://www.collibra.com/blog/metadata-knowledge-graph-the-brain-powering-data-intelligence/"/>
    <s v="collibra.com"/>
    <x v="26"/>
    <m/>
    <s v="http://pbs.twimg.com/profile_images/326464396/FelixProfile_normal.jpg"/>
    <x v="68"/>
    <s v="https://twitter.com/#!/fvdmaele/status/1160750820343701504"/>
    <m/>
    <m/>
    <s v="1160750820343701504"/>
    <m/>
    <b v="0"/>
    <n v="0"/>
    <s v=""/>
    <b v="0"/>
    <s v="en"/>
    <m/>
    <s v=""/>
    <b v="0"/>
    <n v="1"/>
    <s v="1159597662578122752"/>
    <s v="Twitter for iPhone"/>
    <b v="0"/>
    <s v="1159597662578122752"/>
    <s v="Tweet"/>
    <n v="0"/>
    <n v="0"/>
    <m/>
    <m/>
    <m/>
    <m/>
    <m/>
    <m/>
    <m/>
    <m/>
    <n v="1"/>
    <s v="1"/>
    <s v="1"/>
    <m/>
    <m/>
    <m/>
    <m/>
    <m/>
    <m/>
    <m/>
    <m/>
    <m/>
  </r>
  <r>
    <s v="fvdmaele"/>
    <s v="collibra"/>
    <m/>
    <m/>
    <m/>
    <m/>
    <m/>
    <m/>
    <m/>
    <m/>
    <s v="No"/>
    <n v="101"/>
    <m/>
    <m/>
    <x v="0"/>
    <d v="2019-08-08T18:59:32.000"/>
    <s v="RT @collibra: We can’t wait to host our community of #datacitizens in London this October. Register now to join us at Data Citizens EMEA '1…"/>
    <m/>
    <m/>
    <x v="0"/>
    <m/>
    <s v="http://pbs.twimg.com/profile_images/326464396/FelixProfile_normal.jpg"/>
    <x v="69"/>
    <s v="https://twitter.com/#!/fvdmaele/status/1159539660348985344"/>
    <m/>
    <m/>
    <s v="1159539660348985344"/>
    <m/>
    <b v="0"/>
    <n v="0"/>
    <s v=""/>
    <b v="0"/>
    <s v="en"/>
    <m/>
    <s v=""/>
    <b v="0"/>
    <n v="4"/>
    <s v="1159453548431716352"/>
    <s v="Twitter for iPhone"/>
    <b v="0"/>
    <s v="1159453548431716352"/>
    <s v="Tweet"/>
    <n v="0"/>
    <n v="0"/>
    <m/>
    <m/>
    <m/>
    <m/>
    <m/>
    <m/>
    <m/>
    <m/>
    <n v="5"/>
    <s v="1"/>
    <s v="1"/>
    <n v="0"/>
    <n v="0"/>
    <n v="0"/>
    <n v="0"/>
    <n v="0"/>
    <n v="0"/>
    <n v="26"/>
    <n v="100"/>
    <n v="26"/>
  </r>
  <r>
    <s v="fvdmaele"/>
    <s v="datanami"/>
    <m/>
    <m/>
    <m/>
    <m/>
    <m/>
    <m/>
    <m/>
    <m/>
    <s v="No"/>
    <n v="103"/>
    <m/>
    <m/>
    <x v="0"/>
    <d v="2019-08-13T01:06:53.000"/>
    <s v="RT @collibra: The polls are open for the @datanami Readers’ Choice Awards, and Collibra Catalog is shortlisted for the Best Big Data Produc…"/>
    <m/>
    <m/>
    <x v="6"/>
    <m/>
    <s v="http://pbs.twimg.com/profile_images/326464396/FelixProfile_normal.jpg"/>
    <x v="70"/>
    <s v="https://twitter.com/#!/fvdmaele/status/1161081655341174784"/>
    <m/>
    <m/>
    <s v="1161081655341174784"/>
    <m/>
    <b v="0"/>
    <n v="0"/>
    <s v=""/>
    <b v="0"/>
    <s v="en"/>
    <m/>
    <s v=""/>
    <b v="0"/>
    <n v="5"/>
    <s v="1160921488729542656"/>
    <s v="Twitter for iPhone"/>
    <b v="0"/>
    <s v="1160921488729542656"/>
    <s v="Tweet"/>
    <n v="0"/>
    <n v="0"/>
    <m/>
    <m/>
    <m/>
    <m/>
    <m/>
    <m/>
    <m/>
    <m/>
    <n v="1"/>
    <s v="1"/>
    <s v="4"/>
    <m/>
    <m/>
    <m/>
    <m/>
    <m/>
    <m/>
    <m/>
    <m/>
    <m/>
  </r>
  <r>
    <s v="fvdmaele"/>
    <s v="collibra"/>
    <m/>
    <m/>
    <m/>
    <m/>
    <m/>
    <m/>
    <m/>
    <m/>
    <s v="No"/>
    <n v="105"/>
    <m/>
    <m/>
    <x v="0"/>
    <d v="2019-08-15T07:48:41.000"/>
    <s v="RT @FleurSohtz: Hello from the @collibra team in Wroclaw 👋 https://t.co/kRHlBipqBk"/>
    <m/>
    <m/>
    <x v="6"/>
    <s v="https://pbs.twimg.com/tweet_video_thumb/EB7xlnrXsAACkZT.jpg"/>
    <s v="https://pbs.twimg.com/tweet_video_thumb/EB7xlnrXsAACkZT.jpg"/>
    <x v="71"/>
    <s v="https://twitter.com/#!/fvdmaele/status/1161907547541889024"/>
    <m/>
    <m/>
    <s v="1161907547541889024"/>
    <m/>
    <b v="0"/>
    <n v="0"/>
    <s v=""/>
    <b v="0"/>
    <s v="en"/>
    <m/>
    <s v=""/>
    <b v="0"/>
    <n v="9"/>
    <s v="1161631464578068481"/>
    <s v="Twitter for iPhone"/>
    <b v="0"/>
    <s v="1161631464578068481"/>
    <s v="Tweet"/>
    <n v="0"/>
    <n v="0"/>
    <m/>
    <m/>
    <m/>
    <m/>
    <m/>
    <m/>
    <m/>
    <m/>
    <n v="5"/>
    <s v="1"/>
    <s v="1"/>
    <m/>
    <m/>
    <m/>
    <m/>
    <m/>
    <m/>
    <m/>
    <m/>
    <m/>
  </r>
  <r>
    <s v="fvdmaele"/>
    <s v="nri_official"/>
    <m/>
    <m/>
    <m/>
    <m/>
    <m/>
    <m/>
    <m/>
    <m/>
    <s v="No"/>
    <n v="107"/>
    <m/>
    <m/>
    <x v="0"/>
    <d v="2019-08-19T19:03:21.000"/>
    <s v="RT @collibra: Gautam Kher shares Collibra’s offensive approach to #dataintelligence and building a strong data culture with @nri_official.…"/>
    <m/>
    <m/>
    <x v="27"/>
    <m/>
    <s v="http://pbs.twimg.com/profile_images/326464396/FelixProfile_normal.jpg"/>
    <x v="72"/>
    <s v="https://twitter.com/#!/fvdmaele/status/1163526886666002434"/>
    <m/>
    <m/>
    <s v="1163526886666002434"/>
    <m/>
    <b v="0"/>
    <n v="0"/>
    <s v=""/>
    <b v="0"/>
    <s v="en"/>
    <m/>
    <s v=""/>
    <b v="0"/>
    <n v="2"/>
    <s v="1163526172497592320"/>
    <s v="Twitter for iPhone"/>
    <b v="0"/>
    <s v="1163526172497592320"/>
    <s v="Tweet"/>
    <n v="0"/>
    <n v="0"/>
    <m/>
    <m/>
    <m/>
    <m/>
    <m/>
    <m/>
    <m/>
    <m/>
    <n v="1"/>
    <s v="1"/>
    <s v="1"/>
    <n v="1"/>
    <n v="5.2631578947368425"/>
    <n v="1"/>
    <n v="5.2631578947368425"/>
    <n v="0"/>
    <n v="0"/>
    <n v="17"/>
    <n v="89.47368421052632"/>
    <n v="19"/>
  </r>
  <r>
    <s v="azai123"/>
    <s v="collibra"/>
    <m/>
    <m/>
    <m/>
    <m/>
    <m/>
    <m/>
    <m/>
    <m/>
    <s v="No"/>
    <n v="109"/>
    <m/>
    <m/>
    <x v="0"/>
    <d v="2019-08-08T19:02:04.000"/>
    <s v="RT @collibra: We can’t wait to host our community of #datacitizens in London this October. Register now to join us at Data Citizens EMEA '1…"/>
    <m/>
    <m/>
    <x v="0"/>
    <m/>
    <s v="http://pbs.twimg.com/profile_images/1127516198772662274/3wCr1VQ1_normal.jpg"/>
    <x v="73"/>
    <s v="https://twitter.com/#!/azai123/status/1159540296415424512"/>
    <m/>
    <m/>
    <s v="1159540296415424512"/>
    <m/>
    <b v="0"/>
    <n v="0"/>
    <s v=""/>
    <b v="0"/>
    <s v="en"/>
    <m/>
    <s v=""/>
    <b v="0"/>
    <n v="4"/>
    <s v="1159453548431716352"/>
    <s v="Twitter for iPhone"/>
    <b v="0"/>
    <s v="1159453548431716352"/>
    <s v="Tweet"/>
    <n v="0"/>
    <n v="0"/>
    <m/>
    <m/>
    <m/>
    <m/>
    <m/>
    <m/>
    <m/>
    <m/>
    <n v="3"/>
    <s v="1"/>
    <s v="1"/>
    <n v="0"/>
    <n v="0"/>
    <n v="0"/>
    <n v="0"/>
    <n v="0"/>
    <n v="0"/>
    <n v="26"/>
    <n v="100"/>
    <n v="26"/>
  </r>
  <r>
    <s v="azai123"/>
    <s v="collibra"/>
    <m/>
    <m/>
    <m/>
    <m/>
    <m/>
    <m/>
    <m/>
    <m/>
    <s v="No"/>
    <n v="110"/>
    <m/>
    <m/>
    <x v="0"/>
    <d v="2019-08-14T12:52:23.000"/>
    <s v="RT @collibra: Are you ready for Data Citizens EMEA ’19? Tomorrow is the last chance to save 15% with early bird registration. Join us in Lo…"/>
    <m/>
    <m/>
    <x v="6"/>
    <m/>
    <s v="http://pbs.twimg.com/profile_images/1127516198772662274/3wCr1VQ1_normal.jpg"/>
    <x v="74"/>
    <s v="https://twitter.com/#!/azai123/status/1161621591484248064"/>
    <m/>
    <m/>
    <s v="1161621591484248064"/>
    <m/>
    <b v="0"/>
    <n v="0"/>
    <s v=""/>
    <b v="0"/>
    <s v="en"/>
    <m/>
    <s v=""/>
    <b v="0"/>
    <n v="2"/>
    <s v="1161578476278861824"/>
    <s v="Twitter for iPhone"/>
    <b v="0"/>
    <s v="1161578476278861824"/>
    <s v="Tweet"/>
    <n v="0"/>
    <n v="0"/>
    <m/>
    <m/>
    <m/>
    <m/>
    <m/>
    <m/>
    <m/>
    <m/>
    <n v="3"/>
    <s v="1"/>
    <s v="1"/>
    <n v="1"/>
    <n v="3.8461538461538463"/>
    <n v="0"/>
    <n v="0"/>
    <n v="0"/>
    <n v="0"/>
    <n v="25"/>
    <n v="96.15384615384616"/>
    <n v="26"/>
  </r>
  <r>
    <s v="azai123"/>
    <s v="nri_official"/>
    <m/>
    <m/>
    <m/>
    <m/>
    <m/>
    <m/>
    <m/>
    <m/>
    <s v="No"/>
    <n v="111"/>
    <m/>
    <m/>
    <x v="0"/>
    <d v="2019-08-20T01:13:21.000"/>
    <s v="RT @collibra: Gautam Kher shares Collibra’s offensive approach to #dataintelligence and building a strong data culture with @nri_official.…"/>
    <m/>
    <m/>
    <x v="27"/>
    <m/>
    <s v="http://pbs.twimg.com/profile_images/1127516198772662274/3wCr1VQ1_normal.jpg"/>
    <x v="75"/>
    <s v="https://twitter.com/#!/azai123/status/1163620000151801859"/>
    <m/>
    <m/>
    <s v="1163620000151801859"/>
    <m/>
    <b v="0"/>
    <n v="0"/>
    <s v=""/>
    <b v="0"/>
    <s v="en"/>
    <m/>
    <s v=""/>
    <b v="0"/>
    <n v="2"/>
    <s v="1163526172497592320"/>
    <s v="Twitter for iPhone"/>
    <b v="0"/>
    <s v="1163526172497592320"/>
    <s v="Tweet"/>
    <n v="0"/>
    <n v="0"/>
    <m/>
    <m/>
    <m/>
    <m/>
    <m/>
    <m/>
    <m/>
    <m/>
    <n v="1"/>
    <s v="1"/>
    <s v="1"/>
    <m/>
    <m/>
    <m/>
    <m/>
    <m/>
    <m/>
    <m/>
    <m/>
    <m/>
  </r>
  <r>
    <s v="suriyasubraman"/>
    <s v="suriyasubraman"/>
    <m/>
    <m/>
    <m/>
    <m/>
    <m/>
    <m/>
    <m/>
    <m/>
    <s v="No"/>
    <n v="113"/>
    <m/>
    <m/>
    <x v="1"/>
    <d v="2019-08-12T07:37:02.000"/>
    <s v="Data Governance Software Market 2019 Global and Chinese Outlook by key Players – erwin, OneSoft Connect, DATUM, Alteryx, The Synercon Group, Informatica, SAP, Alfresco, IDERA, Collibra - Market Reports: Data Governance Software… https://t.co/e407tJZbDa #datagovernance #CIO #CDO"/>
    <s v="https://consumerreportsreview.com/data-governance-software-market-2019-global-and-chinese-outlook-by-key-players-erwin-onesoft-connect-datum-alteryx-the-synercon-group-informatica-sap-alfresco-idera-collibra/?utm_source=dlvr.it&amp;utm_medium=twitter"/>
    <s v="consumerreportsreview.com"/>
    <x v="28"/>
    <m/>
    <s v="http://pbs.twimg.com/profile_images/874697519179198465/phy05IkZ_normal.jpg"/>
    <x v="76"/>
    <s v="https://twitter.com/#!/suriyasubraman/status/1160817453464600576"/>
    <m/>
    <m/>
    <s v="1160817453464600576"/>
    <m/>
    <b v="0"/>
    <n v="0"/>
    <s v=""/>
    <b v="0"/>
    <s v="en"/>
    <m/>
    <s v=""/>
    <b v="0"/>
    <n v="0"/>
    <s v=""/>
    <s v="dlvr.it"/>
    <b v="0"/>
    <s v="1160817453464600576"/>
    <s v="Tweet"/>
    <n v="0"/>
    <n v="0"/>
    <m/>
    <m/>
    <m/>
    <m/>
    <m/>
    <m/>
    <m/>
    <m/>
    <n v="5"/>
    <s v="3"/>
    <s v="3"/>
    <n v="0"/>
    <n v="0"/>
    <n v="1"/>
    <n v="3.0303030303030303"/>
    <n v="0"/>
    <n v="0"/>
    <n v="32"/>
    <n v="96.96969696969697"/>
    <n v="33"/>
  </r>
  <r>
    <s v="suriyasubraman"/>
    <s v="suriyasubraman"/>
    <m/>
    <m/>
    <m/>
    <m/>
    <m/>
    <m/>
    <m/>
    <m/>
    <s v="No"/>
    <n v="114"/>
    <m/>
    <m/>
    <x v="1"/>
    <d v="2019-08-14T10:50:34.000"/>
    <s v="Global Data Governance, Market 2019 – Alation (US), Ataccama (Canada), Collibra (Belgium), DATUM LLC (US), Data Advantage Group (US) - Market Trends: Global Data Governance, Market 2019 – Alation (US), Ataccama (Canada),… https://t.co/CR8Gh9ojbj #datagovernance #CIO #CDO https://t.co/dJFJHh2dUH"/>
    <s v="https://markettrendsnews.com/2019/08/global-data-governance-market-2019-alation-us-ataccama-canada-collibra-belgium-datum-llc-us-data-advantage-group-us/?utm_source=dlvr.it&amp;utm_medium=twitter"/>
    <s v="markettrendsnews.com"/>
    <x v="28"/>
    <s v="https://pbs.twimg.com/media/EB7My8rVAAAuuVf.jpg"/>
    <s v="https://pbs.twimg.com/media/EB7My8rVAAAuuVf.jpg"/>
    <x v="77"/>
    <s v="https://twitter.com/#!/suriyasubraman/status/1161590931818086400"/>
    <m/>
    <m/>
    <s v="1161590931818086400"/>
    <m/>
    <b v="0"/>
    <n v="0"/>
    <s v=""/>
    <b v="0"/>
    <s v="en"/>
    <m/>
    <s v=""/>
    <b v="0"/>
    <n v="0"/>
    <s v=""/>
    <s v="dlvr.it"/>
    <b v="0"/>
    <s v="1161590931818086400"/>
    <s v="Tweet"/>
    <n v="0"/>
    <n v="0"/>
    <m/>
    <m/>
    <m/>
    <m/>
    <m/>
    <m/>
    <m/>
    <m/>
    <n v="5"/>
    <s v="3"/>
    <s v="3"/>
    <n v="1"/>
    <n v="3.125"/>
    <n v="0"/>
    <n v="0"/>
    <n v="0"/>
    <n v="0"/>
    <n v="31"/>
    <n v="96.875"/>
    <n v="32"/>
  </r>
  <r>
    <s v="suriyasubraman"/>
    <s v="suriyasubraman"/>
    <m/>
    <m/>
    <m/>
    <m/>
    <m/>
    <m/>
    <m/>
    <m/>
    <s v="No"/>
    <n v="115"/>
    <m/>
    <m/>
    <x v="1"/>
    <d v="2019-08-14T10:56:33.000"/>
    <s v="Global Data Governance Market 2019 – Alation (US), Ataccama (Canada), Collibra (Belgium), DATUM LLC (US), Data Advantage Group (US) - Market Trends: Global Data Governance Market 2019 – Alation (US), Ataccama (Canada), Collibra… https://t.co/IwpWBckv7A #datagovernance #CIO #CDO https://t.co/gm5ZUWCNzF"/>
    <s v="https://markettrendsnews.com/2019/08/global-data-governance-market-2019-alation-us-ataccama-canada-collibra-belgium-datum-llc-us-data-advantage-group-us-2/?utm_source=dlvr.it&amp;utm_medium=twitter"/>
    <s v="markettrendsnews.com"/>
    <x v="28"/>
    <s v="https://pbs.twimg.com/media/EB7OKyVUIAIse9y.jpg"/>
    <s v="https://pbs.twimg.com/media/EB7OKyVUIAIse9y.jpg"/>
    <x v="78"/>
    <s v="https://twitter.com/#!/suriyasubraman/status/1161592440052047872"/>
    <m/>
    <m/>
    <s v="1161592440052047872"/>
    <m/>
    <b v="0"/>
    <n v="0"/>
    <s v=""/>
    <b v="0"/>
    <s v="en"/>
    <m/>
    <s v=""/>
    <b v="0"/>
    <n v="0"/>
    <s v=""/>
    <s v="dlvr.it"/>
    <b v="0"/>
    <s v="1161592440052047872"/>
    <s v="Tweet"/>
    <n v="0"/>
    <n v="0"/>
    <m/>
    <m/>
    <m/>
    <m/>
    <m/>
    <m/>
    <m/>
    <m/>
    <n v="5"/>
    <s v="3"/>
    <s v="3"/>
    <n v="1"/>
    <n v="3.0303030303030303"/>
    <n v="0"/>
    <n v="0"/>
    <n v="0"/>
    <n v="0"/>
    <n v="32"/>
    <n v="96.96969696969697"/>
    <n v="33"/>
  </r>
  <r>
    <s v="suriyasubraman"/>
    <s v="suriyasubraman"/>
    <m/>
    <m/>
    <m/>
    <m/>
    <m/>
    <m/>
    <m/>
    <m/>
    <s v="No"/>
    <n v="116"/>
    <m/>
    <m/>
    <x v="1"/>
    <d v="2019-08-20T07:30:34.000"/>
    <s v="Global Data Governance, Market 2019 – Alation (US), Ataccama (Canada), Collibra (Belgium), DATUM LLC (US), Data Advantage Group (US) - Market Analyst: Global Data Governance, Market 2019 – Alation (US), Ataccama (Canada),… https://t.co/Up4JoFVufY #datagovernance #CIO #CDO https://t.co/KsQLEFg8iB"/>
    <s v="https://marketanalyst24.com/2019/08/global-data-governance-market-2019-alation-us-ataccama-canada-collibra-belgium-datum-llc-us-data-advantage-group-us/?utm_source=dlvr.it&amp;utm_medium=twitter"/>
    <s v="marketanalyst24.com"/>
    <x v="28"/>
    <s v="https://pbs.twimg.com/media/ECZYkAKUcAAaNFq.jpg"/>
    <s v="https://pbs.twimg.com/media/ECZYkAKUcAAaNFq.jpg"/>
    <x v="79"/>
    <s v="https://twitter.com/#!/suriyasubraman/status/1163714930782031872"/>
    <m/>
    <m/>
    <s v="1163714930782031872"/>
    <m/>
    <b v="0"/>
    <n v="0"/>
    <s v=""/>
    <b v="0"/>
    <s v="en"/>
    <m/>
    <s v=""/>
    <b v="0"/>
    <n v="0"/>
    <s v=""/>
    <s v="dlvr.it"/>
    <b v="0"/>
    <s v="1163714930782031872"/>
    <s v="Tweet"/>
    <n v="0"/>
    <n v="0"/>
    <m/>
    <m/>
    <m/>
    <m/>
    <m/>
    <m/>
    <m/>
    <m/>
    <n v="5"/>
    <s v="3"/>
    <s v="3"/>
    <n v="1"/>
    <n v="3.125"/>
    <n v="0"/>
    <n v="0"/>
    <n v="0"/>
    <n v="0"/>
    <n v="31"/>
    <n v="96.875"/>
    <n v="32"/>
  </r>
  <r>
    <s v="suriyasubraman"/>
    <s v="suriyasubraman"/>
    <m/>
    <m/>
    <m/>
    <m/>
    <m/>
    <m/>
    <m/>
    <m/>
    <s v="No"/>
    <n v="117"/>
    <m/>
    <m/>
    <x v="1"/>
    <d v="2019-08-20T07:44:03.000"/>
    <s v="Global Data Governance Market 2019 – Alation (US), Ataccama (Canada), Collibra (Belgium), DATUM LLC (US), Data Advantage Group (US) - Market Analyst: Global Data Governance Market 2019 – Alation (US), Ataccama (Canada), Collibra… https://t.co/PfF2uPdeRy #datagovernance #CIO #CDO https://t.co/ZD9N7Kh42t"/>
    <s v="https://marketanalyst24.com/2019/08/global-data-governance-market-2019-alation-us-ataccama-canada-collibra-belgium-datum-llc-us-data-advantage-group-us-2/?utm_source=dlvr.it&amp;utm_medium=twitter"/>
    <s v="marketanalyst24.com"/>
    <x v="28"/>
    <s v="https://pbs.twimg.com/media/ECZbpi-UwAAg4rK.jpg"/>
    <s v="https://pbs.twimg.com/media/ECZbpi-UwAAg4rK.jpg"/>
    <x v="80"/>
    <s v="https://twitter.com/#!/suriyasubraman/status/1163718323806191616"/>
    <m/>
    <m/>
    <s v="1163718323806191616"/>
    <m/>
    <b v="0"/>
    <n v="0"/>
    <s v=""/>
    <b v="0"/>
    <s v="en"/>
    <m/>
    <s v=""/>
    <b v="0"/>
    <n v="0"/>
    <s v=""/>
    <s v="dlvr.it"/>
    <b v="0"/>
    <s v="1163718323806191616"/>
    <s v="Tweet"/>
    <n v="0"/>
    <n v="0"/>
    <m/>
    <m/>
    <m/>
    <m/>
    <m/>
    <m/>
    <m/>
    <m/>
    <n v="5"/>
    <s v="3"/>
    <s v="3"/>
    <n v="1"/>
    <n v="3.0303030303030303"/>
    <n v="0"/>
    <n v="0"/>
    <n v="0"/>
    <n v="0"/>
    <n v="32"/>
    <n v="96.96969696969697"/>
    <n v="33"/>
  </r>
  <r>
    <s v="ajdagr8"/>
    <s v="dbta"/>
    <m/>
    <m/>
    <m/>
    <m/>
    <m/>
    <m/>
    <m/>
    <m/>
    <s v="No"/>
    <n v="118"/>
    <m/>
    <m/>
    <x v="0"/>
    <d v="2019-08-20T16:42:57.000"/>
    <s v="RT @collibra: We’re honored to be the winner of Best #DataGovernance Solution in the @dbta Readers’ Choice Awards! Learn more: https://t.co…"/>
    <m/>
    <m/>
    <x v="29"/>
    <m/>
    <s v="http://abs.twimg.com/sticky/default_profile_images/default_profile_normal.png"/>
    <x v="81"/>
    <s v="https://twitter.com/#!/ajdagr8/status/1163853940074659845"/>
    <m/>
    <m/>
    <s v="1163853940074659845"/>
    <m/>
    <b v="0"/>
    <n v="0"/>
    <s v=""/>
    <b v="0"/>
    <s v="en"/>
    <m/>
    <s v=""/>
    <b v="0"/>
    <n v="2"/>
    <s v="1163813611002712064"/>
    <s v="Twitter for iPhone"/>
    <b v="0"/>
    <s v="1163813611002712064"/>
    <s v="Tweet"/>
    <n v="0"/>
    <n v="0"/>
    <m/>
    <m/>
    <m/>
    <m/>
    <m/>
    <m/>
    <m/>
    <m/>
    <n v="1"/>
    <s v="1"/>
    <s v="1"/>
    <n v="4"/>
    <n v="19.047619047619047"/>
    <n v="0"/>
    <n v="0"/>
    <n v="0"/>
    <n v="0"/>
    <n v="17"/>
    <n v="80.95238095238095"/>
    <n v="21"/>
  </r>
  <r>
    <s v="harimanan"/>
    <s v="dbta"/>
    <m/>
    <m/>
    <m/>
    <m/>
    <m/>
    <m/>
    <m/>
    <m/>
    <s v="No"/>
    <n v="120"/>
    <m/>
    <m/>
    <x v="0"/>
    <d v="2019-08-20T22:37:42.000"/>
    <s v="RT @collibra: We’re honored to be the winner of Best #DataGovernance Solution in the @dbta Readers’ Choice Awards! Learn more: https://t.co…"/>
    <m/>
    <m/>
    <x v="29"/>
    <m/>
    <s v="http://abs.twimg.com/sticky/default_profile_images/default_profile_normal.png"/>
    <x v="82"/>
    <s v="https://twitter.com/#!/harimanan/status/1163943216892133377"/>
    <m/>
    <m/>
    <s v="1163943216892133377"/>
    <m/>
    <b v="0"/>
    <n v="0"/>
    <s v=""/>
    <b v="0"/>
    <s v="en"/>
    <m/>
    <s v=""/>
    <b v="0"/>
    <n v="2"/>
    <s v="1163813611002712064"/>
    <s v="Twitter for Android"/>
    <b v="0"/>
    <s v="1163813611002712064"/>
    <s v="Tweet"/>
    <n v="0"/>
    <n v="0"/>
    <m/>
    <m/>
    <m/>
    <m/>
    <m/>
    <m/>
    <m/>
    <m/>
    <n v="1"/>
    <s v="1"/>
    <s v="1"/>
    <m/>
    <m/>
    <m/>
    <m/>
    <m/>
    <m/>
    <m/>
    <m/>
    <m/>
  </r>
  <r>
    <s v="ynotez"/>
    <s v="futureofprivacy"/>
    <m/>
    <m/>
    <m/>
    <m/>
    <m/>
    <m/>
    <m/>
    <m/>
    <s v="No"/>
    <n v="122"/>
    <m/>
    <m/>
    <x v="0"/>
    <d v="2019-08-21T04:43:34.000"/>
    <s v="2/3 Also @dlicornelltech, @ICSIatBerkeley for all the support. We also grateful to the PC committee for their time and effort in reviewing the submissions. Grateful to two our main sponsors @Collibra &amp;amp; @microsoft, as well as @futureofprivacy for it support. https://t.co/sEQNvWyivL"/>
    <m/>
    <m/>
    <x v="6"/>
    <s v="https://pbs.twimg.com/media/ECd77D9U4AA4ESm.jpg"/>
    <s v="https://pbs.twimg.com/media/ECd77D9U4AA4ESm.jpg"/>
    <x v="83"/>
    <s v="https://twitter.com/#!/ynotez/status/1164035289787977728"/>
    <m/>
    <m/>
    <s v="1164035289787977728"/>
    <s v="1164035277792223233"/>
    <b v="0"/>
    <n v="1"/>
    <s v="301734951"/>
    <b v="0"/>
    <s v="en"/>
    <m/>
    <s v=""/>
    <b v="0"/>
    <n v="1"/>
    <s v=""/>
    <s v="Twitter for iPhone"/>
    <b v="0"/>
    <s v="1164035277792223233"/>
    <s v="Tweet"/>
    <n v="0"/>
    <n v="0"/>
    <m/>
    <m/>
    <m/>
    <m/>
    <m/>
    <m/>
    <m/>
    <m/>
    <n v="1"/>
    <s v="7"/>
    <s v="7"/>
    <m/>
    <m/>
    <m/>
    <m/>
    <m/>
    <m/>
    <m/>
    <m/>
    <m/>
  </r>
  <r>
    <s v="privaci_way"/>
    <s v="icsiatberkeley"/>
    <m/>
    <m/>
    <m/>
    <m/>
    <m/>
    <m/>
    <m/>
    <m/>
    <s v="No"/>
    <n v="125"/>
    <m/>
    <m/>
    <x v="0"/>
    <d v="2019-08-21T04:44:34.000"/>
    <s v="RT @ynotez: 2/3 Also @dlicornelltech, @ICSIatBerkeley for all the support. We also grateful to the PC committee for their time and effort i…"/>
    <m/>
    <m/>
    <x v="6"/>
    <m/>
    <s v="http://pbs.twimg.com/profile_images/925372906284224513/eQP81aQf_normal.jpg"/>
    <x v="84"/>
    <s v="https://twitter.com/#!/privaci_way/status/1164035541697830912"/>
    <m/>
    <m/>
    <s v="1164035541697830912"/>
    <m/>
    <b v="0"/>
    <n v="0"/>
    <s v=""/>
    <b v="0"/>
    <s v="en"/>
    <m/>
    <s v=""/>
    <b v="0"/>
    <n v="1"/>
    <s v="1164035289787977728"/>
    <s v="Twitter for iPhone"/>
    <b v="0"/>
    <s v="1164035289787977728"/>
    <s v="Tweet"/>
    <n v="0"/>
    <n v="0"/>
    <m/>
    <m/>
    <m/>
    <m/>
    <m/>
    <m/>
    <m/>
    <m/>
    <n v="1"/>
    <s v="7"/>
    <s v="7"/>
    <m/>
    <m/>
    <m/>
    <m/>
    <m/>
    <m/>
    <m/>
    <m/>
    <m/>
  </r>
  <r>
    <s v="dlicornelltech"/>
    <s v="collibra"/>
    <m/>
    <m/>
    <m/>
    <m/>
    <m/>
    <m/>
    <m/>
    <m/>
    <s v="No"/>
    <n v="126"/>
    <m/>
    <m/>
    <x v="0"/>
    <d v="2019-08-20T00:31:33.000"/>
    <s v="RT @privaci_way: Vicky Froyen from @collibra talks about “Using Contextual Integrity in an Enterprise Context “ #PrivaCI https://t.co/Fziuy…"/>
    <m/>
    <m/>
    <x v="30"/>
    <m/>
    <s v="http://pbs.twimg.com/profile_images/1016871930865971201/kkd5frgU_normal.jpg"/>
    <x v="85"/>
    <s v="https://twitter.com/#!/dlicornelltech/status/1163609480442941440"/>
    <m/>
    <m/>
    <s v="1163609480442941440"/>
    <m/>
    <b v="0"/>
    <n v="0"/>
    <s v=""/>
    <b v="0"/>
    <s v="en"/>
    <m/>
    <s v=""/>
    <b v="0"/>
    <n v="1"/>
    <s v="1163600563830788098"/>
    <s v="Twitter for Android"/>
    <b v="0"/>
    <s v="1163600563830788098"/>
    <s v="Tweet"/>
    <n v="0"/>
    <n v="0"/>
    <m/>
    <m/>
    <m/>
    <m/>
    <m/>
    <m/>
    <m/>
    <m/>
    <n v="1"/>
    <s v="7"/>
    <s v="1"/>
    <m/>
    <m/>
    <m/>
    <m/>
    <m/>
    <m/>
    <m/>
    <m/>
    <m/>
  </r>
  <r>
    <s v="privaci_way"/>
    <s v="collibra"/>
    <m/>
    <m/>
    <m/>
    <m/>
    <m/>
    <m/>
    <m/>
    <m/>
    <s v="No"/>
    <n v="132"/>
    <m/>
    <m/>
    <x v="0"/>
    <d v="2019-08-19T23:56:07.000"/>
    <s v="Vicky Froyen from @collibra talks about “Using Contextual Integrity in an Enterprise Context “ #PrivaCI https://t.co/Fziuy4b8Qc"/>
    <m/>
    <m/>
    <x v="30"/>
    <s v="https://pbs.twimg.com/media/ECXwiqsUcAAus1I.jpg"/>
    <s v="https://pbs.twimg.com/media/ECXwiqsUcAAus1I.jpg"/>
    <x v="86"/>
    <s v="https://twitter.com/#!/privaci_way/status/1163600563830788098"/>
    <m/>
    <m/>
    <s v="1163600563830788098"/>
    <m/>
    <b v="0"/>
    <n v="2"/>
    <s v=""/>
    <b v="0"/>
    <s v="en"/>
    <m/>
    <s v=""/>
    <b v="0"/>
    <n v="1"/>
    <s v=""/>
    <s v="Twitter for iPhone"/>
    <b v="0"/>
    <s v="1163600563830788098"/>
    <s v="Tweet"/>
    <n v="0"/>
    <n v="0"/>
    <m/>
    <m/>
    <m/>
    <m/>
    <m/>
    <m/>
    <m/>
    <m/>
    <n v="1"/>
    <s v="7"/>
    <s v="1"/>
    <n v="0"/>
    <n v="0"/>
    <n v="0"/>
    <n v="0"/>
    <n v="0"/>
    <n v="0"/>
    <n v="14"/>
    <n v="100"/>
    <n v="14"/>
  </r>
  <r>
    <s v="damiencoraboeuf"/>
    <s v="collibra"/>
    <m/>
    <m/>
    <m/>
    <m/>
    <m/>
    <m/>
    <m/>
    <m/>
    <s v="No"/>
    <n v="133"/>
    <m/>
    <m/>
    <x v="0"/>
    <d v="2019-08-14T18:41:11.000"/>
    <s v="RT @FleurSohtz: Hello from the @collibra team in Wroclaw 👋 https://t.co/kRHlBipqBk"/>
    <m/>
    <m/>
    <x v="6"/>
    <s v="https://pbs.twimg.com/tweet_video_thumb/EB7xlnrXsAACkZT.jpg"/>
    <s v="https://pbs.twimg.com/tweet_video_thumb/EB7xlnrXsAACkZT.jpg"/>
    <x v="87"/>
    <s v="https://twitter.com/#!/damiencoraboeuf/status/1161709369094000642"/>
    <m/>
    <m/>
    <s v="1161709369094000642"/>
    <m/>
    <b v="0"/>
    <n v="0"/>
    <s v=""/>
    <b v="0"/>
    <s v="en"/>
    <m/>
    <s v=""/>
    <b v="0"/>
    <n v="9"/>
    <s v="1161631464578068481"/>
    <s v="Twitter for Android"/>
    <b v="0"/>
    <s v="1161631464578068481"/>
    <s v="Tweet"/>
    <n v="0"/>
    <n v="0"/>
    <m/>
    <m/>
    <m/>
    <m/>
    <m/>
    <m/>
    <m/>
    <m/>
    <n v="1"/>
    <s v="5"/>
    <s v="1"/>
    <m/>
    <m/>
    <m/>
    <m/>
    <m/>
    <m/>
    <m/>
    <m/>
    <m/>
  </r>
  <r>
    <s v="damiencoraboeuf"/>
    <s v="greenhouse"/>
    <m/>
    <m/>
    <m/>
    <m/>
    <m/>
    <m/>
    <m/>
    <m/>
    <s v="No"/>
    <n v="135"/>
    <m/>
    <m/>
    <x v="0"/>
    <d v="2019-08-21T06:28:35.000"/>
    <s v="RT @MatDeStr: Collibra is hiring a Jr. Product Manager, Demos and Enablement https://t.co/35KA4J1YII via @greenhouse - Join our awesome gro…"/>
    <s v="https://www.collibra.com/career-indv?gh_jid=1778622&amp;gh_src=8f5d970d1"/>
    <s v="collibra.com"/>
    <x v="6"/>
    <m/>
    <s v="http://pbs.twimg.com/profile_images/953963954639949826/KfnIwMfr_normal.jpg"/>
    <x v="88"/>
    <s v="https://twitter.com/#!/damiencoraboeuf/status/1164061719687245824"/>
    <m/>
    <m/>
    <s v="1164061719687245824"/>
    <m/>
    <b v="0"/>
    <n v="0"/>
    <s v=""/>
    <b v="0"/>
    <s v="en"/>
    <m/>
    <s v=""/>
    <b v="0"/>
    <n v="1"/>
    <s v="1163918856110432262"/>
    <s v="Twitter for Android"/>
    <b v="0"/>
    <s v="1163918856110432262"/>
    <s v="Tweet"/>
    <n v="0"/>
    <n v="0"/>
    <m/>
    <m/>
    <m/>
    <m/>
    <m/>
    <m/>
    <m/>
    <m/>
    <n v="1"/>
    <s v="5"/>
    <s v="5"/>
    <m/>
    <m/>
    <m/>
    <m/>
    <m/>
    <m/>
    <m/>
    <m/>
    <m/>
  </r>
  <r>
    <s v="collibra"/>
    <s v="builtinnewyork"/>
    <m/>
    <m/>
    <m/>
    <m/>
    <m/>
    <m/>
    <m/>
    <m/>
    <s v="No"/>
    <n v="137"/>
    <m/>
    <m/>
    <x v="0"/>
    <d v="2019-07-22T18:39:12.000"/>
    <s v="Ryan Bishara, our regional sales manager of emerging enterprise, shared what he loves about building a sales career at Collibra with @BuiltInNewYork. Read more: https://t.co/nmSiZsZyPl https://t.co/KfcS4XFKLe"/>
    <s v="https://www.builtinnyc.com/2019/07/18/nyc-sales-teams-love-jobs"/>
    <s v="builtinnyc.com"/>
    <x v="6"/>
    <s v="https://pbs.twimg.com/media/EAGbfc1XYAY6SVn.jpg"/>
    <s v="https://pbs.twimg.com/media/EAGbfc1XYAY6SVn.jpg"/>
    <x v="89"/>
    <s v="https://twitter.com/#!/collibra/status/1153373948912050177"/>
    <m/>
    <m/>
    <s v="1153373948912050177"/>
    <m/>
    <b v="0"/>
    <n v="7"/>
    <s v=""/>
    <b v="0"/>
    <s v="en"/>
    <m/>
    <s v=""/>
    <b v="0"/>
    <n v="5"/>
    <s v=""/>
    <s v="Twitter Web App"/>
    <b v="0"/>
    <s v="1153373948912050177"/>
    <s v="Retweet"/>
    <n v="0"/>
    <n v="0"/>
    <m/>
    <m/>
    <m/>
    <m/>
    <m/>
    <m/>
    <m/>
    <m/>
    <n v="1"/>
    <s v="1"/>
    <s v="1"/>
    <n v="1"/>
    <n v="4.166666666666667"/>
    <n v="0"/>
    <n v="0"/>
    <n v="0"/>
    <n v="0"/>
    <n v="23"/>
    <n v="95.83333333333333"/>
    <n v="24"/>
  </r>
  <r>
    <s v="mykesec"/>
    <s v="dbtrends"/>
    <m/>
    <m/>
    <m/>
    <m/>
    <m/>
    <m/>
    <m/>
    <m/>
    <s v="No"/>
    <n v="138"/>
    <m/>
    <m/>
    <x v="0"/>
    <d v="2019-08-14T14:51:19.000"/>
    <s v="RT @collibra: Our CISO @MykeSec chats with @dbtrends about #dprivacy, #datagovernance and how to extract better value from data. Read more:…"/>
    <m/>
    <m/>
    <x v="31"/>
    <m/>
    <s v="http://pbs.twimg.com/profile_images/1157981707255070720/D5Jr2g18_normal.jpg"/>
    <x v="90"/>
    <s v="https://twitter.com/#!/mykesec/status/1161651519541907456"/>
    <m/>
    <m/>
    <s v="1161651519541907456"/>
    <m/>
    <b v="0"/>
    <n v="0"/>
    <s v=""/>
    <b v="0"/>
    <s v="en"/>
    <m/>
    <s v=""/>
    <b v="0"/>
    <n v="1"/>
    <s v="1161624081302728706"/>
    <s v="Twitter for iPhone"/>
    <b v="0"/>
    <s v="1161624081302728706"/>
    <s v="Tweet"/>
    <n v="0"/>
    <n v="0"/>
    <m/>
    <m/>
    <m/>
    <m/>
    <m/>
    <m/>
    <m/>
    <m/>
    <n v="1"/>
    <s v="1"/>
    <s v="1"/>
    <n v="1"/>
    <n v="4.761904761904762"/>
    <n v="0"/>
    <n v="0"/>
    <n v="0"/>
    <n v="0"/>
    <n v="20"/>
    <n v="95.23809523809524"/>
    <n v="21"/>
  </r>
  <r>
    <s v="collibra"/>
    <s v="dbtrends"/>
    <m/>
    <m/>
    <m/>
    <m/>
    <m/>
    <m/>
    <m/>
    <m/>
    <s v="No"/>
    <n v="139"/>
    <m/>
    <m/>
    <x v="0"/>
    <d v="2019-08-14T13:02:17.000"/>
    <s v="Our CISO @MykeSec chats with @dbtrends about #dprivacy, #datagovernance and how to extract better value from data. Read more: https://t.co/9e9H311iY9 https://t.co/E4n07DVd8B"/>
    <s v="http://www.dbta.com/BigDataQuarterly/Articles/Perspective-on-Data-Governance-QandA-with-Myke-Lyons-Chief-Information-Security-Officer-at-Collibra-133409.aspx"/>
    <s v="dbta.com"/>
    <x v="31"/>
    <s v="https://pbs.twimg.com/media/EB7q8fYWsAAa7wv.png"/>
    <s v="https://pbs.twimg.com/media/EB7q8fYWsAAa7wv.png"/>
    <x v="91"/>
    <s v="https://twitter.com/#!/collibra/status/1161624081302728706"/>
    <m/>
    <m/>
    <s v="1161624081302728706"/>
    <m/>
    <b v="0"/>
    <n v="1"/>
    <s v=""/>
    <b v="0"/>
    <s v="en"/>
    <m/>
    <s v=""/>
    <b v="0"/>
    <n v="1"/>
    <s v=""/>
    <s v="Hootsuite Inc."/>
    <b v="0"/>
    <s v="1161624081302728706"/>
    <s v="Tweet"/>
    <n v="0"/>
    <n v="0"/>
    <m/>
    <m/>
    <m/>
    <m/>
    <m/>
    <m/>
    <m/>
    <m/>
    <n v="1"/>
    <s v="1"/>
    <s v="1"/>
    <n v="1"/>
    <n v="5.2631578947368425"/>
    <n v="0"/>
    <n v="0"/>
    <n v="0"/>
    <n v="0"/>
    <n v="18"/>
    <n v="94.73684210526316"/>
    <n v="19"/>
  </r>
  <r>
    <s v="collibra"/>
    <s v="itproportal"/>
    <m/>
    <m/>
    <m/>
    <m/>
    <m/>
    <m/>
    <m/>
    <m/>
    <s v="No"/>
    <n v="142"/>
    <m/>
    <m/>
    <x v="0"/>
    <d v="2019-08-16T16:50:30.000"/>
    <s v="#AI could be a key tool to positively impact climate change, writes our CTO @stichris in @ITProPortal #dataintelligence #futureofdata https://t.co/CdoHPV2jfJ"/>
    <s v="https://www.itproportal.com/features/can-ai-save-the-planet-maybe/"/>
    <s v="itproportal.com"/>
    <x v="32"/>
    <m/>
    <s v="http://pbs.twimg.com/profile_images/1148656053766299649/lZa4JWz7_normal.png"/>
    <x v="92"/>
    <s v="https://twitter.com/#!/collibra/status/1162406288636219393"/>
    <m/>
    <m/>
    <s v="1162406288636219393"/>
    <m/>
    <b v="0"/>
    <n v="4"/>
    <s v=""/>
    <b v="0"/>
    <s v="en"/>
    <m/>
    <s v=""/>
    <b v="0"/>
    <n v="3"/>
    <s v=""/>
    <s v="Twitter Web App"/>
    <b v="0"/>
    <s v="1162406288636219393"/>
    <s v="Tweet"/>
    <n v="0"/>
    <n v="0"/>
    <m/>
    <m/>
    <m/>
    <m/>
    <m/>
    <m/>
    <m/>
    <m/>
    <n v="1"/>
    <s v="1"/>
    <s v="1"/>
    <n v="1"/>
    <n v="5.2631578947368425"/>
    <n v="0"/>
    <n v="0"/>
    <n v="0"/>
    <n v="0"/>
    <n v="18"/>
    <n v="94.73684210526316"/>
    <n v="19"/>
  </r>
  <r>
    <s v="stichris"/>
    <s v="collibra"/>
    <m/>
    <m/>
    <m/>
    <m/>
    <m/>
    <m/>
    <m/>
    <m/>
    <s v="Yes"/>
    <n v="143"/>
    <m/>
    <m/>
    <x v="0"/>
    <d v="2019-08-15T06:42:07.000"/>
    <s v="RT @FleurSohtz: Hello from the @collibra team in Wroclaw 👋 https://t.co/kRHlBipqBk"/>
    <m/>
    <m/>
    <x v="6"/>
    <s v="https://pbs.twimg.com/tweet_video_thumb/EB7xlnrXsAACkZT.jpg"/>
    <s v="https://pbs.twimg.com/tweet_video_thumb/EB7xlnrXsAACkZT.jpg"/>
    <x v="93"/>
    <s v="https://twitter.com/#!/stichris/status/1161890797651935232"/>
    <m/>
    <m/>
    <s v="1161890797651935232"/>
    <m/>
    <b v="0"/>
    <n v="0"/>
    <s v=""/>
    <b v="0"/>
    <s v="en"/>
    <m/>
    <s v=""/>
    <b v="0"/>
    <n v="9"/>
    <s v="1161631464578068481"/>
    <s v="Twitter for iPhone"/>
    <b v="0"/>
    <s v="1161631464578068481"/>
    <s v="Tweet"/>
    <n v="0"/>
    <n v="0"/>
    <m/>
    <m/>
    <m/>
    <m/>
    <m/>
    <m/>
    <m/>
    <m/>
    <n v="1"/>
    <s v="5"/>
    <s v="1"/>
    <m/>
    <m/>
    <m/>
    <m/>
    <m/>
    <m/>
    <m/>
    <m/>
    <m/>
  </r>
  <r>
    <s v="collibra"/>
    <s v="ucdavishealth"/>
    <m/>
    <m/>
    <m/>
    <m/>
    <m/>
    <m/>
    <m/>
    <m/>
    <s v="No"/>
    <n v="146"/>
    <m/>
    <m/>
    <x v="0"/>
    <d v="2019-08-19T13:22:43.000"/>
    <s v="Learn how @UCDavisHealth is transforming #healthcare research by helping physicians find and trust #EHR records through a UC-wide #datawarehouse. #dataintelligence #futureofdata https://t.co/QF83vpokEA"/>
    <s v="https://www.youtube.com/watch?v=N7V729P-jDI&amp;feature=youtu.be"/>
    <s v="youtube.com"/>
    <x v="33"/>
    <m/>
    <s v="http://pbs.twimg.com/profile_images/1148656053766299649/lZa4JWz7_normal.png"/>
    <x v="94"/>
    <s v="https://twitter.com/#!/collibra/status/1163441162813882368"/>
    <m/>
    <m/>
    <s v="1163441162813882368"/>
    <m/>
    <b v="0"/>
    <n v="2"/>
    <s v=""/>
    <b v="0"/>
    <s v="en"/>
    <m/>
    <s v=""/>
    <b v="0"/>
    <n v="0"/>
    <s v=""/>
    <s v="Twitter Web App"/>
    <b v="0"/>
    <s v="1163441162813882368"/>
    <s v="Tweet"/>
    <n v="0"/>
    <n v="0"/>
    <m/>
    <m/>
    <m/>
    <m/>
    <m/>
    <m/>
    <m/>
    <m/>
    <n v="1"/>
    <s v="1"/>
    <s v="1"/>
    <n v="2"/>
    <n v="9.090909090909092"/>
    <n v="0"/>
    <n v="0"/>
    <n v="0"/>
    <n v="0"/>
    <n v="20"/>
    <n v="90.9090909090909"/>
    <n v="22"/>
  </r>
  <r>
    <s v="collibra"/>
    <s v="nri_official"/>
    <m/>
    <m/>
    <m/>
    <m/>
    <m/>
    <m/>
    <m/>
    <m/>
    <s v="No"/>
    <n v="147"/>
    <m/>
    <m/>
    <x v="0"/>
    <d v="2019-08-19T19:00:31.000"/>
    <s v="Gautam Kher shares Collibra’s offensive approach to #dataintelligence and building a strong data culture with @nri_official. Read the full interview: https://t.co/uELG2lA7cw https://t.co/pe4monL2Wh"/>
    <s v="https://www.nri.com/en/knowledge/publication/fis/lakyara/lst/2019/08/02"/>
    <s v="nri.com"/>
    <x v="27"/>
    <s v="https://pbs.twimg.com/media/ECWs4qRX4AIbufP.jpg"/>
    <s v="https://pbs.twimg.com/media/ECWs4qRX4AIbufP.jpg"/>
    <x v="95"/>
    <s v="https://twitter.com/#!/collibra/status/1163526172497592320"/>
    <m/>
    <m/>
    <s v="1163526172497592320"/>
    <m/>
    <b v="0"/>
    <n v="2"/>
    <s v=""/>
    <b v="0"/>
    <s v="en"/>
    <m/>
    <s v=""/>
    <b v="0"/>
    <n v="2"/>
    <s v=""/>
    <s v="Twitter Web App"/>
    <b v="0"/>
    <s v="1163526172497592320"/>
    <s v="Tweet"/>
    <n v="0"/>
    <n v="0"/>
    <m/>
    <m/>
    <m/>
    <m/>
    <m/>
    <m/>
    <m/>
    <m/>
    <n v="1"/>
    <s v="1"/>
    <s v="1"/>
    <n v="1"/>
    <n v="4.761904761904762"/>
    <n v="1"/>
    <n v="4.761904761904762"/>
    <n v="0"/>
    <n v="0"/>
    <n v="19"/>
    <n v="90.47619047619048"/>
    <n v="21"/>
  </r>
  <r>
    <s v="collibra"/>
    <s v="dbta"/>
    <m/>
    <m/>
    <m/>
    <m/>
    <m/>
    <m/>
    <m/>
    <m/>
    <s v="No"/>
    <n v="148"/>
    <m/>
    <m/>
    <x v="0"/>
    <d v="2019-08-20T14:02:42.000"/>
    <s v="We’re honored to be the winner of Best #DataGovernance Solution in the @dbta Readers’ Choice Awards! Learn more: https://t.co/JfbFCun0kF https://t.co/gJbIznnxag"/>
    <s v="http://www.dbta.com/Editorial/Trends-and-Applications/8-Best-Data-Governance-Solution-133021.aspx"/>
    <s v="dbta.com"/>
    <x v="29"/>
    <s v="https://pbs.twimg.com/media/ECayTlXUYAEAehl.jpg"/>
    <s v="https://pbs.twimg.com/media/ECayTlXUYAEAehl.jpg"/>
    <x v="96"/>
    <s v="https://twitter.com/#!/collibra/status/1163813611002712064"/>
    <m/>
    <m/>
    <s v="1163813611002712064"/>
    <m/>
    <b v="0"/>
    <n v="1"/>
    <s v=""/>
    <b v="0"/>
    <s v="en"/>
    <m/>
    <s v=""/>
    <b v="0"/>
    <n v="0"/>
    <s v=""/>
    <s v="Twitter Web App"/>
    <b v="0"/>
    <s v="1163813611002712064"/>
    <s v="Tweet"/>
    <n v="0"/>
    <n v="0"/>
    <m/>
    <m/>
    <m/>
    <m/>
    <m/>
    <m/>
    <m/>
    <m/>
    <n v="1"/>
    <s v="1"/>
    <s v="1"/>
    <n v="4"/>
    <n v="21.05263157894737"/>
    <n v="0"/>
    <n v="0"/>
    <n v="0"/>
    <n v="0"/>
    <n v="15"/>
    <n v="78.94736842105263"/>
    <n v="19"/>
  </r>
  <r>
    <s v="comparably"/>
    <s v="collibra"/>
    <m/>
    <m/>
    <m/>
    <m/>
    <m/>
    <m/>
    <m/>
    <m/>
    <s v="No"/>
    <n v="149"/>
    <m/>
    <m/>
    <x v="2"/>
    <d v="2019-08-21T14:54:05.000"/>
    <s v="@collibra You've been featured as one of 15 Hot Companies in the New York area that recently raised over $50M in funding. Check out why folks should know about @collibra https://t.co/821IuZpjna"/>
    <s v="https://www.comparably.com/articles/15-hot-companies-hiring-in-the-new-york-area-that-recently-raised-50m/"/>
    <s v="comparably.com"/>
    <x v="6"/>
    <m/>
    <s v="http://pbs.twimg.com/profile_images/704378333232893952/VuGr_2VG_normal.jpg"/>
    <x v="97"/>
    <s v="https://twitter.com/#!/comparably/status/1164188932730265601"/>
    <m/>
    <m/>
    <s v="1164188932730265601"/>
    <m/>
    <b v="0"/>
    <n v="0"/>
    <s v="22762047"/>
    <b v="0"/>
    <s v="en"/>
    <m/>
    <s v=""/>
    <b v="0"/>
    <n v="0"/>
    <s v=""/>
    <s v="Twitter Web App"/>
    <b v="0"/>
    <s v="1164188932730265601"/>
    <s v="Tweet"/>
    <n v="0"/>
    <n v="0"/>
    <m/>
    <m/>
    <m/>
    <m/>
    <m/>
    <m/>
    <m/>
    <m/>
    <n v="1"/>
    <s v="1"/>
    <s v="1"/>
    <n v="1"/>
    <n v="3.3333333333333335"/>
    <n v="0"/>
    <n v="0"/>
    <n v="0"/>
    <n v="0"/>
    <n v="29"/>
    <n v="96.66666666666667"/>
    <n v="30"/>
  </r>
  <r>
    <s v="fleursohtz"/>
    <s v="collibra"/>
    <m/>
    <m/>
    <m/>
    <m/>
    <m/>
    <m/>
    <m/>
    <m/>
    <s v="Yes"/>
    <n v="150"/>
    <m/>
    <m/>
    <x v="0"/>
    <d v="2019-08-14T13:31:37.000"/>
    <s v="Hello from the @collibra team in Wroclaw 👋 https://t.co/kRHlBipqBk"/>
    <m/>
    <m/>
    <x v="6"/>
    <s v="https://pbs.twimg.com/tweet_video_thumb/EB7xlnrXsAACkZT.jpg"/>
    <s v="https://pbs.twimg.com/tweet_video_thumb/EB7xlnrXsAACkZT.jpg"/>
    <x v="98"/>
    <s v="https://twitter.com/#!/fleursohtz/status/1161631464578068481"/>
    <m/>
    <m/>
    <s v="1161631464578068481"/>
    <m/>
    <b v="0"/>
    <n v="9"/>
    <s v=""/>
    <b v="0"/>
    <s v="en"/>
    <m/>
    <s v=""/>
    <b v="0"/>
    <n v="3"/>
    <s v=""/>
    <s v="Twitter for iPhone"/>
    <b v="0"/>
    <s v="1161631464578068481"/>
    <s v="Tweet"/>
    <n v="0"/>
    <n v="0"/>
    <m/>
    <m/>
    <m/>
    <m/>
    <m/>
    <m/>
    <m/>
    <m/>
    <n v="1"/>
    <s v="5"/>
    <s v="1"/>
    <n v="0"/>
    <n v="0"/>
    <n v="0"/>
    <n v="0"/>
    <n v="0"/>
    <n v="0"/>
    <n v="7"/>
    <n v="100"/>
    <n v="7"/>
  </r>
  <r>
    <s v="fleursohtz"/>
    <s v="fleursohtz"/>
    <m/>
    <m/>
    <m/>
    <m/>
    <m/>
    <m/>
    <m/>
    <m/>
    <s v="No"/>
    <n v="151"/>
    <m/>
    <m/>
    <x v="1"/>
    <d v="2019-08-20T18:14:15.000"/>
    <s v="👏👏👏 https://t.co/nG5jyYCt9i"/>
    <s v="https://twitter.com/collibra/status/1163813611002712064"/>
    <s v="twitter.com"/>
    <x v="6"/>
    <m/>
    <s v="http://pbs.twimg.com/profile_images/788943368965398528/VoRV47Oa_normal.jpg"/>
    <x v="99"/>
    <s v="https://twitter.com/#!/fleursohtz/status/1163876916883001346"/>
    <m/>
    <m/>
    <s v="1163876916883001346"/>
    <m/>
    <b v="0"/>
    <n v="3"/>
    <s v=""/>
    <b v="1"/>
    <s v="und"/>
    <m/>
    <s v="1163813611002712064"/>
    <b v="0"/>
    <n v="1"/>
    <s v=""/>
    <s v="Twitter for iPhone"/>
    <b v="0"/>
    <s v="1163876916883001346"/>
    <s v="Tweet"/>
    <n v="0"/>
    <n v="0"/>
    <m/>
    <m/>
    <m/>
    <m/>
    <m/>
    <m/>
    <m/>
    <m/>
    <n v="1"/>
    <s v="5"/>
    <s v="5"/>
    <n v="0"/>
    <n v="0"/>
    <n v="0"/>
    <n v="0"/>
    <n v="0"/>
    <n v="0"/>
    <n v="0"/>
    <n v="0"/>
    <n v="0"/>
  </r>
  <r>
    <s v="collibra"/>
    <s v="fleursohtz"/>
    <m/>
    <m/>
    <m/>
    <m/>
    <m/>
    <m/>
    <m/>
    <m/>
    <s v="Yes"/>
    <n v="152"/>
    <m/>
    <m/>
    <x v="0"/>
    <d v="2019-08-14T13:36:20.000"/>
    <s v="RT @FleurSohtz: Hello from the @collibra team in Wroclaw 👋 https://t.co/kRHlBipqBk"/>
    <m/>
    <m/>
    <x v="6"/>
    <s v="https://pbs.twimg.com/tweet_video_thumb/EB7xlnrXsAACkZT.jpg"/>
    <s v="https://pbs.twimg.com/tweet_video_thumb/EB7xlnrXsAACkZT.jpg"/>
    <x v="100"/>
    <s v="https://twitter.com/#!/collibra/status/1161632649494089731"/>
    <m/>
    <m/>
    <s v="1161632649494089731"/>
    <m/>
    <b v="0"/>
    <n v="0"/>
    <s v=""/>
    <b v="0"/>
    <s v="en"/>
    <m/>
    <s v=""/>
    <b v="0"/>
    <n v="3"/>
    <s v="1161631464578068481"/>
    <s v="Twitter Web App"/>
    <b v="0"/>
    <s v="1161631464578068481"/>
    <s v="Tweet"/>
    <n v="0"/>
    <n v="0"/>
    <m/>
    <m/>
    <m/>
    <m/>
    <m/>
    <m/>
    <m/>
    <m/>
    <n v="1"/>
    <s v="1"/>
    <s v="5"/>
    <n v="0"/>
    <n v="0"/>
    <n v="0"/>
    <n v="0"/>
    <n v="0"/>
    <n v="0"/>
    <n v="9"/>
    <n v="100"/>
    <n v="9"/>
  </r>
  <r>
    <s v="matdestr"/>
    <s v="fleursohtz"/>
    <m/>
    <m/>
    <m/>
    <m/>
    <m/>
    <m/>
    <m/>
    <m/>
    <s v="No"/>
    <n v="153"/>
    <m/>
    <m/>
    <x v="0"/>
    <d v="2019-08-14T14:30:55.000"/>
    <s v="RT @FleurSohtz: Hello from the @collibra team in Wroclaw 👋 https://t.co/kRHlBipqBk"/>
    <m/>
    <m/>
    <x v="6"/>
    <s v="https://pbs.twimg.com/tweet_video_thumb/EB7xlnrXsAACkZT.jpg"/>
    <s v="https://pbs.twimg.com/tweet_video_thumb/EB7xlnrXsAACkZT.jpg"/>
    <x v="101"/>
    <s v="https://twitter.com/#!/matdestr/status/1161646384862441472"/>
    <m/>
    <m/>
    <s v="1161646384862441472"/>
    <m/>
    <b v="0"/>
    <n v="0"/>
    <s v=""/>
    <b v="0"/>
    <s v="en"/>
    <m/>
    <s v=""/>
    <b v="0"/>
    <n v="3"/>
    <s v="1161631464578068481"/>
    <s v="Twitter for iPhone"/>
    <b v="0"/>
    <s v="1161631464578068481"/>
    <s v="Tweet"/>
    <n v="0"/>
    <n v="0"/>
    <m/>
    <m/>
    <m/>
    <m/>
    <m/>
    <m/>
    <m/>
    <m/>
    <n v="1"/>
    <s v="5"/>
    <s v="5"/>
    <m/>
    <m/>
    <m/>
    <m/>
    <m/>
    <m/>
    <m/>
    <m/>
    <m/>
  </r>
  <r>
    <s v="matdestr"/>
    <s v="greenhouse"/>
    <m/>
    <m/>
    <m/>
    <m/>
    <m/>
    <m/>
    <m/>
    <m/>
    <s v="No"/>
    <n v="154"/>
    <m/>
    <m/>
    <x v="0"/>
    <d v="2019-08-20T21:00:54.000"/>
    <s v="Collibra is hiring a Jr. Product Manager, Demos and Enablement https://t.co/35KA4J1YII via @greenhouse - Join our awesome growing team! - RT please"/>
    <s v="https://www.collibra.com/career-indv?gh_jid=1778622&amp;gh_src=8f5d970d1"/>
    <s v="collibra.com"/>
    <x v="6"/>
    <m/>
    <s v="http://pbs.twimg.com/profile_images/1101862312842018817/QXDBygVz_normal.png"/>
    <x v="102"/>
    <s v="https://twitter.com/#!/matdestr/status/1163918856110432262"/>
    <m/>
    <m/>
    <s v="1163918856110432262"/>
    <m/>
    <b v="0"/>
    <n v="0"/>
    <s v=""/>
    <b v="0"/>
    <s v="en"/>
    <m/>
    <s v=""/>
    <b v="0"/>
    <n v="1"/>
    <s v=""/>
    <s v="Greenhouse.io"/>
    <b v="0"/>
    <s v="1163918856110432262"/>
    <s v="Tweet"/>
    <n v="0"/>
    <n v="0"/>
    <m/>
    <m/>
    <m/>
    <m/>
    <m/>
    <m/>
    <m/>
    <m/>
    <n v="1"/>
    <s v="5"/>
    <s v="5"/>
    <n v="1"/>
    <n v="5.2631578947368425"/>
    <n v="0"/>
    <n v="0"/>
    <n v="0"/>
    <n v="0"/>
    <n v="18"/>
    <n v="94.73684210526316"/>
    <n v="19"/>
  </r>
  <r>
    <s v="matdestr"/>
    <s v="datanami"/>
    <m/>
    <m/>
    <m/>
    <m/>
    <m/>
    <m/>
    <m/>
    <m/>
    <s v="No"/>
    <n v="155"/>
    <m/>
    <m/>
    <x v="0"/>
    <d v="2019-08-12T16:04:36.000"/>
    <s v="RT @collibra: The polls are open for the @datanami Readers’ Choice Awards, and Collibra Catalog is shortlisted for the Best Big Data Produc…"/>
    <m/>
    <m/>
    <x v="6"/>
    <m/>
    <s v="http://pbs.twimg.com/profile_images/1101862312842018817/QXDBygVz_normal.png"/>
    <x v="103"/>
    <s v="https://twitter.com/#!/matdestr/status/1160945186102554625"/>
    <m/>
    <m/>
    <s v="1160945186102554625"/>
    <m/>
    <b v="0"/>
    <n v="0"/>
    <s v=""/>
    <b v="0"/>
    <s v="en"/>
    <m/>
    <s v=""/>
    <b v="0"/>
    <n v="5"/>
    <s v="1160921488729542656"/>
    <s v="Twitter for iPhone"/>
    <b v="0"/>
    <s v="1160921488729542656"/>
    <s v="Tweet"/>
    <n v="0"/>
    <n v="0"/>
    <m/>
    <m/>
    <m/>
    <m/>
    <m/>
    <m/>
    <m/>
    <m/>
    <n v="1"/>
    <s v="5"/>
    <s v="4"/>
    <m/>
    <m/>
    <m/>
    <m/>
    <m/>
    <m/>
    <m/>
    <m/>
    <m/>
  </r>
  <r>
    <s v="matdestr"/>
    <s v="collibra"/>
    <m/>
    <m/>
    <m/>
    <m/>
    <m/>
    <m/>
    <m/>
    <m/>
    <s v="No"/>
    <n v="158"/>
    <m/>
    <m/>
    <x v="0"/>
    <d v="2019-08-21T15:38:42.000"/>
    <s v="RT @collibra: Collibra Catalog was ranked the top #datacatalog for 2019 by Dresner Advisory Services based on end user feedback. Read the f…"/>
    <m/>
    <m/>
    <x v="34"/>
    <m/>
    <s v="http://pbs.twimg.com/profile_images/1101862312842018817/QXDBygVz_normal.png"/>
    <x v="104"/>
    <s v="https://twitter.com/#!/matdestr/status/1164200160014061568"/>
    <m/>
    <m/>
    <s v="1164200160014061568"/>
    <m/>
    <b v="0"/>
    <n v="0"/>
    <s v=""/>
    <b v="0"/>
    <s v="en"/>
    <m/>
    <s v=""/>
    <b v="0"/>
    <n v="1"/>
    <s v="1164176870243491840"/>
    <s v="Twitter Web App"/>
    <b v="0"/>
    <s v="1164176870243491840"/>
    <s v="Tweet"/>
    <n v="0"/>
    <n v="0"/>
    <m/>
    <m/>
    <m/>
    <m/>
    <m/>
    <m/>
    <m/>
    <m/>
    <n v="3"/>
    <s v="5"/>
    <s v="1"/>
    <n v="1"/>
    <n v="4.3478260869565215"/>
    <n v="0"/>
    <n v="0"/>
    <n v="0"/>
    <n v="0"/>
    <n v="22"/>
    <n v="95.65217391304348"/>
    <n v="23"/>
  </r>
  <r>
    <s v="1stsanfrancisco"/>
    <s v="collibra"/>
    <m/>
    <m/>
    <m/>
    <m/>
    <m/>
    <m/>
    <m/>
    <m/>
    <s v="No"/>
    <n v="159"/>
    <m/>
    <m/>
    <x v="0"/>
    <d v="2019-08-11T17:33:01.000"/>
    <s v="RT @collibra: Ryan Bishara, our regional sales manager of emerging enterprise, shared what he loves about building a sales career at Collib…"/>
    <m/>
    <m/>
    <x v="6"/>
    <m/>
    <s v="http://pbs.twimg.com/profile_images/1146531509001523201/RcT_HrCG_normal.png"/>
    <x v="105"/>
    <s v="https://twitter.com/#!/1stsanfrancisco/status/1160605047669104643"/>
    <m/>
    <m/>
    <s v="1160605047669104643"/>
    <m/>
    <b v="0"/>
    <n v="0"/>
    <s v=""/>
    <b v="0"/>
    <s v="en"/>
    <m/>
    <s v=""/>
    <b v="0"/>
    <n v="5"/>
    <s v="1153373948912050177"/>
    <s v="Buffer"/>
    <b v="0"/>
    <s v="1153373948912050177"/>
    <s v="Tweet"/>
    <n v="0"/>
    <n v="0"/>
    <m/>
    <m/>
    <m/>
    <m/>
    <m/>
    <m/>
    <m/>
    <m/>
    <n v="2"/>
    <s v="1"/>
    <s v="1"/>
    <n v="1"/>
    <n v="4.545454545454546"/>
    <n v="0"/>
    <n v="0"/>
    <n v="0"/>
    <n v="0"/>
    <n v="21"/>
    <n v="95.45454545454545"/>
    <n v="22"/>
  </r>
  <r>
    <s v="1stsanfrancisco"/>
    <s v="collibra"/>
    <m/>
    <m/>
    <m/>
    <m/>
    <m/>
    <m/>
    <m/>
    <m/>
    <s v="No"/>
    <n v="160"/>
    <m/>
    <m/>
    <x v="0"/>
    <d v="2019-08-21T19:09:48.000"/>
    <s v="RT @collibra: Collibra Catalog was ranked the top #datacatalog for 2019 by Dresner Advisory Services based on end user feedback. Read the f…"/>
    <m/>
    <m/>
    <x v="34"/>
    <m/>
    <s v="http://pbs.twimg.com/profile_images/1146531509001523201/RcT_HrCG_normal.png"/>
    <x v="106"/>
    <s v="https://twitter.com/#!/1stsanfrancisco/status/1164253283629711360"/>
    <m/>
    <m/>
    <s v="1164253283629711360"/>
    <m/>
    <b v="0"/>
    <n v="0"/>
    <s v=""/>
    <b v="0"/>
    <s v="en"/>
    <m/>
    <s v=""/>
    <b v="0"/>
    <n v="4"/>
    <s v="1164176870243491840"/>
    <s v="Twitter Web App"/>
    <b v="0"/>
    <s v="1164176870243491840"/>
    <s v="Tweet"/>
    <n v="0"/>
    <n v="0"/>
    <m/>
    <m/>
    <m/>
    <m/>
    <m/>
    <m/>
    <m/>
    <m/>
    <n v="2"/>
    <s v="1"/>
    <s v="1"/>
    <n v="1"/>
    <n v="4.3478260869565215"/>
    <n v="0"/>
    <n v="0"/>
    <n v="0"/>
    <n v="0"/>
    <n v="22"/>
    <n v="95.65217391304348"/>
    <n v="23"/>
  </r>
  <r>
    <s v="unifisoftware"/>
    <s v="waterlin"/>
    <m/>
    <m/>
    <m/>
    <m/>
    <m/>
    <m/>
    <m/>
    <m/>
    <s v="No"/>
    <n v="161"/>
    <m/>
    <m/>
    <x v="0"/>
    <d v="2019-08-21T19:47:26.000"/>
    <s v="RT @datanami: How #DataCatalogs are becoming an indispensable tool in the #BigData age https://t.co/HwBWN69FAT @Alation @collibra @waterlin…"/>
    <s v="https://www.datanami.com/2019/08/07/data-catalogs-seen-as-difference-makers-in-big-data/"/>
    <s v="datanami.com"/>
    <x v="14"/>
    <m/>
    <s v="http://pbs.twimg.com/profile_images/917494494584381440/l_e-waJy_normal.jpg"/>
    <x v="107"/>
    <s v="https://twitter.com/#!/unifisoftware/status/1164262754355519488"/>
    <m/>
    <m/>
    <s v="1164262754355519488"/>
    <m/>
    <b v="0"/>
    <n v="0"/>
    <s v=""/>
    <b v="0"/>
    <s v="en"/>
    <m/>
    <s v=""/>
    <b v="0"/>
    <n v="2"/>
    <s v="1161363073598443520"/>
    <s v="Twitter Web App"/>
    <b v="0"/>
    <s v="1161363073598443520"/>
    <s v="Tweet"/>
    <n v="0"/>
    <n v="0"/>
    <m/>
    <m/>
    <m/>
    <m/>
    <m/>
    <m/>
    <m/>
    <m/>
    <n v="1"/>
    <s v="4"/>
    <s v="4"/>
    <m/>
    <m/>
    <m/>
    <m/>
    <m/>
    <m/>
    <m/>
    <m/>
    <m/>
  </r>
  <r>
    <s v="collibra"/>
    <s v="datanami"/>
    <m/>
    <m/>
    <m/>
    <m/>
    <m/>
    <m/>
    <m/>
    <m/>
    <s v="Yes"/>
    <n v="166"/>
    <m/>
    <m/>
    <x v="0"/>
    <d v="2019-08-12T14:30:26.000"/>
    <s v="The polls are open for the @datanami Readers’ Choice Awards, and Collibra Catalog is shortlisted for the Best Big Data Product! Cast your vote today: https://t.co/0yVhwQu1gr https://t.co/Mxk7FdK7k8"/>
    <s v="https://www.datanami.com/2019-readers-choice-awards-polls-are-open/"/>
    <s v="datanami.com"/>
    <x v="6"/>
    <s v="https://pbs.twimg.com/media/EBxr8O2X4AAbwky.jpg"/>
    <s v="https://pbs.twimg.com/media/EBxr8O2X4AAbwky.jpg"/>
    <x v="108"/>
    <s v="https://twitter.com/#!/collibra/status/1160921488729542656"/>
    <m/>
    <m/>
    <s v="1160921488729542656"/>
    <m/>
    <b v="0"/>
    <n v="3"/>
    <s v=""/>
    <b v="0"/>
    <s v="en"/>
    <m/>
    <s v=""/>
    <b v="0"/>
    <n v="0"/>
    <s v=""/>
    <s v="Hootsuite Inc."/>
    <b v="0"/>
    <s v="1160921488729542656"/>
    <s v="Tweet"/>
    <n v="0"/>
    <n v="0"/>
    <m/>
    <m/>
    <m/>
    <m/>
    <m/>
    <m/>
    <m/>
    <m/>
    <n v="1"/>
    <s v="1"/>
    <s v="4"/>
    <n v="2"/>
    <n v="8"/>
    <n v="0"/>
    <n v="0"/>
    <n v="0"/>
    <n v="0"/>
    <n v="23"/>
    <n v="92"/>
    <n v="25"/>
  </r>
  <r>
    <s v="collibra"/>
    <s v="collibra"/>
    <m/>
    <m/>
    <m/>
    <m/>
    <m/>
    <m/>
    <m/>
    <m/>
    <s v="No"/>
    <n v="169"/>
    <m/>
    <m/>
    <x v="1"/>
    <d v="2019-08-07T14:16:23.000"/>
    <s v="The #knowledgegraph is a brain that powers #dataintelligence. Today on the blog, learn how #Collibra transforms information into knowledge: https://t.co/BxDajrj9je https://t.co/9e9XesVFXn"/>
    <s v="https://www.collibra.com/blog/metadata-knowledge-graph-the-brain-powering-data-intelligence/"/>
    <s v="collibra.com"/>
    <x v="1"/>
    <s v="https://pbs.twimg.com/media/EBX4xdPXkAEES9M.jpg"/>
    <s v="https://pbs.twimg.com/media/EBX4xdPXkAEES9M.jpg"/>
    <x v="109"/>
    <s v="https://twitter.com/#!/collibra/status/1159106011971629056"/>
    <m/>
    <m/>
    <s v="1159106011971629056"/>
    <m/>
    <b v="0"/>
    <n v="5"/>
    <s v=""/>
    <b v="0"/>
    <s v="en"/>
    <m/>
    <s v=""/>
    <b v="0"/>
    <n v="4"/>
    <s v=""/>
    <s v="Twitter Web App"/>
    <b v="0"/>
    <s v="1159106011971629056"/>
    <s v="Retweet"/>
    <n v="0"/>
    <n v="0"/>
    <m/>
    <m/>
    <m/>
    <m/>
    <m/>
    <m/>
    <m/>
    <m/>
    <n v="4"/>
    <s v="1"/>
    <s v="1"/>
    <n v="0"/>
    <n v="0"/>
    <n v="0"/>
    <n v="0"/>
    <n v="0"/>
    <n v="0"/>
    <n v="19"/>
    <n v="100"/>
    <n v="19"/>
  </r>
  <r>
    <s v="collibra"/>
    <s v="collibra"/>
    <m/>
    <m/>
    <m/>
    <m/>
    <m/>
    <m/>
    <m/>
    <m/>
    <s v="No"/>
    <n v="170"/>
    <m/>
    <m/>
    <x v="1"/>
    <d v="2019-08-08T13:17:22.000"/>
    <s v="We can’t wait to host our community of #datacitizens in London this October. Register now to join us at Data Citizens EMEA '19 and save 15%! https://t.co/pGDLY8CeIy #futureofdata #dataintelligence #dcemea19 https://t.co/sIQsLeB9Fn"/>
    <s v="https://citizens.collibra.com/"/>
    <s v="collibra.com"/>
    <x v="2"/>
    <s v="https://pbs.twimg.com/media/EBc02pQWwAEoBgy.jpg"/>
    <s v="https://pbs.twimg.com/media/EBc02pQWwAEoBgy.jpg"/>
    <x v="110"/>
    <s v="https://twitter.com/#!/collibra/status/1159453548431716352"/>
    <m/>
    <m/>
    <s v="1159453548431716352"/>
    <m/>
    <b v="0"/>
    <n v="4"/>
    <s v=""/>
    <b v="0"/>
    <s v="en"/>
    <m/>
    <s v=""/>
    <b v="0"/>
    <n v="4"/>
    <s v=""/>
    <s v="Twitter Web App"/>
    <b v="0"/>
    <s v="1159453548431716352"/>
    <s v="Tweet"/>
    <n v="0"/>
    <n v="0"/>
    <m/>
    <m/>
    <m/>
    <m/>
    <m/>
    <m/>
    <m/>
    <m/>
    <n v="4"/>
    <s v="1"/>
    <s v="1"/>
    <n v="0"/>
    <n v="0"/>
    <n v="0"/>
    <n v="0"/>
    <n v="0"/>
    <n v="0"/>
    <n v="30"/>
    <n v="100"/>
    <n v="30"/>
  </r>
  <r>
    <s v="collibra"/>
    <s v="collibra"/>
    <m/>
    <m/>
    <m/>
    <m/>
    <m/>
    <m/>
    <m/>
    <m/>
    <s v="No"/>
    <n v="171"/>
    <m/>
    <m/>
    <x v="1"/>
    <d v="2019-08-14T10:01:04.000"/>
    <s v="Are you ready for Data Citizens EMEA ’19? Tomorrow is the last chance to save 15% with early bird registration. Join us in London to hear speakers from Credit Suisse, Nets Group, DNB Bank and more share their #dataintelligence journeys. https://t.co/pGDLY8CeIy #dcemea19 https://t.co/E3lTvpYpkH"/>
    <s v="https://citizens.collibra.com/"/>
    <s v="collibra.com"/>
    <x v="35"/>
    <s v="https://pbs.twimg.com/media/EB7Bd9-XUAAOxwR.jpg"/>
    <s v="https://pbs.twimg.com/media/EB7Bd9-XUAAOxwR.jpg"/>
    <x v="111"/>
    <s v="https://twitter.com/#!/collibra/status/1161578476278861824"/>
    <m/>
    <m/>
    <s v="1161578476278861824"/>
    <m/>
    <b v="0"/>
    <n v="4"/>
    <s v=""/>
    <b v="0"/>
    <s v="en"/>
    <m/>
    <s v=""/>
    <b v="0"/>
    <n v="2"/>
    <s v=""/>
    <s v="Hootsuite Inc."/>
    <b v="0"/>
    <s v="1161578476278861824"/>
    <s v="Tweet"/>
    <n v="0"/>
    <n v="0"/>
    <m/>
    <m/>
    <m/>
    <m/>
    <m/>
    <m/>
    <m/>
    <m/>
    <n v="4"/>
    <s v="1"/>
    <s v="1"/>
    <n v="1"/>
    <n v="2.4390243902439024"/>
    <n v="0"/>
    <n v="0"/>
    <n v="0"/>
    <n v="0"/>
    <n v="40"/>
    <n v="97.5609756097561"/>
    <n v="41"/>
  </r>
  <r>
    <s v="collibra"/>
    <s v="collibra"/>
    <m/>
    <m/>
    <m/>
    <m/>
    <m/>
    <m/>
    <m/>
    <m/>
    <s v="No"/>
    <n v="172"/>
    <m/>
    <m/>
    <x v="1"/>
    <d v="2019-08-21T14:06:09.000"/>
    <s v="Collibra Catalog was ranked the top #datacatalog for 2019 by Dresner Advisory Services based on end user feedback. Read the full report: https://t.co/oQtabY86XU https://t.co/XqLtB6jx2y"/>
    <s v="https://www.collibra.com/landing_page/collibra-ranked-1-in-dresner-data-catalog-study/"/>
    <s v="collibra.com"/>
    <x v="34"/>
    <s v="https://pbs.twimg.com/media/ECf8sQsW4AErWCu.jpg"/>
    <s v="https://pbs.twimg.com/media/ECf8sQsW4AErWCu.jpg"/>
    <x v="112"/>
    <s v="https://twitter.com/#!/collibra/status/1164176870243491840"/>
    <m/>
    <m/>
    <s v="1164176870243491840"/>
    <m/>
    <b v="0"/>
    <n v="0"/>
    <s v=""/>
    <b v="0"/>
    <s v="en"/>
    <m/>
    <s v=""/>
    <b v="0"/>
    <n v="1"/>
    <s v=""/>
    <s v="Twitter Web App"/>
    <b v="0"/>
    <s v="1164176870243491840"/>
    <s v="Tweet"/>
    <n v="0"/>
    <n v="0"/>
    <m/>
    <m/>
    <m/>
    <m/>
    <m/>
    <m/>
    <m/>
    <m/>
    <n v="4"/>
    <s v="1"/>
    <s v="1"/>
    <n v="1"/>
    <n v="4.545454545454546"/>
    <n v="0"/>
    <n v="0"/>
    <n v="0"/>
    <n v="0"/>
    <n v="21"/>
    <n v="95.45454545454545"/>
    <n v="22"/>
  </r>
  <r>
    <s v="jferrary"/>
    <s v="collibra"/>
    <m/>
    <m/>
    <m/>
    <m/>
    <m/>
    <m/>
    <m/>
    <m/>
    <s v="No"/>
    <n v="173"/>
    <m/>
    <m/>
    <x v="0"/>
    <d v="2019-08-21T20:43:05.000"/>
    <s v="RT @collibra: Collibra Catalog was ranked the top #datacatalog for 2019 by Dresner Advisory Services based on end user feedback. Read the f…"/>
    <m/>
    <m/>
    <x v="34"/>
    <m/>
    <s v="http://pbs.twimg.com/profile_images/628608127575797761/5M7tD-3N_normal.jpg"/>
    <x v="113"/>
    <s v="https://twitter.com/#!/jferrary/status/1164276760327938050"/>
    <m/>
    <m/>
    <s v="1164276760327938050"/>
    <m/>
    <b v="0"/>
    <n v="0"/>
    <s v=""/>
    <b v="0"/>
    <s v="en"/>
    <m/>
    <s v=""/>
    <b v="0"/>
    <n v="4"/>
    <s v="1164176870243491840"/>
    <s v="Twitter Web App"/>
    <b v="0"/>
    <s v="1164176870243491840"/>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4">
    <i>
      <x v="1"/>
    </i>
    <i r="1">
      <x v="7"/>
    </i>
    <i r="2">
      <x v="204"/>
    </i>
    <i r="3">
      <x v="19"/>
    </i>
    <i r="1">
      <x v="8"/>
    </i>
    <i r="2">
      <x v="220"/>
    </i>
    <i r="3">
      <x v="15"/>
    </i>
    <i r="2">
      <x v="221"/>
    </i>
    <i r="3">
      <x v="14"/>
    </i>
    <i r="3">
      <x v="19"/>
    </i>
    <i r="3">
      <x v="20"/>
    </i>
    <i r="3">
      <x v="23"/>
    </i>
    <i r="2">
      <x v="222"/>
    </i>
    <i r="3">
      <x v="7"/>
    </i>
    <i r="3">
      <x v="14"/>
    </i>
    <i r="3">
      <x v="19"/>
    </i>
    <i r="3">
      <x v="20"/>
    </i>
    <i r="3">
      <x v="21"/>
    </i>
    <i r="2">
      <x v="223"/>
    </i>
    <i r="3">
      <x v="2"/>
    </i>
    <i r="2">
      <x v="224"/>
    </i>
    <i r="3">
      <x v="14"/>
    </i>
    <i r="3">
      <x v="17"/>
    </i>
    <i r="3">
      <x v="18"/>
    </i>
    <i r="2">
      <x v="225"/>
    </i>
    <i r="3">
      <x v="4"/>
    </i>
    <i r="3">
      <x v="8"/>
    </i>
    <i r="3">
      <x v="10"/>
    </i>
    <i r="3">
      <x v="15"/>
    </i>
    <i r="3">
      <x v="17"/>
    </i>
    <i r="3">
      <x v="20"/>
    </i>
    <i r="3">
      <x v="21"/>
    </i>
    <i r="3">
      <x v="22"/>
    </i>
    <i r="2">
      <x v="226"/>
    </i>
    <i r="3">
      <x v="1"/>
    </i>
    <i r="3">
      <x v="2"/>
    </i>
    <i r="3">
      <x v="8"/>
    </i>
    <i r="3">
      <x v="9"/>
    </i>
    <i r="3">
      <x v="11"/>
    </i>
    <i r="3">
      <x v="13"/>
    </i>
    <i r="3">
      <x v="15"/>
    </i>
    <i r="3">
      <x v="16"/>
    </i>
    <i r="3">
      <x v="17"/>
    </i>
    <i r="3">
      <x v="20"/>
    </i>
    <i r="3">
      <x v="21"/>
    </i>
    <i r="3">
      <x v="22"/>
    </i>
    <i r="2">
      <x v="227"/>
    </i>
    <i r="3">
      <x v="5"/>
    </i>
    <i r="3">
      <x v="9"/>
    </i>
    <i r="3">
      <x v="11"/>
    </i>
    <i r="3">
      <x v="12"/>
    </i>
    <i r="3">
      <x v="13"/>
    </i>
    <i r="3">
      <x v="14"/>
    </i>
    <i r="3">
      <x v="15"/>
    </i>
    <i r="3">
      <x v="17"/>
    </i>
    <i r="3">
      <x v="18"/>
    </i>
    <i r="3">
      <x v="19"/>
    </i>
    <i r="3">
      <x v="20"/>
    </i>
    <i r="3">
      <x v="24"/>
    </i>
    <i r="2">
      <x v="228"/>
    </i>
    <i r="3">
      <x v="1"/>
    </i>
    <i r="3">
      <x v="7"/>
    </i>
    <i r="3">
      <x v="8"/>
    </i>
    <i r="3">
      <x v="15"/>
    </i>
    <i r="3">
      <x v="16"/>
    </i>
    <i r="3">
      <x v="18"/>
    </i>
    <i r="3">
      <x v="20"/>
    </i>
    <i r="2">
      <x v="229"/>
    </i>
    <i r="3">
      <x v="11"/>
    </i>
    <i r="3">
      <x v="17"/>
    </i>
    <i r="3">
      <x v="19"/>
    </i>
    <i r="3">
      <x v="22"/>
    </i>
    <i r="2">
      <x v="230"/>
    </i>
    <i r="3">
      <x v="5"/>
    </i>
    <i r="3">
      <x v="16"/>
    </i>
    <i r="3">
      <x v="17"/>
    </i>
    <i r="2">
      <x v="231"/>
    </i>
    <i r="3">
      <x v="5"/>
    </i>
    <i r="2">
      <x v="232"/>
    </i>
    <i r="3">
      <x v="9"/>
    </i>
    <i r="3">
      <x v="10"/>
    </i>
    <i r="3">
      <x v="11"/>
    </i>
    <i r="3">
      <x v="12"/>
    </i>
    <i r="3">
      <x v="14"/>
    </i>
    <i r="3">
      <x v="19"/>
    </i>
    <i r="3">
      <x v="20"/>
    </i>
    <i r="3">
      <x v="24"/>
    </i>
    <i r="2">
      <x v="233"/>
    </i>
    <i r="3">
      <x v="1"/>
    </i>
    <i r="3">
      <x v="2"/>
    </i>
    <i r="3">
      <x v="8"/>
    </i>
    <i r="3">
      <x v="15"/>
    </i>
    <i r="3">
      <x v="17"/>
    </i>
    <i r="3">
      <x v="19"/>
    </i>
    <i r="3">
      <x v="22"/>
    </i>
    <i r="3">
      <x v="23"/>
    </i>
    <i r="2">
      <x v="234"/>
    </i>
    <i r="3">
      <x v="5"/>
    </i>
    <i r="3">
      <x v="7"/>
    </i>
    <i r="3">
      <x v="15"/>
    </i>
    <i r="3">
      <x v="16"/>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6">
        <i x="32" s="1"/>
        <i x="18" s="1"/>
        <i x="21" s="1"/>
        <i x="8" s="1"/>
        <i x="5" s="1"/>
        <i x="4" s="1"/>
        <i x="17" s="1"/>
        <i x="34" s="1"/>
        <i x="14" s="1"/>
        <i x="13" s="1"/>
        <i x="0" s="1"/>
        <i x="2" s="1"/>
        <i x="29" s="1"/>
        <i x="28" s="1"/>
        <i x="11" s="1"/>
        <i x="27" s="1"/>
        <i x="35" s="1"/>
        <i x="3" s="1"/>
        <i x="31" s="1"/>
        <i x="15" s="1"/>
        <i x="22" s="1"/>
        <i x="33" s="1"/>
        <i x="19" s="1"/>
        <i x="20" s="1"/>
        <i x="9" s="1"/>
        <i x="1" s="1"/>
        <i x="23" s="1"/>
        <i x="26" s="1"/>
        <i x="30" s="1"/>
        <i x="16" s="1"/>
        <i x="10" s="1"/>
        <i x="7" s="1"/>
        <i x="25" s="1"/>
        <i x="12" s="1"/>
        <i x="2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3" totalsRowShown="0" headerRowDxfId="496" dataDxfId="495">
  <autoFilter ref="A2:BL17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18" totalsRowShown="0" headerRowDxfId="141" dataDxfId="140">
  <autoFilter ref="A1:G5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1" totalsRowShown="0" headerRowDxfId="443" dataDxfId="442">
  <autoFilter ref="A2:BS10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27" totalsRowShown="0" headerRowDxfId="132" dataDxfId="131">
  <autoFilter ref="A1:L52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88" dataDxfId="87">
  <autoFilter ref="A2:C1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6" totalsRowShown="0" headerRowDxfId="64" dataDxfId="63">
  <autoFilter ref="A2:BL1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397" dataDxfId="396">
  <autoFilter ref="A1:C10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ollibra/status/1159453548431716352" TargetMode="External" /><Relationship Id="rId2" Type="http://schemas.openxmlformats.org/officeDocument/2006/relationships/hyperlink" Target="https://twitter.com/collibra/status/1159453548431716352" TargetMode="External" /><Relationship Id="rId3" Type="http://schemas.openxmlformats.org/officeDocument/2006/relationships/hyperlink" Target="https://sanfranciscoinformer.com/186962/collibra-consultant-san-francisco-jobs/" TargetMode="External" /><Relationship Id="rId4" Type="http://schemas.openxmlformats.org/officeDocument/2006/relationships/hyperlink" Target="http://jobs.telcoprofessionals.com/Data-Engineer-(Collibra,-Java-+-Telecom)-23288?utm_source=dlvr.it&amp;utm_medium=twitter&amp;utm_campaign=telcoprofession" TargetMode="External" /><Relationship Id="rId5" Type="http://schemas.openxmlformats.org/officeDocument/2006/relationships/hyperlink" Target="https://biplatform.nl/2195948/collibra-introduceert-collibra-privacy-en-risk.html#.XVHYkkX_3YU.hootsuite" TargetMode="External" /><Relationship Id="rId6" Type="http://schemas.openxmlformats.org/officeDocument/2006/relationships/hyperlink" Target="https://www.applythis.net/?a=12009B331.0" TargetMode="External" /><Relationship Id="rId7" Type="http://schemas.openxmlformats.org/officeDocument/2006/relationships/hyperlink" Target="https://www.lecho.be/entreprises/general/les-entreprises-ne-font-rien-avec-des-donnees-qui-valent-de-l-or/10153088.html" TargetMode="External" /><Relationship Id="rId8" Type="http://schemas.openxmlformats.org/officeDocument/2006/relationships/hyperlink" Target="https://nofluffjobs.com/job/backend-engineer-collibra-40clfv44?utm_source=twitter&amp;utm_medium=batch&amp;utm_campaign=organic_post&amp;utm_content=40CLFV44" TargetMode="External" /><Relationship Id="rId9" Type="http://schemas.openxmlformats.org/officeDocument/2006/relationships/hyperlink" Target="https://nofluffjobs.com/job/frontend-engineer-collibra-slrpxa92?utm_source=twitter&amp;utm_medium=batch&amp;utm_campaign=organic_post&amp;utm_content=SLRPXA92" TargetMode="External" /><Relationship Id="rId10" Type="http://schemas.openxmlformats.org/officeDocument/2006/relationships/hyperlink" Target="https://nofluffjobs.com/job/qa-engineer-collibra-b2bgc35e?utm_source=twitter&amp;utm_medium=batch&amp;utm_campaign=organic_post&amp;utm_content=B2BGC35E" TargetMode="External" /><Relationship Id="rId11" Type="http://schemas.openxmlformats.org/officeDocument/2006/relationships/hyperlink" Target="https://www.datanami.com/2019/08/07/data-catalogs-seen-as-difference-makers-in-big-data/" TargetMode="External" /><Relationship Id="rId12" Type="http://schemas.openxmlformats.org/officeDocument/2006/relationships/hyperlink" Target="https://www.datanami.com/2019/08/07/data-catalogs-seen-as-difference-makers-in-big-data/" TargetMode="External" /><Relationship Id="rId13" Type="http://schemas.openxmlformats.org/officeDocument/2006/relationships/hyperlink" Target="https://www.datanami.com/2019/08/07/data-catalogs-seen-as-difference-makers-in-big-data/" TargetMode="External" /><Relationship Id="rId14" Type="http://schemas.openxmlformats.org/officeDocument/2006/relationships/hyperlink" Target="https://www.datanami.com/2019/08/07/data-catalogs-seen-as-difference-makers-in-big-data/" TargetMode="External" /><Relationship Id="rId15" Type="http://schemas.openxmlformats.org/officeDocument/2006/relationships/hyperlink" Target="https://www.datanami.com/2019/08/07/data-catalogs-seen-as-difference-makers-in-big-data/" TargetMode="External" /><Relationship Id="rId16" Type="http://schemas.openxmlformats.org/officeDocument/2006/relationships/hyperlink" Target="https://www.datanami.com/2019/08/07/data-catalogs-seen-as-difference-makers-in-big-data/" TargetMode="External" /><Relationship Id="rId17" Type="http://schemas.openxmlformats.org/officeDocument/2006/relationships/hyperlink" Target="https://www.datanami.com/2019/08/07/data-catalogs-seen-as-difference-makers-in-big-data/" TargetMode="External" /><Relationship Id="rId18" Type="http://schemas.openxmlformats.org/officeDocument/2006/relationships/hyperlink" Target="https://www.datanami.com/2019/08/07/data-catalogs-seen-as-difference-makers-in-big-data/" TargetMode="External" /><Relationship Id="rId19" Type="http://schemas.openxmlformats.org/officeDocument/2006/relationships/hyperlink" Target="https://www.datanami.com/2019/08/07/data-catalogs-seen-as-difference-makers-in-big-data/" TargetMode="External" /><Relationship Id="rId20" Type="http://schemas.openxmlformats.org/officeDocument/2006/relationships/hyperlink" Target="https://www.datanami.com/2019/08/07/data-catalogs-seen-as-difference-makers-in-big-data/" TargetMode="External" /><Relationship Id="rId21" Type="http://schemas.openxmlformats.org/officeDocument/2006/relationships/hyperlink" Target="https://www.dtsquared.co.uk/collibra/" TargetMode="External" /><Relationship Id="rId22" Type="http://schemas.openxmlformats.org/officeDocument/2006/relationships/hyperlink" Target="https://www.linkedin.com/slink?code=dYzs5FD" TargetMode="External" /><Relationship Id="rId23" Type="http://schemas.openxmlformats.org/officeDocument/2006/relationships/hyperlink" Target="https://www.scaleupvalley.com/2019/06/27/from-co-founder-to-coo-to-cto-the-many-phases-of-scaling-a-unicorn-from-the-cto-of-collibra/" TargetMode="External" /><Relationship Id="rId24" Type="http://schemas.openxmlformats.org/officeDocument/2006/relationships/hyperlink" Target="https://www.scaleupvalley.com/2019/06/27/from-co-founder-to-coo-to-cto-the-many-phases-of-scaling-a-unicorn-from-the-cto-of-collibra/" TargetMode="External" /><Relationship Id="rId25" Type="http://schemas.openxmlformats.org/officeDocument/2006/relationships/hyperlink" Target="https://www.masterdata.co.za/index.php/guide-to-creating-a-data-enabled-organisation-ebook" TargetMode="External" /><Relationship Id="rId26" Type="http://schemas.openxmlformats.org/officeDocument/2006/relationships/hyperlink" Target="https://siliconangle.com/2019/07/23/data-governance-specialist-collibra-zeroes-raft-new-privacy-regulations/" TargetMode="External" /><Relationship Id="rId27" Type="http://schemas.openxmlformats.org/officeDocument/2006/relationships/hyperlink" Target="https://itjobpro.com/job/collibra-architect-developer-consultant" TargetMode="External" /><Relationship Id="rId28" Type="http://schemas.openxmlformats.org/officeDocument/2006/relationships/hyperlink" Target="https://itjobpro.com/job/collibra-architect-developer-consultant" TargetMode="External" /><Relationship Id="rId29" Type="http://schemas.openxmlformats.org/officeDocument/2006/relationships/hyperlink" Target="http://www.aplitrak.com/?adid=c2FobWVkLjY2MDQyLnR3aUBzYWx0LmFwbGl0cmFrLmNvbQ" TargetMode="External" /><Relationship Id="rId30" Type="http://schemas.openxmlformats.org/officeDocument/2006/relationships/hyperlink" Target="https://www.linkedin.com/slink?code=ejZwicT" TargetMode="External" /><Relationship Id="rId31" Type="http://schemas.openxmlformats.org/officeDocument/2006/relationships/hyperlink" Target="http://xherald.com/2019/08/12/substantial-strength-of-data-catalog-market-by-key-players-ibm-collibra-alation-tibco-software-informatica-alteryx/?utm_source=dlvr.it&amp;utm_medium=twitter" TargetMode="External" /><Relationship Id="rId32" Type="http://schemas.openxmlformats.org/officeDocument/2006/relationships/hyperlink" Target="https://instanewsletters.com/machine-learning-data-catalog-software-market-value-and-growth-development-by-key-players-ibm-alation-oracle-cloudera-unifi-anzo-smart-data-lake-asdl-collibra/10604/?utm_source=dlvr.it&amp;utm_medium=twitter" TargetMode="External" /><Relationship Id="rId33" Type="http://schemas.openxmlformats.org/officeDocument/2006/relationships/hyperlink" Target="https://cc.readytalk.com/registration/#/?meeting=xoxqrd6t22xh&amp;campaign=w30xwouhwrxk" TargetMode="External" /><Relationship Id="rId34" Type="http://schemas.openxmlformats.org/officeDocument/2006/relationships/hyperlink" Target="https://cc.readytalk.com/registration/#/?meeting=xoxqrd6t22xh&amp;campaign=w30xwouhwrxk" TargetMode="External" /><Relationship Id="rId35" Type="http://schemas.openxmlformats.org/officeDocument/2006/relationships/hyperlink" Target="https://www.collibra.com/blog/metadata-knowledge-graph-the-brain-powering-data-intelligence/" TargetMode="External" /><Relationship Id="rId36" Type="http://schemas.openxmlformats.org/officeDocument/2006/relationships/hyperlink" Target="https://www.collibra.com/blog/metadata-knowledge-graph-the-brain-powering-data-intelligence/" TargetMode="External" /><Relationship Id="rId37" Type="http://schemas.openxmlformats.org/officeDocument/2006/relationships/hyperlink" Target="https://www.collibra.com/blog/metadata-knowledge-graph-the-brain-powering-data-intelligence/" TargetMode="External" /><Relationship Id="rId38"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9" Type="http://schemas.openxmlformats.org/officeDocument/2006/relationships/hyperlink" Target="https://markettrendsnews.com/2019/08/global-data-governance-market-2019-alation-us-ataccama-canada-collibra-belgium-datum-llc-us-data-advantage-group-us/?utm_source=dlvr.it&amp;utm_medium=twitter" TargetMode="External" /><Relationship Id="rId40" Type="http://schemas.openxmlformats.org/officeDocument/2006/relationships/hyperlink" Target="https://markettrendsnews.com/2019/08/global-data-governance-market-2019-alation-us-ataccama-canada-collibra-belgium-datum-llc-us-data-advantage-group-us-2/?utm_source=dlvr.it&amp;utm_medium=twitter" TargetMode="External" /><Relationship Id="rId41" Type="http://schemas.openxmlformats.org/officeDocument/2006/relationships/hyperlink" Target="https://marketanalyst24.com/2019/08/global-data-governance-market-2019-alation-us-ataccama-canada-collibra-belgium-datum-llc-us-data-advantage-group-us/?utm_source=dlvr.it&amp;utm_medium=twitter" TargetMode="External" /><Relationship Id="rId42" Type="http://schemas.openxmlformats.org/officeDocument/2006/relationships/hyperlink" Target="https://marketanalyst24.com/2019/08/global-data-governance-market-2019-alation-us-ataccama-canada-collibra-belgium-datum-llc-us-data-advantage-group-us-2/?utm_source=dlvr.it&amp;utm_medium=twitter" TargetMode="External" /><Relationship Id="rId43" Type="http://schemas.openxmlformats.org/officeDocument/2006/relationships/hyperlink" Target="https://www.collibra.com/career-indv?gh_jid=1778622&amp;gh_src=8f5d970d1" TargetMode="External" /><Relationship Id="rId44" Type="http://schemas.openxmlformats.org/officeDocument/2006/relationships/hyperlink" Target="https://www.collibra.com/career-indv?gh_jid=1778622&amp;gh_src=8f5d970d1" TargetMode="External" /><Relationship Id="rId45" Type="http://schemas.openxmlformats.org/officeDocument/2006/relationships/hyperlink" Target="https://www.builtinnyc.com/2019/07/18/nyc-sales-teams-love-jobs" TargetMode="External" /><Relationship Id="rId46" Type="http://schemas.openxmlformats.org/officeDocument/2006/relationships/hyperlink" Target="http://www.dbta.com/BigDataQuarterly/Articles/Perspective-on-Data-Governance-QandA-with-Myke-Lyons-Chief-Information-Security-Officer-at-Collibra-133409.aspx" TargetMode="External" /><Relationship Id="rId47" Type="http://schemas.openxmlformats.org/officeDocument/2006/relationships/hyperlink" Target="http://www.dbta.com/BigDataQuarterly/Articles/Perspective-on-Data-Governance-QandA-with-Myke-Lyons-Chief-Information-Security-Officer-at-Collibra-133409.aspx" TargetMode="External" /><Relationship Id="rId48" Type="http://schemas.openxmlformats.org/officeDocument/2006/relationships/hyperlink" Target="https://www.itproportal.com/features/can-ai-save-the-planet-maybe/" TargetMode="External" /><Relationship Id="rId49" Type="http://schemas.openxmlformats.org/officeDocument/2006/relationships/hyperlink" Target="https://www.itproportal.com/features/can-ai-save-the-planet-maybe/" TargetMode="External" /><Relationship Id="rId50" Type="http://schemas.openxmlformats.org/officeDocument/2006/relationships/hyperlink" Target="https://www.youtube.com/watch?v=N7V729P-jDI&amp;feature=youtu.be" TargetMode="External" /><Relationship Id="rId51" Type="http://schemas.openxmlformats.org/officeDocument/2006/relationships/hyperlink" Target="https://www.nri.com/en/knowledge/publication/fis/lakyara/lst/2019/08/02" TargetMode="External" /><Relationship Id="rId52" Type="http://schemas.openxmlformats.org/officeDocument/2006/relationships/hyperlink" Target="http://www.dbta.com/Editorial/Trends-and-Applications/8-Best-Data-Governance-Solution-133021.aspx" TargetMode="External" /><Relationship Id="rId53" Type="http://schemas.openxmlformats.org/officeDocument/2006/relationships/hyperlink" Target="https://www.comparably.com/articles/15-hot-companies-hiring-in-the-new-york-area-that-recently-raised-50m/" TargetMode="External" /><Relationship Id="rId54" Type="http://schemas.openxmlformats.org/officeDocument/2006/relationships/hyperlink" Target="https://twitter.com/collibra/status/1163813611002712064" TargetMode="External" /><Relationship Id="rId55" Type="http://schemas.openxmlformats.org/officeDocument/2006/relationships/hyperlink" Target="https://www.collibra.com/career-indv?gh_jid=1778622&amp;gh_src=8f5d970d1" TargetMode="External" /><Relationship Id="rId56" Type="http://schemas.openxmlformats.org/officeDocument/2006/relationships/hyperlink" Target="https://www.datanami.com/2019/08/07/data-catalogs-seen-as-difference-makers-in-big-data/" TargetMode="External" /><Relationship Id="rId57" Type="http://schemas.openxmlformats.org/officeDocument/2006/relationships/hyperlink" Target="https://www.datanami.com/2019/08/07/data-catalogs-seen-as-difference-makers-in-big-data/" TargetMode="External" /><Relationship Id="rId58" Type="http://schemas.openxmlformats.org/officeDocument/2006/relationships/hyperlink" Target="https://www.datanami.com/2019/08/07/data-catalogs-seen-as-difference-makers-in-big-data/" TargetMode="External" /><Relationship Id="rId59" Type="http://schemas.openxmlformats.org/officeDocument/2006/relationships/hyperlink" Target="https://www.datanami.com/2019/08/07/data-catalogs-seen-as-difference-makers-in-big-data/" TargetMode="External" /><Relationship Id="rId60" Type="http://schemas.openxmlformats.org/officeDocument/2006/relationships/hyperlink" Target="https://www.datanami.com/2019/08/07/data-catalogs-seen-as-difference-makers-in-big-data/" TargetMode="External" /><Relationship Id="rId61" Type="http://schemas.openxmlformats.org/officeDocument/2006/relationships/hyperlink" Target="https://www.datanami.com/2019-readers-choice-awards-polls-are-open/" TargetMode="External" /><Relationship Id="rId62" Type="http://schemas.openxmlformats.org/officeDocument/2006/relationships/hyperlink" Target="https://www.datanami.com/2019/08/07/data-catalogs-seen-as-difference-makers-in-big-data/" TargetMode="External" /><Relationship Id="rId63" Type="http://schemas.openxmlformats.org/officeDocument/2006/relationships/hyperlink" Target="https://www.datanami.com/2019/08/07/data-catalogs-seen-as-difference-makers-in-big-data/" TargetMode="External" /><Relationship Id="rId64" Type="http://schemas.openxmlformats.org/officeDocument/2006/relationships/hyperlink" Target="https://www.collibra.com/blog/metadata-knowledge-graph-the-brain-powering-data-intelligence/" TargetMode="External" /><Relationship Id="rId65" Type="http://schemas.openxmlformats.org/officeDocument/2006/relationships/hyperlink" Target="https://citizens.collibra.com/" TargetMode="External" /><Relationship Id="rId66" Type="http://schemas.openxmlformats.org/officeDocument/2006/relationships/hyperlink" Target="https://citizens.collibra.com/" TargetMode="External" /><Relationship Id="rId67" Type="http://schemas.openxmlformats.org/officeDocument/2006/relationships/hyperlink" Target="https://www.collibra.com/landing_page/collibra-ranked-1-in-dresner-data-catalog-study/" TargetMode="External" /><Relationship Id="rId68" Type="http://schemas.openxmlformats.org/officeDocument/2006/relationships/hyperlink" Target="https://pbs.twimg.com/media/EBiE0-vWsAYLE3M.jpg" TargetMode="External" /><Relationship Id="rId69" Type="http://schemas.openxmlformats.org/officeDocument/2006/relationships/hyperlink" Target="https://pbs.twimg.com/media/EBxOsP2WsAAgfCV.png" TargetMode="External" /><Relationship Id="rId70" Type="http://schemas.openxmlformats.org/officeDocument/2006/relationships/hyperlink" Target="https://pbs.twimg.com/media/EB7O-9JWkAApr6O.jpg" TargetMode="External" /><Relationship Id="rId71" Type="http://schemas.openxmlformats.org/officeDocument/2006/relationships/hyperlink" Target="https://pbs.twimg.com/tweet_video_thumb/EB7xlnrXsAACkZT.jpg" TargetMode="External" /><Relationship Id="rId72" Type="http://schemas.openxmlformats.org/officeDocument/2006/relationships/hyperlink" Target="https://pbs.twimg.com/tweet_video_thumb/EB7xlnrXsAACkZT.jpg" TargetMode="External" /><Relationship Id="rId73" Type="http://schemas.openxmlformats.org/officeDocument/2006/relationships/hyperlink" Target="https://pbs.twimg.com/tweet_video_thumb/EB7xlnrXsAACkZT.jpg" TargetMode="External" /><Relationship Id="rId74" Type="http://schemas.openxmlformats.org/officeDocument/2006/relationships/hyperlink" Target="https://pbs.twimg.com/tweet_video_thumb/EB7xlnrXsAACkZT.jpg" TargetMode="External" /><Relationship Id="rId75" Type="http://schemas.openxmlformats.org/officeDocument/2006/relationships/hyperlink" Target="https://pbs.twimg.com/tweet_video_thumb/EB7xlnrXsAACkZT.jpg" TargetMode="External" /><Relationship Id="rId76" Type="http://schemas.openxmlformats.org/officeDocument/2006/relationships/hyperlink" Target="https://pbs.twimg.com/tweet_video_thumb/EB7xlnrXsAACkZT.jpg" TargetMode="External" /><Relationship Id="rId77" Type="http://schemas.openxmlformats.org/officeDocument/2006/relationships/hyperlink" Target="https://pbs.twimg.com/tweet_video_thumb/EB7xlnrXsAACkZT.jpg" TargetMode="External" /><Relationship Id="rId78" Type="http://schemas.openxmlformats.org/officeDocument/2006/relationships/hyperlink" Target="https://pbs.twimg.com/tweet_video_thumb/EB7xlnrXsAACkZT.jpg" TargetMode="External" /><Relationship Id="rId79" Type="http://schemas.openxmlformats.org/officeDocument/2006/relationships/hyperlink" Target="https://pbs.twimg.com/media/ECOZPuzX4AEHBum.jpg" TargetMode="External" /><Relationship Id="rId80" Type="http://schemas.openxmlformats.org/officeDocument/2006/relationships/hyperlink" Target="https://pbs.twimg.com/media/EB23P7PXsAAokLI.png" TargetMode="External" /><Relationship Id="rId81" Type="http://schemas.openxmlformats.org/officeDocument/2006/relationships/hyperlink" Target="https://pbs.twimg.com/media/ECBrI4ZX4AAMQQ6.png" TargetMode="External" /><Relationship Id="rId82" Type="http://schemas.openxmlformats.org/officeDocument/2006/relationships/hyperlink" Target="https://pbs.twimg.com/tweet_video_thumb/EB7xlnrXsAACkZT.jpg" TargetMode="External" /><Relationship Id="rId83" Type="http://schemas.openxmlformats.org/officeDocument/2006/relationships/hyperlink" Target="https://pbs.twimg.com/tweet_video_thumb/EB7xlnrXsAACkZT.jpg" TargetMode="External" /><Relationship Id="rId84" Type="http://schemas.openxmlformats.org/officeDocument/2006/relationships/hyperlink" Target="https://pbs.twimg.com/media/EB7My8rVAAAuuVf.jpg" TargetMode="External" /><Relationship Id="rId85" Type="http://schemas.openxmlformats.org/officeDocument/2006/relationships/hyperlink" Target="https://pbs.twimg.com/media/EB7OKyVUIAIse9y.jpg" TargetMode="External" /><Relationship Id="rId86" Type="http://schemas.openxmlformats.org/officeDocument/2006/relationships/hyperlink" Target="https://pbs.twimg.com/media/ECZYkAKUcAAaNFq.jpg" TargetMode="External" /><Relationship Id="rId87" Type="http://schemas.openxmlformats.org/officeDocument/2006/relationships/hyperlink" Target="https://pbs.twimg.com/media/ECZbpi-UwAAg4rK.jpg" TargetMode="External" /><Relationship Id="rId88" Type="http://schemas.openxmlformats.org/officeDocument/2006/relationships/hyperlink" Target="https://pbs.twimg.com/media/ECd77D9U4AA4ESm.jpg" TargetMode="External" /><Relationship Id="rId89" Type="http://schemas.openxmlformats.org/officeDocument/2006/relationships/hyperlink" Target="https://pbs.twimg.com/media/ECd77D9U4AA4ESm.jpg" TargetMode="External" /><Relationship Id="rId90" Type="http://schemas.openxmlformats.org/officeDocument/2006/relationships/hyperlink" Target="https://pbs.twimg.com/media/ECd77D9U4AA4ESm.jpg" TargetMode="External" /><Relationship Id="rId91" Type="http://schemas.openxmlformats.org/officeDocument/2006/relationships/hyperlink" Target="https://pbs.twimg.com/media/ECd77D9U4AA4ESm.jpg" TargetMode="External" /><Relationship Id="rId92" Type="http://schemas.openxmlformats.org/officeDocument/2006/relationships/hyperlink" Target="https://pbs.twimg.com/media/ECd77D9U4AA4ESm.jpg" TargetMode="External" /><Relationship Id="rId93" Type="http://schemas.openxmlformats.org/officeDocument/2006/relationships/hyperlink" Target="https://pbs.twimg.com/media/ECXwiqsUcAAus1I.jpg" TargetMode="External" /><Relationship Id="rId94" Type="http://schemas.openxmlformats.org/officeDocument/2006/relationships/hyperlink" Target="https://pbs.twimg.com/tweet_video_thumb/EB7xlnrXsAACkZT.jpg" TargetMode="External" /><Relationship Id="rId95" Type="http://schemas.openxmlformats.org/officeDocument/2006/relationships/hyperlink" Target="https://pbs.twimg.com/tweet_video_thumb/EB7xlnrXsAACkZT.jpg" TargetMode="External" /><Relationship Id="rId96" Type="http://schemas.openxmlformats.org/officeDocument/2006/relationships/hyperlink" Target="https://pbs.twimg.com/media/EAGbfc1XYAY6SVn.jpg" TargetMode="External" /><Relationship Id="rId97" Type="http://schemas.openxmlformats.org/officeDocument/2006/relationships/hyperlink" Target="https://pbs.twimg.com/media/EB7q8fYWsAAa7wv.png" TargetMode="External" /><Relationship Id="rId98" Type="http://schemas.openxmlformats.org/officeDocument/2006/relationships/hyperlink" Target="https://pbs.twimg.com/media/EB7q8fYWsAAa7wv.png" TargetMode="External" /><Relationship Id="rId99" Type="http://schemas.openxmlformats.org/officeDocument/2006/relationships/hyperlink" Target="https://pbs.twimg.com/tweet_video_thumb/EB7xlnrXsAACkZT.jpg" TargetMode="External" /><Relationship Id="rId100" Type="http://schemas.openxmlformats.org/officeDocument/2006/relationships/hyperlink" Target="https://pbs.twimg.com/tweet_video_thumb/EB7xlnrXsAACkZT.jpg" TargetMode="External" /><Relationship Id="rId101" Type="http://schemas.openxmlformats.org/officeDocument/2006/relationships/hyperlink" Target="https://pbs.twimg.com/media/ECWs4qRX4AIbufP.jpg" TargetMode="External" /><Relationship Id="rId102" Type="http://schemas.openxmlformats.org/officeDocument/2006/relationships/hyperlink" Target="https://pbs.twimg.com/media/ECayTlXUYAEAehl.jpg" TargetMode="External" /><Relationship Id="rId103" Type="http://schemas.openxmlformats.org/officeDocument/2006/relationships/hyperlink" Target="https://pbs.twimg.com/tweet_video_thumb/EB7xlnrXsAACkZT.jpg" TargetMode="External" /><Relationship Id="rId104" Type="http://schemas.openxmlformats.org/officeDocument/2006/relationships/hyperlink" Target="https://pbs.twimg.com/tweet_video_thumb/EB7xlnrXsAACkZT.jpg" TargetMode="External" /><Relationship Id="rId105" Type="http://schemas.openxmlformats.org/officeDocument/2006/relationships/hyperlink" Target="https://pbs.twimg.com/tweet_video_thumb/EB7xlnrXsAACkZT.jpg" TargetMode="External" /><Relationship Id="rId106" Type="http://schemas.openxmlformats.org/officeDocument/2006/relationships/hyperlink" Target="https://pbs.twimg.com/tweet_video_thumb/EB7xlnrXsAACkZT.jpg" TargetMode="External" /><Relationship Id="rId107" Type="http://schemas.openxmlformats.org/officeDocument/2006/relationships/hyperlink" Target="https://pbs.twimg.com/media/EBxr8O2X4AAbwky.jpg" TargetMode="External" /><Relationship Id="rId108" Type="http://schemas.openxmlformats.org/officeDocument/2006/relationships/hyperlink" Target="https://pbs.twimg.com/media/EBX4xdPXkAEES9M.jpg" TargetMode="External" /><Relationship Id="rId109" Type="http://schemas.openxmlformats.org/officeDocument/2006/relationships/hyperlink" Target="https://pbs.twimg.com/media/EBc02pQWwAEoBgy.jpg" TargetMode="External" /><Relationship Id="rId110" Type="http://schemas.openxmlformats.org/officeDocument/2006/relationships/hyperlink" Target="https://pbs.twimg.com/media/EB7Bd9-XUAAOxwR.jpg" TargetMode="External" /><Relationship Id="rId111" Type="http://schemas.openxmlformats.org/officeDocument/2006/relationships/hyperlink" Target="https://pbs.twimg.com/media/ECf8sQsW4AErWCu.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s://pbs.twimg.com/media/EBiE0-vWsAYLE3M.jpg" TargetMode="External" /><Relationship Id="rId115" Type="http://schemas.openxmlformats.org/officeDocument/2006/relationships/hyperlink" Target="http://pbs.twimg.com/profile_images/1047189927023263745/j88HVrOL_normal.jpg" TargetMode="External" /><Relationship Id="rId116" Type="http://schemas.openxmlformats.org/officeDocument/2006/relationships/hyperlink" Target="http://pbs.twimg.com/profile_images/1047189927023263745/j88HVrOL_normal.jpg" TargetMode="External" /><Relationship Id="rId117" Type="http://schemas.openxmlformats.org/officeDocument/2006/relationships/hyperlink" Target="http://pbs.twimg.com/profile_images/769274069565014016/k-h8tTxn_normal.jpg" TargetMode="External" /><Relationship Id="rId118" Type="http://schemas.openxmlformats.org/officeDocument/2006/relationships/hyperlink" Target="http://pbs.twimg.com/profile_images/975455769285013516/v9woXI7E_normal.jpg" TargetMode="External" /><Relationship Id="rId119" Type="http://schemas.openxmlformats.org/officeDocument/2006/relationships/hyperlink" Target="http://pbs.twimg.com/profile_images/1036795665035276294/xM77MXeD_normal.jpg" TargetMode="External" /><Relationship Id="rId120" Type="http://schemas.openxmlformats.org/officeDocument/2006/relationships/hyperlink" Target="http://pbs.twimg.com/profile_images/1036795665035276294/xM77MXeD_normal.jpg" TargetMode="External" /><Relationship Id="rId121" Type="http://schemas.openxmlformats.org/officeDocument/2006/relationships/hyperlink" Target="http://pbs.twimg.com/profile_images/1036795665035276294/xM77MXeD_normal.jpg" TargetMode="External" /><Relationship Id="rId122" Type="http://schemas.openxmlformats.org/officeDocument/2006/relationships/hyperlink" Target="http://pbs.twimg.com/profile_images/2228251926/dion_headshot_red_background_normal.jpg" TargetMode="External" /><Relationship Id="rId123" Type="http://schemas.openxmlformats.org/officeDocument/2006/relationships/hyperlink" Target="http://pbs.twimg.com/profile_images/1036795665035276294/xM77MXeD_normal.jpg" TargetMode="External" /><Relationship Id="rId124" Type="http://schemas.openxmlformats.org/officeDocument/2006/relationships/hyperlink" Target="http://pbs.twimg.com/profile_images/2228251926/dion_headshot_red_background_normal.jpg" TargetMode="External" /><Relationship Id="rId125" Type="http://schemas.openxmlformats.org/officeDocument/2006/relationships/hyperlink" Target="http://pbs.twimg.com/profile_images/1036795665035276294/xM77MXeD_normal.jpg" TargetMode="External" /><Relationship Id="rId126" Type="http://schemas.openxmlformats.org/officeDocument/2006/relationships/hyperlink" Target="http://pbs.twimg.com/profile_images/2228251926/dion_headshot_red_background_normal.jpg" TargetMode="External" /><Relationship Id="rId127" Type="http://schemas.openxmlformats.org/officeDocument/2006/relationships/hyperlink" Target="http://pbs.twimg.com/profile_images/1036795665035276294/xM77MXeD_normal.jpg" TargetMode="External" /><Relationship Id="rId128" Type="http://schemas.openxmlformats.org/officeDocument/2006/relationships/hyperlink" Target="http://pbs.twimg.com/profile_images/2228251926/dion_headshot_red_background_normal.jpg" TargetMode="External" /><Relationship Id="rId129" Type="http://schemas.openxmlformats.org/officeDocument/2006/relationships/hyperlink" Target="http://pbs.twimg.com/profile_images/1036795665035276294/xM77MXeD_normal.jpg" TargetMode="External" /><Relationship Id="rId130" Type="http://schemas.openxmlformats.org/officeDocument/2006/relationships/hyperlink" Target="http://pbs.twimg.com/profile_images/2228251926/dion_headshot_red_background_normal.jpg" TargetMode="External" /><Relationship Id="rId131" Type="http://schemas.openxmlformats.org/officeDocument/2006/relationships/hyperlink" Target="http://pbs.twimg.com/profile_images/1036795665035276294/xM77MXeD_normal.jpg" TargetMode="External" /><Relationship Id="rId132" Type="http://schemas.openxmlformats.org/officeDocument/2006/relationships/hyperlink" Target="http://pbs.twimg.com/profile_images/1036795665035276294/xM77MXeD_normal.jpg" TargetMode="External" /><Relationship Id="rId133" Type="http://schemas.openxmlformats.org/officeDocument/2006/relationships/hyperlink" Target="http://pbs.twimg.com/profile_images/2228251926/dion_headshot_red_background_normal.jpg" TargetMode="External" /><Relationship Id="rId134" Type="http://schemas.openxmlformats.org/officeDocument/2006/relationships/hyperlink" Target="http://pbs.twimg.com/profile_images/785504703274680320/CeZ4u8Fa_normal.jpg" TargetMode="External" /><Relationship Id="rId135" Type="http://schemas.openxmlformats.org/officeDocument/2006/relationships/hyperlink" Target="http://pbs.twimg.com/profile_images/813722598139957248/D7Q68Y_K_normal.jpg" TargetMode="External" /><Relationship Id="rId136" Type="http://schemas.openxmlformats.org/officeDocument/2006/relationships/hyperlink" Target="http://pbs.twimg.com/profile_images/537843677217832960/9KOySstt_normal.jpeg" TargetMode="External" /><Relationship Id="rId137" Type="http://schemas.openxmlformats.org/officeDocument/2006/relationships/hyperlink" Target="http://pbs.twimg.com/profile_images/603278646682492928/TfB3SgQF_normal.jpg" TargetMode="External" /><Relationship Id="rId138" Type="http://schemas.openxmlformats.org/officeDocument/2006/relationships/hyperlink" Target="http://pbs.twimg.com/profile_images/468502341/Julie4_normal.jpg" TargetMode="External" /><Relationship Id="rId139" Type="http://schemas.openxmlformats.org/officeDocument/2006/relationships/hyperlink" Target="http://pbs.twimg.com/profile_images/468502341/Julie4_normal.jpg" TargetMode="External" /><Relationship Id="rId140" Type="http://schemas.openxmlformats.org/officeDocument/2006/relationships/hyperlink" Target="https://pbs.twimg.com/media/EBxOsP2WsAAgfCV.png" TargetMode="External" /><Relationship Id="rId141" Type="http://schemas.openxmlformats.org/officeDocument/2006/relationships/hyperlink" Target="http://pbs.twimg.com/profile_images/716903601852047360/MJYqIPAP_normal.jp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461128277441015808/PaZ2nhdf_normal.jpeg" TargetMode="External" /><Relationship Id="rId144" Type="http://schemas.openxmlformats.org/officeDocument/2006/relationships/hyperlink" Target="http://pbs.twimg.com/profile_images/599389352918122497/AuNUT6F4_normal.jpg" TargetMode="External" /><Relationship Id="rId145" Type="http://schemas.openxmlformats.org/officeDocument/2006/relationships/hyperlink" Target="http://pbs.twimg.com/profile_images/1015826120963325953/ofqpOec3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1139054964230303744/MZBBxw7p_normal.png" TargetMode="External" /><Relationship Id="rId148" Type="http://schemas.openxmlformats.org/officeDocument/2006/relationships/hyperlink" Target="http://pbs.twimg.com/profile_images/1139054964230303744/MZBBxw7p_normal.png" TargetMode="External" /><Relationship Id="rId149" Type="http://schemas.openxmlformats.org/officeDocument/2006/relationships/hyperlink" Target="http://pbs.twimg.com/profile_images/1139054964230303744/MZBBxw7p_normal.png" TargetMode="External" /><Relationship Id="rId150" Type="http://schemas.openxmlformats.org/officeDocument/2006/relationships/hyperlink" Target="http://pbs.twimg.com/profile_images/1610775643/DatanamiTwitterLogo_normal.gif" TargetMode="External" /><Relationship Id="rId151" Type="http://schemas.openxmlformats.org/officeDocument/2006/relationships/hyperlink" Target="http://pbs.twimg.com/profile_images/1610775643/DatanamiTwitterLogo_normal.gif" TargetMode="External" /><Relationship Id="rId152" Type="http://schemas.openxmlformats.org/officeDocument/2006/relationships/hyperlink" Target="http://pbs.twimg.com/profile_images/1610775643/DatanamiTwitterLogo_normal.gif" TargetMode="External" /><Relationship Id="rId153" Type="http://schemas.openxmlformats.org/officeDocument/2006/relationships/hyperlink" Target="http://pbs.twimg.com/profile_images/1610775643/DatanamiTwitterLogo_normal.gif" TargetMode="External" /><Relationship Id="rId154" Type="http://schemas.openxmlformats.org/officeDocument/2006/relationships/hyperlink" Target="http://pbs.twimg.com/profile_images/1610775643/DatanamiTwitterLogo_normal.gif" TargetMode="External" /><Relationship Id="rId155" Type="http://schemas.openxmlformats.org/officeDocument/2006/relationships/hyperlink" Target="http://pbs.twimg.com/profile_images/880116877262901248/oR8XxcY8_normal.jpg" TargetMode="External" /><Relationship Id="rId156" Type="http://schemas.openxmlformats.org/officeDocument/2006/relationships/hyperlink" Target="http://pbs.twimg.com/profile_images/495233775777755137/fQbuYME__normal.jpeg" TargetMode="External" /><Relationship Id="rId157" Type="http://schemas.openxmlformats.org/officeDocument/2006/relationships/hyperlink" Target="http://pbs.twimg.com/profile_images/461560978883088384/vdf7CAyG_normal.jpeg" TargetMode="External" /><Relationship Id="rId158" Type="http://schemas.openxmlformats.org/officeDocument/2006/relationships/hyperlink" Target="http://pbs.twimg.com/profile_images/1610775643/DatanamiTwitterLogo_normal.gif" TargetMode="External" /><Relationship Id="rId159" Type="http://schemas.openxmlformats.org/officeDocument/2006/relationships/hyperlink" Target="http://pbs.twimg.com/profile_images/898272658701340672/b6ZSZV97_normal.jpg" TargetMode="External" /><Relationship Id="rId160" Type="http://schemas.openxmlformats.org/officeDocument/2006/relationships/hyperlink" Target="http://pbs.twimg.com/profile_images/898272658701340672/b6ZSZV97_normal.jpg" TargetMode="External" /><Relationship Id="rId161" Type="http://schemas.openxmlformats.org/officeDocument/2006/relationships/hyperlink" Target="http://pbs.twimg.com/profile_images/898272658701340672/b6ZSZV97_normal.jpg" TargetMode="External" /><Relationship Id="rId162" Type="http://schemas.openxmlformats.org/officeDocument/2006/relationships/hyperlink" Target="http://pbs.twimg.com/profile_images/898272658701340672/b6ZSZV97_normal.jpg" TargetMode="External" /><Relationship Id="rId163" Type="http://schemas.openxmlformats.org/officeDocument/2006/relationships/hyperlink" Target="http://pbs.twimg.com/profile_images/2461581829/image_normal.jpg" TargetMode="External" /><Relationship Id="rId164" Type="http://schemas.openxmlformats.org/officeDocument/2006/relationships/hyperlink" Target="http://pbs.twimg.com/profile_images/592908007211696128/_-QzZUaf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s://pbs.twimg.com/media/EB7O-9JWkAApr6O.jpg" TargetMode="External" /><Relationship Id="rId167" Type="http://schemas.openxmlformats.org/officeDocument/2006/relationships/hyperlink" Target="http://pbs.twimg.com/profile_images/1107440535105622017/S5YABEq4_normal.jpg" TargetMode="External" /><Relationship Id="rId168" Type="http://schemas.openxmlformats.org/officeDocument/2006/relationships/hyperlink" Target="http://pbs.twimg.com/profile_images/1107440535105622017/S5YABEq4_normal.jpg" TargetMode="External" /><Relationship Id="rId169" Type="http://schemas.openxmlformats.org/officeDocument/2006/relationships/hyperlink" Target="http://pbs.twimg.com/profile_images/1107440535105622017/S5YABEq4_normal.jpg" TargetMode="External" /><Relationship Id="rId170" Type="http://schemas.openxmlformats.org/officeDocument/2006/relationships/hyperlink" Target="https://pbs.twimg.com/tweet_video_thumb/EB7xlnrXsAACkZT.jpg" TargetMode="External" /><Relationship Id="rId171" Type="http://schemas.openxmlformats.org/officeDocument/2006/relationships/hyperlink" Target="https://pbs.twimg.com/tweet_video_thumb/EB7xlnrXsAACkZT.jpg" TargetMode="External" /><Relationship Id="rId172" Type="http://schemas.openxmlformats.org/officeDocument/2006/relationships/hyperlink" Target="http://pbs.twimg.com/profile_images/884861141507297281/5jxfh68h_normal.jpg" TargetMode="External" /><Relationship Id="rId173" Type="http://schemas.openxmlformats.org/officeDocument/2006/relationships/hyperlink" Target="http://pbs.twimg.com/profile_images/884861141507297281/5jxfh68h_normal.jpg" TargetMode="External" /><Relationship Id="rId174" Type="http://schemas.openxmlformats.org/officeDocument/2006/relationships/hyperlink" Target="http://pbs.twimg.com/profile_images/884861141507297281/5jxfh68h_normal.jpg" TargetMode="External" /><Relationship Id="rId175" Type="http://schemas.openxmlformats.org/officeDocument/2006/relationships/hyperlink" Target="http://pbs.twimg.com/profile_images/742743213157425152/w1bmvIqo_normal.jpg" TargetMode="External" /><Relationship Id="rId176" Type="http://schemas.openxmlformats.org/officeDocument/2006/relationships/hyperlink" Target="http://pbs.twimg.com/profile_images/790507105681862656/uT91GiZi_normal.jpg" TargetMode="External" /><Relationship Id="rId177" Type="http://schemas.openxmlformats.org/officeDocument/2006/relationships/hyperlink" Target="https://pbs.twimg.com/tweet_video_thumb/EB7xlnrXsAACkZT.jpg" TargetMode="External" /><Relationship Id="rId178" Type="http://schemas.openxmlformats.org/officeDocument/2006/relationships/hyperlink" Target="https://pbs.twimg.com/tweet_video_thumb/EB7xlnrXsAACkZT.jpg" TargetMode="External" /><Relationship Id="rId179" Type="http://schemas.openxmlformats.org/officeDocument/2006/relationships/hyperlink" Target="https://pbs.twimg.com/tweet_video_thumb/EB7xlnrXsAACkZT.jpg" TargetMode="External" /><Relationship Id="rId180" Type="http://schemas.openxmlformats.org/officeDocument/2006/relationships/hyperlink" Target="https://pbs.twimg.com/tweet_video_thumb/EB7xlnrXsAACkZT.jpg" TargetMode="External" /><Relationship Id="rId181" Type="http://schemas.openxmlformats.org/officeDocument/2006/relationships/hyperlink" Target="http://pbs.twimg.com/profile_images/682305200909103105/IWh3wjao_normal.jpg" TargetMode="External" /><Relationship Id="rId182" Type="http://schemas.openxmlformats.org/officeDocument/2006/relationships/hyperlink" Target="http://pbs.twimg.com/profile_images/1091071756104654848/shsrZ-s3_normal.jpg" TargetMode="External" /><Relationship Id="rId183" Type="http://schemas.openxmlformats.org/officeDocument/2006/relationships/hyperlink" Target="https://pbs.twimg.com/tweet_video_thumb/EB7xlnrXsAACkZT.jpg" TargetMode="External" /><Relationship Id="rId184" Type="http://schemas.openxmlformats.org/officeDocument/2006/relationships/hyperlink" Target="https://pbs.twimg.com/tweet_video_thumb/EB7xlnrXsAACkZT.jpg" TargetMode="External" /><Relationship Id="rId185" Type="http://schemas.openxmlformats.org/officeDocument/2006/relationships/hyperlink" Target="http://pbs.twimg.com/profile_images/1145756531373330432/rnz9fq7p_normal.png" TargetMode="External" /><Relationship Id="rId186" Type="http://schemas.openxmlformats.org/officeDocument/2006/relationships/hyperlink" Target="http://pbs.twimg.com/profile_images/1103748303030763520/7FsywtLx_normal.png" TargetMode="External" /><Relationship Id="rId187" Type="http://schemas.openxmlformats.org/officeDocument/2006/relationships/hyperlink" Target="http://pbs.twimg.com/profile_images/1103748303030763520/7FsywtLx_normal.png" TargetMode="External" /><Relationship Id="rId188" Type="http://schemas.openxmlformats.org/officeDocument/2006/relationships/hyperlink" Target="http://pbs.twimg.com/profile_images/467548529808777216/vqVv0f7q_normal.jpeg" TargetMode="External" /><Relationship Id="rId189" Type="http://schemas.openxmlformats.org/officeDocument/2006/relationships/hyperlink" Target="http://pbs.twimg.com/profile_images/467548529808777216/vqVv0f7q_normal.jpeg" TargetMode="External" /><Relationship Id="rId190" Type="http://schemas.openxmlformats.org/officeDocument/2006/relationships/hyperlink" Target="http://pbs.twimg.com/profile_images/467548529808777216/vqVv0f7q_normal.jpeg" TargetMode="External" /><Relationship Id="rId191" Type="http://schemas.openxmlformats.org/officeDocument/2006/relationships/hyperlink" Target="http://pbs.twimg.com/profile_images/838065654938890243/TQK6bIuQ_normal.jpg" TargetMode="External" /><Relationship Id="rId192" Type="http://schemas.openxmlformats.org/officeDocument/2006/relationships/hyperlink" Target="http://pbs.twimg.com/profile_images/602579608/IMAGE_00011_normal.jpg" TargetMode="External" /><Relationship Id="rId193" Type="http://schemas.openxmlformats.org/officeDocument/2006/relationships/hyperlink" Target="http://pbs.twimg.com/profile_images/927638277842014208/fzO9tKNx_normal.jpg" TargetMode="External" /><Relationship Id="rId194" Type="http://schemas.openxmlformats.org/officeDocument/2006/relationships/hyperlink" Target="http://pbs.twimg.com/profile_images/1118186882628714496/KyC1QZS0_normal.png" TargetMode="External" /><Relationship Id="rId195" Type="http://schemas.openxmlformats.org/officeDocument/2006/relationships/hyperlink" Target="http://pbs.twimg.com/profile_images/612905916795613184/WSeD7i3h_normal.jpg" TargetMode="External" /><Relationship Id="rId196" Type="http://schemas.openxmlformats.org/officeDocument/2006/relationships/hyperlink" Target="https://pbs.twimg.com/media/ECOZPuzX4AEHBum.jp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1145916864884875269/WjD7oz45_normal.png" TargetMode="External" /><Relationship Id="rId199" Type="http://schemas.openxmlformats.org/officeDocument/2006/relationships/hyperlink" Target="http://pbs.twimg.com/profile_images/1065701423424274432/4ypPXS0S_normal.jpg" TargetMode="External" /><Relationship Id="rId200" Type="http://schemas.openxmlformats.org/officeDocument/2006/relationships/hyperlink" Target="http://pbs.twimg.com/profile_images/685229038361817088/AI46c18I_normal.jpg" TargetMode="External" /><Relationship Id="rId201" Type="http://schemas.openxmlformats.org/officeDocument/2006/relationships/hyperlink" Target="http://pbs.twimg.com/profile_images/1108578778018709505/56I0aOhL_normal.jpg" TargetMode="External" /><Relationship Id="rId202" Type="http://schemas.openxmlformats.org/officeDocument/2006/relationships/hyperlink" Target="http://pbs.twimg.com/profile_images/1108578778018709505/56I0aOhL_normal.jpg" TargetMode="External" /><Relationship Id="rId203" Type="http://schemas.openxmlformats.org/officeDocument/2006/relationships/hyperlink" Target="http://pbs.twimg.com/profile_images/881919260880244736/iIswRt5K_normal.jpg" TargetMode="External" /><Relationship Id="rId204" Type="http://schemas.openxmlformats.org/officeDocument/2006/relationships/hyperlink" Target="http://pbs.twimg.com/profile_images/881919260880244736/iIswRt5K_normal.jpg" TargetMode="External" /><Relationship Id="rId205" Type="http://schemas.openxmlformats.org/officeDocument/2006/relationships/hyperlink" Target="https://pbs.twimg.com/media/EB23P7PXsAAokLI.png" TargetMode="External" /><Relationship Id="rId206" Type="http://schemas.openxmlformats.org/officeDocument/2006/relationships/hyperlink" Target="https://pbs.twimg.com/media/ECBrI4ZX4AAMQQ6.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492025622961459200/0ZQisTTC_normal.jpeg" TargetMode="External" /><Relationship Id="rId209" Type="http://schemas.openxmlformats.org/officeDocument/2006/relationships/hyperlink" Target="http://pbs.twimg.com/profile_images/326464396/FelixProfile_normal.jpg" TargetMode="External" /><Relationship Id="rId210" Type="http://schemas.openxmlformats.org/officeDocument/2006/relationships/hyperlink" Target="http://pbs.twimg.com/profile_images/326464396/FelixProfile_normal.jpg" TargetMode="External" /><Relationship Id="rId211" Type="http://schemas.openxmlformats.org/officeDocument/2006/relationships/hyperlink" Target="http://pbs.twimg.com/profile_images/326464396/FelixProfile_normal.jpg" TargetMode="External" /><Relationship Id="rId212" Type="http://schemas.openxmlformats.org/officeDocument/2006/relationships/hyperlink" Target="http://pbs.twimg.com/profile_images/326464396/FelixProfile_normal.jpg" TargetMode="External" /><Relationship Id="rId213" Type="http://schemas.openxmlformats.org/officeDocument/2006/relationships/hyperlink" Target="http://pbs.twimg.com/profile_images/326464396/FelixProfile_normal.jpg" TargetMode="External" /><Relationship Id="rId214" Type="http://schemas.openxmlformats.org/officeDocument/2006/relationships/hyperlink" Target="https://pbs.twimg.com/tweet_video_thumb/EB7xlnrXsAACkZT.jpg" TargetMode="External" /><Relationship Id="rId215" Type="http://schemas.openxmlformats.org/officeDocument/2006/relationships/hyperlink" Target="https://pbs.twimg.com/tweet_video_thumb/EB7xlnrXsAACkZT.jpg" TargetMode="External" /><Relationship Id="rId216" Type="http://schemas.openxmlformats.org/officeDocument/2006/relationships/hyperlink" Target="http://pbs.twimg.com/profile_images/326464396/FelixProfile_normal.jpg" TargetMode="External" /><Relationship Id="rId217" Type="http://schemas.openxmlformats.org/officeDocument/2006/relationships/hyperlink" Target="http://pbs.twimg.com/profile_images/326464396/FelixProfile_normal.jpg" TargetMode="External" /><Relationship Id="rId218" Type="http://schemas.openxmlformats.org/officeDocument/2006/relationships/hyperlink" Target="http://pbs.twimg.com/profile_images/1127516198772662274/3wCr1VQ1_normal.jpg" TargetMode="External" /><Relationship Id="rId219" Type="http://schemas.openxmlformats.org/officeDocument/2006/relationships/hyperlink" Target="http://pbs.twimg.com/profile_images/1127516198772662274/3wCr1VQ1_normal.jpg" TargetMode="External" /><Relationship Id="rId220" Type="http://schemas.openxmlformats.org/officeDocument/2006/relationships/hyperlink" Target="http://pbs.twimg.com/profile_images/1127516198772662274/3wCr1VQ1_normal.jpg" TargetMode="External" /><Relationship Id="rId221" Type="http://schemas.openxmlformats.org/officeDocument/2006/relationships/hyperlink" Target="http://pbs.twimg.com/profile_images/1127516198772662274/3wCr1VQ1_normal.jpg" TargetMode="External" /><Relationship Id="rId222" Type="http://schemas.openxmlformats.org/officeDocument/2006/relationships/hyperlink" Target="http://pbs.twimg.com/profile_images/874697519179198465/phy05IkZ_normal.jpg" TargetMode="External" /><Relationship Id="rId223" Type="http://schemas.openxmlformats.org/officeDocument/2006/relationships/hyperlink" Target="https://pbs.twimg.com/media/EB7My8rVAAAuuVf.jpg" TargetMode="External" /><Relationship Id="rId224" Type="http://schemas.openxmlformats.org/officeDocument/2006/relationships/hyperlink" Target="https://pbs.twimg.com/media/EB7OKyVUIAIse9y.jpg" TargetMode="External" /><Relationship Id="rId225" Type="http://schemas.openxmlformats.org/officeDocument/2006/relationships/hyperlink" Target="https://pbs.twimg.com/media/ECZYkAKUcAAaNFq.jpg" TargetMode="External" /><Relationship Id="rId226" Type="http://schemas.openxmlformats.org/officeDocument/2006/relationships/hyperlink" Target="https://pbs.twimg.com/media/ECZbpi-UwAAg4rK.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s://pbs.twimg.com/media/ECd77D9U4AA4ESm.jpg" TargetMode="External" /><Relationship Id="rId232" Type="http://schemas.openxmlformats.org/officeDocument/2006/relationships/hyperlink" Target="https://pbs.twimg.com/media/ECd77D9U4AA4ESm.jpg" TargetMode="External" /><Relationship Id="rId233" Type="http://schemas.openxmlformats.org/officeDocument/2006/relationships/hyperlink" Target="https://pbs.twimg.com/media/ECd77D9U4AA4ESm.jpg" TargetMode="External" /><Relationship Id="rId234" Type="http://schemas.openxmlformats.org/officeDocument/2006/relationships/hyperlink" Target="http://pbs.twimg.com/profile_images/925372906284224513/eQP81aQf_normal.jpg" TargetMode="External" /><Relationship Id="rId235" Type="http://schemas.openxmlformats.org/officeDocument/2006/relationships/hyperlink" Target="http://pbs.twimg.com/profile_images/1016871930865971201/kkd5frgU_normal.jpg" TargetMode="External" /><Relationship Id="rId236" Type="http://schemas.openxmlformats.org/officeDocument/2006/relationships/hyperlink" Target="http://pbs.twimg.com/profile_images/1016871930865971201/kkd5frgU_normal.jpg" TargetMode="External" /><Relationship Id="rId237" Type="http://schemas.openxmlformats.org/officeDocument/2006/relationships/hyperlink" Target="https://pbs.twimg.com/media/ECd77D9U4AA4ESm.jpg" TargetMode="External" /><Relationship Id="rId238" Type="http://schemas.openxmlformats.org/officeDocument/2006/relationships/hyperlink" Target="http://pbs.twimg.com/profile_images/925372906284224513/eQP81aQf_normal.jpg" TargetMode="External" /><Relationship Id="rId239" Type="http://schemas.openxmlformats.org/officeDocument/2006/relationships/hyperlink" Target="https://pbs.twimg.com/media/ECd77D9U4AA4ESm.jpg" TargetMode="External" /><Relationship Id="rId240" Type="http://schemas.openxmlformats.org/officeDocument/2006/relationships/hyperlink" Target="http://pbs.twimg.com/profile_images/925372906284224513/eQP81aQf_normal.jpg" TargetMode="External" /><Relationship Id="rId241" Type="http://schemas.openxmlformats.org/officeDocument/2006/relationships/hyperlink" Target="https://pbs.twimg.com/media/ECXwiqsUcAAus1I.jpg" TargetMode="External" /><Relationship Id="rId242" Type="http://schemas.openxmlformats.org/officeDocument/2006/relationships/hyperlink" Target="https://pbs.twimg.com/tweet_video_thumb/EB7xlnrXsAACkZT.jpg" TargetMode="External" /><Relationship Id="rId243" Type="http://schemas.openxmlformats.org/officeDocument/2006/relationships/hyperlink" Target="https://pbs.twimg.com/tweet_video_thumb/EB7xlnrXsAACkZT.jpg" TargetMode="External" /><Relationship Id="rId244" Type="http://schemas.openxmlformats.org/officeDocument/2006/relationships/hyperlink" Target="http://pbs.twimg.com/profile_images/953963954639949826/KfnIwMfr_normal.jpg" TargetMode="External" /><Relationship Id="rId245" Type="http://schemas.openxmlformats.org/officeDocument/2006/relationships/hyperlink" Target="http://pbs.twimg.com/profile_images/953963954639949826/KfnIwMfr_normal.jpg" TargetMode="External" /><Relationship Id="rId246" Type="http://schemas.openxmlformats.org/officeDocument/2006/relationships/hyperlink" Target="https://pbs.twimg.com/media/EAGbfc1XYAY6SVn.jpg" TargetMode="External" /><Relationship Id="rId247" Type="http://schemas.openxmlformats.org/officeDocument/2006/relationships/hyperlink" Target="http://pbs.twimg.com/profile_images/1157981707255070720/D5Jr2g18_normal.jpg" TargetMode="External" /><Relationship Id="rId248" Type="http://schemas.openxmlformats.org/officeDocument/2006/relationships/hyperlink" Target="https://pbs.twimg.com/media/EB7q8fYWsAAa7wv.png" TargetMode="External" /><Relationship Id="rId249" Type="http://schemas.openxmlformats.org/officeDocument/2006/relationships/hyperlink" Target="http://pbs.twimg.com/profile_images/1157981707255070720/D5Jr2g18_normal.jpg" TargetMode="External" /><Relationship Id="rId250" Type="http://schemas.openxmlformats.org/officeDocument/2006/relationships/hyperlink" Target="https://pbs.twimg.com/media/EB7q8fYWsAAa7wv.png" TargetMode="External" /><Relationship Id="rId251" Type="http://schemas.openxmlformats.org/officeDocument/2006/relationships/hyperlink" Target="http://pbs.twimg.com/profile_images/1148656053766299649/lZa4JWz7_normal.png" TargetMode="External" /><Relationship Id="rId252" Type="http://schemas.openxmlformats.org/officeDocument/2006/relationships/hyperlink" Target="https://pbs.twimg.com/tweet_video_thumb/EB7xlnrXsAACkZT.jpg" TargetMode="External" /><Relationship Id="rId253" Type="http://schemas.openxmlformats.org/officeDocument/2006/relationships/hyperlink" Target="https://pbs.twimg.com/tweet_video_thumb/EB7xlnrXsAACkZT.jpg" TargetMode="External" /><Relationship Id="rId254" Type="http://schemas.openxmlformats.org/officeDocument/2006/relationships/hyperlink" Target="http://pbs.twimg.com/profile_images/1148656053766299649/lZa4JWz7_normal.png" TargetMode="External" /><Relationship Id="rId255" Type="http://schemas.openxmlformats.org/officeDocument/2006/relationships/hyperlink" Target="http://pbs.twimg.com/profile_images/1148656053766299649/lZa4JWz7_normal.png" TargetMode="External" /><Relationship Id="rId256" Type="http://schemas.openxmlformats.org/officeDocument/2006/relationships/hyperlink" Target="https://pbs.twimg.com/media/ECWs4qRX4AIbufP.jpg" TargetMode="External" /><Relationship Id="rId257" Type="http://schemas.openxmlformats.org/officeDocument/2006/relationships/hyperlink" Target="https://pbs.twimg.com/media/ECayTlXUYAEAehl.jpg" TargetMode="External" /><Relationship Id="rId258" Type="http://schemas.openxmlformats.org/officeDocument/2006/relationships/hyperlink" Target="http://pbs.twimg.com/profile_images/704378333232893952/VuGr_2VG_normal.jpg" TargetMode="External" /><Relationship Id="rId259" Type="http://schemas.openxmlformats.org/officeDocument/2006/relationships/hyperlink" Target="https://pbs.twimg.com/tweet_video_thumb/EB7xlnrXsAACkZT.jpg" TargetMode="External" /><Relationship Id="rId260" Type="http://schemas.openxmlformats.org/officeDocument/2006/relationships/hyperlink" Target="http://pbs.twimg.com/profile_images/788943368965398528/VoRV47Oa_normal.jpg" TargetMode="External" /><Relationship Id="rId261" Type="http://schemas.openxmlformats.org/officeDocument/2006/relationships/hyperlink" Target="https://pbs.twimg.com/tweet_video_thumb/EB7xlnrXsAACkZT.jpg" TargetMode="External" /><Relationship Id="rId262" Type="http://schemas.openxmlformats.org/officeDocument/2006/relationships/hyperlink" Target="https://pbs.twimg.com/tweet_video_thumb/EB7xlnrXsAACkZT.jpg" TargetMode="External" /><Relationship Id="rId263" Type="http://schemas.openxmlformats.org/officeDocument/2006/relationships/hyperlink" Target="http://pbs.twimg.com/profile_images/1101862312842018817/QXDBygVz_normal.png" TargetMode="External" /><Relationship Id="rId264" Type="http://schemas.openxmlformats.org/officeDocument/2006/relationships/hyperlink" Target="http://pbs.twimg.com/profile_images/1101862312842018817/QXDBygVz_normal.png" TargetMode="External" /><Relationship Id="rId265" Type="http://schemas.openxmlformats.org/officeDocument/2006/relationships/hyperlink" Target="http://pbs.twimg.com/profile_images/1101862312842018817/QXDBygVz_normal.png" TargetMode="External" /><Relationship Id="rId266" Type="http://schemas.openxmlformats.org/officeDocument/2006/relationships/hyperlink" Target="https://pbs.twimg.com/tweet_video_thumb/EB7xlnrXsAACkZT.jpg" TargetMode="External" /><Relationship Id="rId267" Type="http://schemas.openxmlformats.org/officeDocument/2006/relationships/hyperlink" Target="http://pbs.twimg.com/profile_images/1101862312842018817/QXDBygVz_normal.png" TargetMode="External" /><Relationship Id="rId268" Type="http://schemas.openxmlformats.org/officeDocument/2006/relationships/hyperlink" Target="http://pbs.twimg.com/profile_images/1146531509001523201/RcT_HrCG_normal.png" TargetMode="External" /><Relationship Id="rId269" Type="http://schemas.openxmlformats.org/officeDocument/2006/relationships/hyperlink" Target="http://pbs.twimg.com/profile_images/1146531509001523201/RcT_HrCG_normal.png" TargetMode="External" /><Relationship Id="rId270" Type="http://schemas.openxmlformats.org/officeDocument/2006/relationships/hyperlink" Target="http://pbs.twimg.com/profile_images/917494494584381440/l_e-waJy_normal.jpg" TargetMode="External" /><Relationship Id="rId271" Type="http://schemas.openxmlformats.org/officeDocument/2006/relationships/hyperlink" Target="http://pbs.twimg.com/profile_images/1610775643/DatanamiTwitterLogo_normal.gif" TargetMode="External" /><Relationship Id="rId272" Type="http://schemas.openxmlformats.org/officeDocument/2006/relationships/hyperlink" Target="http://pbs.twimg.com/profile_images/917494494584381440/l_e-waJy_normal.jpg" TargetMode="External" /><Relationship Id="rId273" Type="http://schemas.openxmlformats.org/officeDocument/2006/relationships/hyperlink" Target="http://pbs.twimg.com/profile_images/1610775643/DatanamiTwitterLogo_normal.gif" TargetMode="External" /><Relationship Id="rId274" Type="http://schemas.openxmlformats.org/officeDocument/2006/relationships/hyperlink" Target="http://pbs.twimg.com/profile_images/1610775643/DatanamiTwitterLogo_normal.gif" TargetMode="External" /><Relationship Id="rId275" Type="http://schemas.openxmlformats.org/officeDocument/2006/relationships/hyperlink" Target="https://pbs.twimg.com/media/EBxr8O2X4AAbwky.jpg" TargetMode="External" /><Relationship Id="rId276" Type="http://schemas.openxmlformats.org/officeDocument/2006/relationships/hyperlink" Target="http://pbs.twimg.com/profile_images/917494494584381440/l_e-waJy_normal.jpg" TargetMode="External" /><Relationship Id="rId277" Type="http://schemas.openxmlformats.org/officeDocument/2006/relationships/hyperlink" Target="http://pbs.twimg.com/profile_images/917494494584381440/l_e-waJy_normal.jpg" TargetMode="External" /><Relationship Id="rId278" Type="http://schemas.openxmlformats.org/officeDocument/2006/relationships/hyperlink" Target="https://pbs.twimg.com/media/EBX4xdPXkAEES9M.jpg" TargetMode="External" /><Relationship Id="rId279" Type="http://schemas.openxmlformats.org/officeDocument/2006/relationships/hyperlink" Target="https://pbs.twimg.com/media/EBc02pQWwAEoBgy.jpg" TargetMode="External" /><Relationship Id="rId280" Type="http://schemas.openxmlformats.org/officeDocument/2006/relationships/hyperlink" Target="https://pbs.twimg.com/media/EB7Bd9-XUAAOxwR.jpg" TargetMode="External" /><Relationship Id="rId281" Type="http://schemas.openxmlformats.org/officeDocument/2006/relationships/hyperlink" Target="https://pbs.twimg.com/media/ECf8sQsW4AErWCu.jpg" TargetMode="External" /><Relationship Id="rId282" Type="http://schemas.openxmlformats.org/officeDocument/2006/relationships/hyperlink" Target="http://pbs.twimg.com/profile_images/628608127575797761/5M7tD-3N_normal.jpg" TargetMode="External" /><Relationship Id="rId283" Type="http://schemas.openxmlformats.org/officeDocument/2006/relationships/hyperlink" Target="https://twitter.com/#!/o_vanhoof/status/1159706179750248448" TargetMode="External" /><Relationship Id="rId284" Type="http://schemas.openxmlformats.org/officeDocument/2006/relationships/hyperlink" Target="https://twitter.com/#!/o_vanhoof/status/1159706319034757120" TargetMode="External" /><Relationship Id="rId285" Type="http://schemas.openxmlformats.org/officeDocument/2006/relationships/hyperlink" Target="https://twitter.com/#!/ashleymsteiner/status/1159822952810143744" TargetMode="External" /><Relationship Id="rId286" Type="http://schemas.openxmlformats.org/officeDocument/2006/relationships/hyperlink" Target="https://twitter.com/#!/ironcampbell/status/1159902144566300672" TargetMode="External" /><Relationship Id="rId287" Type="http://schemas.openxmlformats.org/officeDocument/2006/relationships/hyperlink" Target="https://twitter.com/#!/ironcampbell/status/1159902180368879617" TargetMode="External" /><Relationship Id="rId288" Type="http://schemas.openxmlformats.org/officeDocument/2006/relationships/hyperlink" Target="https://twitter.com/#!/vizyourworld/status/1159907599132823554" TargetMode="External" /><Relationship Id="rId289" Type="http://schemas.openxmlformats.org/officeDocument/2006/relationships/hyperlink" Target="https://twitter.com/#!/e_nterdiscipl/status/1159907785448050688" TargetMode="External" /><Relationship Id="rId290" Type="http://schemas.openxmlformats.org/officeDocument/2006/relationships/hyperlink" Target="https://twitter.com/#!/eric_kavanagh/status/1159931316898582529" TargetMode="External" /><Relationship Id="rId291" Type="http://schemas.openxmlformats.org/officeDocument/2006/relationships/hyperlink" Target="https://twitter.com/#!/eric_kavanagh/status/1159931316898582529" TargetMode="External" /><Relationship Id="rId292" Type="http://schemas.openxmlformats.org/officeDocument/2006/relationships/hyperlink" Target="https://twitter.com/#!/eric_kavanagh/status/1159931316898582529" TargetMode="External" /><Relationship Id="rId293" Type="http://schemas.openxmlformats.org/officeDocument/2006/relationships/hyperlink" Target="https://twitter.com/#!/dhinchcliffe/status/1159931782877212672" TargetMode="External" /><Relationship Id="rId294" Type="http://schemas.openxmlformats.org/officeDocument/2006/relationships/hyperlink" Target="https://twitter.com/#!/eric_kavanagh/status/1159931316898582529" TargetMode="External" /><Relationship Id="rId295" Type="http://schemas.openxmlformats.org/officeDocument/2006/relationships/hyperlink" Target="https://twitter.com/#!/dhinchcliffe/status/1159931782877212672" TargetMode="External" /><Relationship Id="rId296" Type="http://schemas.openxmlformats.org/officeDocument/2006/relationships/hyperlink" Target="https://twitter.com/#!/eric_kavanagh/status/1159931316898582529" TargetMode="External" /><Relationship Id="rId297" Type="http://schemas.openxmlformats.org/officeDocument/2006/relationships/hyperlink" Target="https://twitter.com/#!/dhinchcliffe/status/1159931782877212672" TargetMode="External" /><Relationship Id="rId298" Type="http://schemas.openxmlformats.org/officeDocument/2006/relationships/hyperlink" Target="https://twitter.com/#!/eric_kavanagh/status/1159931316898582529" TargetMode="External" /><Relationship Id="rId299" Type="http://schemas.openxmlformats.org/officeDocument/2006/relationships/hyperlink" Target="https://twitter.com/#!/dhinchcliffe/status/1159931782877212672" TargetMode="External" /><Relationship Id="rId300" Type="http://schemas.openxmlformats.org/officeDocument/2006/relationships/hyperlink" Target="https://twitter.com/#!/eric_kavanagh/status/1159931316898582529" TargetMode="External" /><Relationship Id="rId301" Type="http://schemas.openxmlformats.org/officeDocument/2006/relationships/hyperlink" Target="https://twitter.com/#!/dhinchcliffe/status/1159931782877212672" TargetMode="External" /><Relationship Id="rId302" Type="http://schemas.openxmlformats.org/officeDocument/2006/relationships/hyperlink" Target="https://twitter.com/#!/eric_kavanagh/status/1159931316898582529" TargetMode="External" /><Relationship Id="rId303" Type="http://schemas.openxmlformats.org/officeDocument/2006/relationships/hyperlink" Target="https://twitter.com/#!/eric_kavanagh/status/1159931316898582529" TargetMode="External" /><Relationship Id="rId304" Type="http://schemas.openxmlformats.org/officeDocument/2006/relationships/hyperlink" Target="https://twitter.com/#!/dhinchcliffe/status/1159931782877212672" TargetMode="External" /><Relationship Id="rId305" Type="http://schemas.openxmlformats.org/officeDocument/2006/relationships/hyperlink" Target="https://twitter.com/#!/collibraandreas/status/1160537519097880577" TargetMode="External" /><Relationship Id="rId306" Type="http://schemas.openxmlformats.org/officeDocument/2006/relationships/hyperlink" Target="https://twitter.com/#!/sfinformer/status/1160593922617466884" TargetMode="External" /><Relationship Id="rId307" Type="http://schemas.openxmlformats.org/officeDocument/2006/relationships/hyperlink" Target="https://twitter.com/#!/telcoprofession/status/1161007458849943552" TargetMode="External" /><Relationship Id="rId308" Type="http://schemas.openxmlformats.org/officeDocument/2006/relationships/hyperlink" Target="https://twitter.com/#!/biplatform/status/1161025317428969481" TargetMode="External" /><Relationship Id="rId309" Type="http://schemas.openxmlformats.org/officeDocument/2006/relationships/hyperlink" Target="https://twitter.com/#!/juliebhunt/status/1161067355474137088" TargetMode="External" /><Relationship Id="rId310" Type="http://schemas.openxmlformats.org/officeDocument/2006/relationships/hyperlink" Target="https://twitter.com/#!/juliebhunt/status/1161067355474137088" TargetMode="External" /><Relationship Id="rId311" Type="http://schemas.openxmlformats.org/officeDocument/2006/relationships/hyperlink" Target="https://twitter.com/#!/templetonjobs/status/1161184462127939585" TargetMode="External" /><Relationship Id="rId312" Type="http://schemas.openxmlformats.org/officeDocument/2006/relationships/hyperlink" Target="https://twitter.com/#!/maxsamain/status/1161197036903063552" TargetMode="External" /><Relationship Id="rId313" Type="http://schemas.openxmlformats.org/officeDocument/2006/relationships/hyperlink" Target="https://twitter.com/#!/truenorthdata1/status/1161247202976702464" TargetMode="External" /><Relationship Id="rId314" Type="http://schemas.openxmlformats.org/officeDocument/2006/relationships/hyperlink" Target="https://twitter.com/#!/philmbell/status/1161295239874830336" TargetMode="External" /><Relationship Id="rId315" Type="http://schemas.openxmlformats.org/officeDocument/2006/relationships/hyperlink" Target="https://twitter.com/#!/dmgh7/status/1161302358728593409" TargetMode="External" /><Relationship Id="rId316" Type="http://schemas.openxmlformats.org/officeDocument/2006/relationships/hyperlink" Target="https://twitter.com/#!/rahulmeher/status/1161305354866552832" TargetMode="External" /><Relationship Id="rId317" Type="http://schemas.openxmlformats.org/officeDocument/2006/relationships/hyperlink" Target="https://twitter.com/#!/lola4laura/status/1161307066700587014" TargetMode="External" /><Relationship Id="rId318" Type="http://schemas.openxmlformats.org/officeDocument/2006/relationships/hyperlink" Target="https://twitter.com/#!/nofluffjobs/status/1161295190214283265" TargetMode="External" /><Relationship Id="rId319" Type="http://schemas.openxmlformats.org/officeDocument/2006/relationships/hyperlink" Target="https://twitter.com/#!/nofluffjobs/status/1161295250280914945" TargetMode="External" /><Relationship Id="rId320" Type="http://schemas.openxmlformats.org/officeDocument/2006/relationships/hyperlink" Target="https://twitter.com/#!/nofluffjobs/status/1161316331314208768" TargetMode="External" /><Relationship Id="rId321" Type="http://schemas.openxmlformats.org/officeDocument/2006/relationships/hyperlink" Target="https://twitter.com/#!/datanami/status/1161363073598443520" TargetMode="External" /><Relationship Id="rId322" Type="http://schemas.openxmlformats.org/officeDocument/2006/relationships/hyperlink" Target="https://twitter.com/#!/datanami/status/1161363073598443520" TargetMode="External" /><Relationship Id="rId323" Type="http://schemas.openxmlformats.org/officeDocument/2006/relationships/hyperlink" Target="https://twitter.com/#!/datanami/status/1161363073598443520" TargetMode="External" /><Relationship Id="rId324" Type="http://schemas.openxmlformats.org/officeDocument/2006/relationships/hyperlink" Target="https://twitter.com/#!/datanami/status/1161363073598443520" TargetMode="External" /><Relationship Id="rId325" Type="http://schemas.openxmlformats.org/officeDocument/2006/relationships/hyperlink" Target="https://twitter.com/#!/datanami/status/1161363073598443520" TargetMode="External" /><Relationship Id="rId326" Type="http://schemas.openxmlformats.org/officeDocument/2006/relationships/hyperlink" Target="https://twitter.com/#!/mike__data/status/1161371887005515778" TargetMode="External" /><Relationship Id="rId327" Type="http://schemas.openxmlformats.org/officeDocument/2006/relationships/hyperlink" Target="https://twitter.com/#!/jscheplick/status/1161373591830745088" TargetMode="External" /><Relationship Id="rId328" Type="http://schemas.openxmlformats.org/officeDocument/2006/relationships/hyperlink" Target="https://twitter.com/#!/dking/status/1161374560765263872" TargetMode="External" /><Relationship Id="rId329" Type="http://schemas.openxmlformats.org/officeDocument/2006/relationships/hyperlink" Target="https://twitter.com/#!/datanami/status/1161363073598443520" TargetMode="External" /><Relationship Id="rId330" Type="http://schemas.openxmlformats.org/officeDocument/2006/relationships/hyperlink" Target="https://twitter.com/#!/iotahoe/status/1161382511169200129" TargetMode="External" /><Relationship Id="rId331" Type="http://schemas.openxmlformats.org/officeDocument/2006/relationships/hyperlink" Target="https://twitter.com/#!/iotahoe/status/1161382511169200129" TargetMode="External" /><Relationship Id="rId332" Type="http://schemas.openxmlformats.org/officeDocument/2006/relationships/hyperlink" Target="https://twitter.com/#!/iotahoe/status/1161382511169200129" TargetMode="External" /><Relationship Id="rId333" Type="http://schemas.openxmlformats.org/officeDocument/2006/relationships/hyperlink" Target="https://twitter.com/#!/iotahoe/status/1161382511169200129" TargetMode="External" /><Relationship Id="rId334" Type="http://schemas.openxmlformats.org/officeDocument/2006/relationships/hyperlink" Target="https://twitter.com/#!/samirjoglekar/status/1161394023975796738" TargetMode="External" /><Relationship Id="rId335" Type="http://schemas.openxmlformats.org/officeDocument/2006/relationships/hyperlink" Target="https://twitter.com/#!/connieleelee/status/1161496733580480513" TargetMode="External" /><Relationship Id="rId336" Type="http://schemas.openxmlformats.org/officeDocument/2006/relationships/hyperlink" Target="https://twitter.com/#!/mgisske/status/1161554714221318144" TargetMode="External" /><Relationship Id="rId337" Type="http://schemas.openxmlformats.org/officeDocument/2006/relationships/hyperlink" Target="https://twitter.com/#!/dtsquared_hq/status/1161593337259929600" TargetMode="External" /><Relationship Id="rId338" Type="http://schemas.openxmlformats.org/officeDocument/2006/relationships/hyperlink" Target="https://twitter.com/#!/bridgetheaton/status/1159818017552961536" TargetMode="External" /><Relationship Id="rId339" Type="http://schemas.openxmlformats.org/officeDocument/2006/relationships/hyperlink" Target="https://twitter.com/#!/bridgetheaton/status/1160998237249114113" TargetMode="External" /><Relationship Id="rId340" Type="http://schemas.openxmlformats.org/officeDocument/2006/relationships/hyperlink" Target="https://twitter.com/#!/bridgetheaton/status/1160998237249114113" TargetMode="External" /><Relationship Id="rId341" Type="http://schemas.openxmlformats.org/officeDocument/2006/relationships/hyperlink" Target="https://twitter.com/#!/bridgetheaton/status/1161637260267261952" TargetMode="External" /><Relationship Id="rId342" Type="http://schemas.openxmlformats.org/officeDocument/2006/relationships/hyperlink" Target="https://twitter.com/#!/bridgetheaton/status/1161637260267261952" TargetMode="External" /><Relationship Id="rId343" Type="http://schemas.openxmlformats.org/officeDocument/2006/relationships/hyperlink" Target="https://twitter.com/#!/micheleoconnor2/status/1159457196595453952" TargetMode="External" /><Relationship Id="rId344" Type="http://schemas.openxmlformats.org/officeDocument/2006/relationships/hyperlink" Target="https://twitter.com/#!/micheleoconnor2/status/1160000486638067713" TargetMode="External" /><Relationship Id="rId345" Type="http://schemas.openxmlformats.org/officeDocument/2006/relationships/hyperlink" Target="https://twitter.com/#!/micheleoconnor2/status/1161639053311315969" TargetMode="External" /><Relationship Id="rId346" Type="http://schemas.openxmlformats.org/officeDocument/2006/relationships/hyperlink" Target="https://twitter.com/#!/lcb0625/status/1161671338555260928" TargetMode="External" /><Relationship Id="rId347" Type="http://schemas.openxmlformats.org/officeDocument/2006/relationships/hyperlink" Target="https://twitter.com/#!/wbvreeuwijk/status/1161686859686301701" TargetMode="External" /><Relationship Id="rId348" Type="http://schemas.openxmlformats.org/officeDocument/2006/relationships/hyperlink" Target="https://twitter.com/#!/morgangeek/status/1161711197051326466" TargetMode="External" /><Relationship Id="rId349" Type="http://schemas.openxmlformats.org/officeDocument/2006/relationships/hyperlink" Target="https://twitter.com/#!/morgangeek/status/1161711197051326466" TargetMode="External" /><Relationship Id="rId350" Type="http://schemas.openxmlformats.org/officeDocument/2006/relationships/hyperlink" Target="https://twitter.com/#!/davidgilis0/status/1161722061221507073" TargetMode="External" /><Relationship Id="rId351" Type="http://schemas.openxmlformats.org/officeDocument/2006/relationships/hyperlink" Target="https://twitter.com/#!/davidgilis0/status/1161722061221507073" TargetMode="External" /><Relationship Id="rId352" Type="http://schemas.openxmlformats.org/officeDocument/2006/relationships/hyperlink" Target="https://twitter.com/#!/ajrobinson2002/status/1161784282949607424" TargetMode="External" /><Relationship Id="rId353" Type="http://schemas.openxmlformats.org/officeDocument/2006/relationships/hyperlink" Target="https://twitter.com/#!/robertspaige/status/1161803160933064704" TargetMode="External" /><Relationship Id="rId354" Type="http://schemas.openxmlformats.org/officeDocument/2006/relationships/hyperlink" Target="https://twitter.com/#!/pdeleenheer/status/1162012772244307970" TargetMode="External" /><Relationship Id="rId355" Type="http://schemas.openxmlformats.org/officeDocument/2006/relationships/hyperlink" Target="https://twitter.com/#!/pdeleenheer/status/1162012772244307970" TargetMode="External" /><Relationship Id="rId356" Type="http://schemas.openxmlformats.org/officeDocument/2006/relationships/hyperlink" Target="https://twitter.com/#!/craigjohnsonvsi/status/1162027419483684870" TargetMode="External" /><Relationship Id="rId357" Type="http://schemas.openxmlformats.org/officeDocument/2006/relationships/hyperlink" Target="https://twitter.com/#!/scaleup_valley/status/1162077767426592768" TargetMode="External" /><Relationship Id="rId358" Type="http://schemas.openxmlformats.org/officeDocument/2006/relationships/hyperlink" Target="https://twitter.com/#!/scaleup_valley/status/1162077767426592768" TargetMode="External" /><Relationship Id="rId359" Type="http://schemas.openxmlformats.org/officeDocument/2006/relationships/hyperlink" Target="https://twitter.com/#!/mdm_za/status/1161220233744531456" TargetMode="External" /><Relationship Id="rId360" Type="http://schemas.openxmlformats.org/officeDocument/2006/relationships/hyperlink" Target="https://twitter.com/#!/mdm_za/status/1161220233744531456" TargetMode="External" /><Relationship Id="rId361" Type="http://schemas.openxmlformats.org/officeDocument/2006/relationships/hyperlink" Target="https://twitter.com/#!/mdm_za/status/1162309301995737088" TargetMode="External" /><Relationship Id="rId362" Type="http://schemas.openxmlformats.org/officeDocument/2006/relationships/hyperlink" Target="https://twitter.com/#!/steveshissler/status/1162432624868102144" TargetMode="External" /><Relationship Id="rId363" Type="http://schemas.openxmlformats.org/officeDocument/2006/relationships/hyperlink" Target="https://twitter.com/#!/metamorf_us/status/1162481152608866309" TargetMode="External" /><Relationship Id="rId364" Type="http://schemas.openxmlformats.org/officeDocument/2006/relationships/hyperlink" Target="https://twitter.com/#!/davidreitman/status/1162580906000838656" TargetMode="External" /><Relationship Id="rId365" Type="http://schemas.openxmlformats.org/officeDocument/2006/relationships/hyperlink" Target="https://twitter.com/#!/itjobs_sf/status/1162751676744380416" TargetMode="External" /><Relationship Id="rId366" Type="http://schemas.openxmlformats.org/officeDocument/2006/relationships/hyperlink" Target="https://twitter.com/#!/itjob_sf/status/1162756490165465088" TargetMode="External" /><Relationship Id="rId367" Type="http://schemas.openxmlformats.org/officeDocument/2006/relationships/hyperlink" Target="https://twitter.com/#!/jmarchese/status/1162941629705199618" TargetMode="External" /><Relationship Id="rId368" Type="http://schemas.openxmlformats.org/officeDocument/2006/relationships/hyperlink" Target="https://twitter.com/#!/smv2017rse/status/1163372645548797952" TargetMode="External" /><Relationship Id="rId369" Type="http://schemas.openxmlformats.org/officeDocument/2006/relationships/hyperlink" Target="https://twitter.com/#!/saltjobsuk/status/1163386849144070144" TargetMode="External" /><Relationship Id="rId370" Type="http://schemas.openxmlformats.org/officeDocument/2006/relationships/hyperlink" Target="https://twitter.com/#!/steve_willetts/status/1163398219994472448" TargetMode="External" /><Relationship Id="rId371" Type="http://schemas.openxmlformats.org/officeDocument/2006/relationships/hyperlink" Target="https://twitter.com/#!/marco_dejong/status/1163420049388036096" TargetMode="External" /><Relationship Id="rId372" Type="http://schemas.openxmlformats.org/officeDocument/2006/relationships/hyperlink" Target="https://twitter.com/#!/milocamj/status/1160843261243564033" TargetMode="External" /><Relationship Id="rId373" Type="http://schemas.openxmlformats.org/officeDocument/2006/relationships/hyperlink" Target="https://twitter.com/#!/milocamj/status/1163435987592085507" TargetMode="External" /><Relationship Id="rId374" Type="http://schemas.openxmlformats.org/officeDocument/2006/relationships/hyperlink" Target="https://twitter.com/#!/itvc_io/status/1160843378575073280" TargetMode="External" /><Relationship Id="rId375" Type="http://schemas.openxmlformats.org/officeDocument/2006/relationships/hyperlink" Target="https://twitter.com/#!/itvc_io/status/1163436088624463879" TargetMode="External" /><Relationship Id="rId376" Type="http://schemas.openxmlformats.org/officeDocument/2006/relationships/hyperlink" Target="https://twitter.com/#!/syncsort/status/1161285765764190210" TargetMode="External" /><Relationship Id="rId377" Type="http://schemas.openxmlformats.org/officeDocument/2006/relationships/hyperlink" Target="https://twitter.com/#!/syncsort/status/1162046505584402432" TargetMode="External" /><Relationship Id="rId378" Type="http://schemas.openxmlformats.org/officeDocument/2006/relationships/hyperlink" Target="https://twitter.com/#!/gbinko/status/1163510982674661379" TargetMode="External" /><Relationship Id="rId379" Type="http://schemas.openxmlformats.org/officeDocument/2006/relationships/hyperlink" Target="https://twitter.com/#!/jeresh_kee/status/1159597662578122752" TargetMode="External" /><Relationship Id="rId380" Type="http://schemas.openxmlformats.org/officeDocument/2006/relationships/hyperlink" Target="https://twitter.com/#!/fvdmaele/status/1160750820343701504" TargetMode="External" /><Relationship Id="rId381" Type="http://schemas.openxmlformats.org/officeDocument/2006/relationships/hyperlink" Target="https://twitter.com/#!/fvdmaele/status/1159539660348985344" TargetMode="External" /><Relationship Id="rId382" Type="http://schemas.openxmlformats.org/officeDocument/2006/relationships/hyperlink" Target="https://twitter.com/#!/fvdmaele/status/1160750820343701504" TargetMode="External" /><Relationship Id="rId383" Type="http://schemas.openxmlformats.org/officeDocument/2006/relationships/hyperlink" Target="https://twitter.com/#!/fvdmaele/status/1161081655341174784" TargetMode="External" /><Relationship Id="rId384" Type="http://schemas.openxmlformats.org/officeDocument/2006/relationships/hyperlink" Target="https://twitter.com/#!/fvdmaele/status/1161081655341174784" TargetMode="External" /><Relationship Id="rId385" Type="http://schemas.openxmlformats.org/officeDocument/2006/relationships/hyperlink" Target="https://twitter.com/#!/fvdmaele/status/1161907547541889024" TargetMode="External" /><Relationship Id="rId386" Type="http://schemas.openxmlformats.org/officeDocument/2006/relationships/hyperlink" Target="https://twitter.com/#!/fvdmaele/status/1161907547541889024" TargetMode="External" /><Relationship Id="rId387" Type="http://schemas.openxmlformats.org/officeDocument/2006/relationships/hyperlink" Target="https://twitter.com/#!/fvdmaele/status/1163526886666002434" TargetMode="External" /><Relationship Id="rId388" Type="http://schemas.openxmlformats.org/officeDocument/2006/relationships/hyperlink" Target="https://twitter.com/#!/fvdmaele/status/1163526886666002434" TargetMode="External" /><Relationship Id="rId389" Type="http://schemas.openxmlformats.org/officeDocument/2006/relationships/hyperlink" Target="https://twitter.com/#!/azai123/status/1159540296415424512" TargetMode="External" /><Relationship Id="rId390" Type="http://schemas.openxmlformats.org/officeDocument/2006/relationships/hyperlink" Target="https://twitter.com/#!/azai123/status/1161621591484248064" TargetMode="External" /><Relationship Id="rId391" Type="http://schemas.openxmlformats.org/officeDocument/2006/relationships/hyperlink" Target="https://twitter.com/#!/azai123/status/1163620000151801859" TargetMode="External" /><Relationship Id="rId392" Type="http://schemas.openxmlformats.org/officeDocument/2006/relationships/hyperlink" Target="https://twitter.com/#!/azai123/status/1163620000151801859" TargetMode="External" /><Relationship Id="rId393" Type="http://schemas.openxmlformats.org/officeDocument/2006/relationships/hyperlink" Target="https://twitter.com/#!/suriyasubraman/status/1160817453464600576" TargetMode="External" /><Relationship Id="rId394" Type="http://schemas.openxmlformats.org/officeDocument/2006/relationships/hyperlink" Target="https://twitter.com/#!/suriyasubraman/status/1161590931818086400" TargetMode="External" /><Relationship Id="rId395" Type="http://schemas.openxmlformats.org/officeDocument/2006/relationships/hyperlink" Target="https://twitter.com/#!/suriyasubraman/status/1161592440052047872" TargetMode="External" /><Relationship Id="rId396" Type="http://schemas.openxmlformats.org/officeDocument/2006/relationships/hyperlink" Target="https://twitter.com/#!/suriyasubraman/status/1163714930782031872" TargetMode="External" /><Relationship Id="rId397" Type="http://schemas.openxmlformats.org/officeDocument/2006/relationships/hyperlink" Target="https://twitter.com/#!/suriyasubraman/status/1163718323806191616" TargetMode="External" /><Relationship Id="rId398" Type="http://schemas.openxmlformats.org/officeDocument/2006/relationships/hyperlink" Target="https://twitter.com/#!/ajdagr8/status/1163853940074659845" TargetMode="External" /><Relationship Id="rId399" Type="http://schemas.openxmlformats.org/officeDocument/2006/relationships/hyperlink" Target="https://twitter.com/#!/ajdagr8/status/1163853940074659845" TargetMode="External" /><Relationship Id="rId400" Type="http://schemas.openxmlformats.org/officeDocument/2006/relationships/hyperlink" Target="https://twitter.com/#!/harimanan/status/1163943216892133377" TargetMode="External" /><Relationship Id="rId401" Type="http://schemas.openxmlformats.org/officeDocument/2006/relationships/hyperlink" Target="https://twitter.com/#!/harimanan/status/1163943216892133377" TargetMode="External" /><Relationship Id="rId402" Type="http://schemas.openxmlformats.org/officeDocument/2006/relationships/hyperlink" Target="https://twitter.com/#!/ynotez/status/1164035289787977728" TargetMode="External" /><Relationship Id="rId403" Type="http://schemas.openxmlformats.org/officeDocument/2006/relationships/hyperlink" Target="https://twitter.com/#!/ynotez/status/1164035289787977728" TargetMode="External" /><Relationship Id="rId404" Type="http://schemas.openxmlformats.org/officeDocument/2006/relationships/hyperlink" Target="https://twitter.com/#!/ynotez/status/1164035289787977728" TargetMode="External" /><Relationship Id="rId405" Type="http://schemas.openxmlformats.org/officeDocument/2006/relationships/hyperlink" Target="https://twitter.com/#!/privaci_way/status/1164035541697830912" TargetMode="External" /><Relationship Id="rId406" Type="http://schemas.openxmlformats.org/officeDocument/2006/relationships/hyperlink" Target="https://twitter.com/#!/dlicornelltech/status/1163609480442941440" TargetMode="External" /><Relationship Id="rId407" Type="http://schemas.openxmlformats.org/officeDocument/2006/relationships/hyperlink" Target="https://twitter.com/#!/dlicornelltech/status/1163609480442941440" TargetMode="External" /><Relationship Id="rId408" Type="http://schemas.openxmlformats.org/officeDocument/2006/relationships/hyperlink" Target="https://twitter.com/#!/ynotez/status/1164035289787977728" TargetMode="External" /><Relationship Id="rId409" Type="http://schemas.openxmlformats.org/officeDocument/2006/relationships/hyperlink" Target="https://twitter.com/#!/privaci_way/status/1164035541697830912" TargetMode="External" /><Relationship Id="rId410" Type="http://schemas.openxmlformats.org/officeDocument/2006/relationships/hyperlink" Target="https://twitter.com/#!/ynotez/status/1164035289787977728" TargetMode="External" /><Relationship Id="rId411" Type="http://schemas.openxmlformats.org/officeDocument/2006/relationships/hyperlink" Target="https://twitter.com/#!/privaci_way/status/1164035541697830912" TargetMode="External" /><Relationship Id="rId412" Type="http://schemas.openxmlformats.org/officeDocument/2006/relationships/hyperlink" Target="https://twitter.com/#!/privaci_way/status/1163600563830788098" TargetMode="External" /><Relationship Id="rId413" Type="http://schemas.openxmlformats.org/officeDocument/2006/relationships/hyperlink" Target="https://twitter.com/#!/damiencoraboeuf/status/1161709369094000642" TargetMode="External" /><Relationship Id="rId414" Type="http://schemas.openxmlformats.org/officeDocument/2006/relationships/hyperlink" Target="https://twitter.com/#!/damiencoraboeuf/status/1161709369094000642" TargetMode="External" /><Relationship Id="rId415" Type="http://schemas.openxmlformats.org/officeDocument/2006/relationships/hyperlink" Target="https://twitter.com/#!/damiencoraboeuf/status/1164061719687245824" TargetMode="External" /><Relationship Id="rId416" Type="http://schemas.openxmlformats.org/officeDocument/2006/relationships/hyperlink" Target="https://twitter.com/#!/damiencoraboeuf/status/1164061719687245824" TargetMode="External" /><Relationship Id="rId417" Type="http://schemas.openxmlformats.org/officeDocument/2006/relationships/hyperlink" Target="https://twitter.com/#!/collibra/status/1153373948912050177" TargetMode="External" /><Relationship Id="rId418" Type="http://schemas.openxmlformats.org/officeDocument/2006/relationships/hyperlink" Target="https://twitter.com/#!/mykesec/status/1161651519541907456" TargetMode="External" /><Relationship Id="rId419" Type="http://schemas.openxmlformats.org/officeDocument/2006/relationships/hyperlink" Target="https://twitter.com/#!/collibra/status/1161624081302728706" TargetMode="External" /><Relationship Id="rId420" Type="http://schemas.openxmlformats.org/officeDocument/2006/relationships/hyperlink" Target="https://twitter.com/#!/mykesec/status/1161651519541907456" TargetMode="External" /><Relationship Id="rId421" Type="http://schemas.openxmlformats.org/officeDocument/2006/relationships/hyperlink" Target="https://twitter.com/#!/collibra/status/1161624081302728706" TargetMode="External" /><Relationship Id="rId422" Type="http://schemas.openxmlformats.org/officeDocument/2006/relationships/hyperlink" Target="https://twitter.com/#!/collibra/status/1162406288636219393" TargetMode="External" /><Relationship Id="rId423" Type="http://schemas.openxmlformats.org/officeDocument/2006/relationships/hyperlink" Target="https://twitter.com/#!/stichris/status/1161890797651935232" TargetMode="External" /><Relationship Id="rId424" Type="http://schemas.openxmlformats.org/officeDocument/2006/relationships/hyperlink" Target="https://twitter.com/#!/stichris/status/1161890797651935232" TargetMode="External" /><Relationship Id="rId425" Type="http://schemas.openxmlformats.org/officeDocument/2006/relationships/hyperlink" Target="https://twitter.com/#!/collibra/status/1162406288636219393" TargetMode="External" /><Relationship Id="rId426" Type="http://schemas.openxmlformats.org/officeDocument/2006/relationships/hyperlink" Target="https://twitter.com/#!/collibra/status/1163441162813882368" TargetMode="External" /><Relationship Id="rId427" Type="http://schemas.openxmlformats.org/officeDocument/2006/relationships/hyperlink" Target="https://twitter.com/#!/collibra/status/1163526172497592320" TargetMode="External" /><Relationship Id="rId428" Type="http://schemas.openxmlformats.org/officeDocument/2006/relationships/hyperlink" Target="https://twitter.com/#!/collibra/status/1163813611002712064" TargetMode="External" /><Relationship Id="rId429" Type="http://schemas.openxmlformats.org/officeDocument/2006/relationships/hyperlink" Target="https://twitter.com/#!/comparably/status/1164188932730265601" TargetMode="External" /><Relationship Id="rId430" Type="http://schemas.openxmlformats.org/officeDocument/2006/relationships/hyperlink" Target="https://twitter.com/#!/fleursohtz/status/1161631464578068481" TargetMode="External" /><Relationship Id="rId431" Type="http://schemas.openxmlformats.org/officeDocument/2006/relationships/hyperlink" Target="https://twitter.com/#!/fleursohtz/status/1163876916883001346" TargetMode="External" /><Relationship Id="rId432" Type="http://schemas.openxmlformats.org/officeDocument/2006/relationships/hyperlink" Target="https://twitter.com/#!/collibra/status/1161632649494089731" TargetMode="External" /><Relationship Id="rId433" Type="http://schemas.openxmlformats.org/officeDocument/2006/relationships/hyperlink" Target="https://twitter.com/#!/matdestr/status/1161646384862441472" TargetMode="External" /><Relationship Id="rId434" Type="http://schemas.openxmlformats.org/officeDocument/2006/relationships/hyperlink" Target="https://twitter.com/#!/matdestr/status/1163918856110432262" TargetMode="External" /><Relationship Id="rId435" Type="http://schemas.openxmlformats.org/officeDocument/2006/relationships/hyperlink" Target="https://twitter.com/#!/matdestr/status/1160945186102554625" TargetMode="External" /><Relationship Id="rId436" Type="http://schemas.openxmlformats.org/officeDocument/2006/relationships/hyperlink" Target="https://twitter.com/#!/matdestr/status/1160945186102554625" TargetMode="External" /><Relationship Id="rId437" Type="http://schemas.openxmlformats.org/officeDocument/2006/relationships/hyperlink" Target="https://twitter.com/#!/matdestr/status/1161646384862441472" TargetMode="External" /><Relationship Id="rId438" Type="http://schemas.openxmlformats.org/officeDocument/2006/relationships/hyperlink" Target="https://twitter.com/#!/matdestr/status/1164200160014061568" TargetMode="External" /><Relationship Id="rId439" Type="http://schemas.openxmlformats.org/officeDocument/2006/relationships/hyperlink" Target="https://twitter.com/#!/1stsanfrancisco/status/1160605047669104643" TargetMode="External" /><Relationship Id="rId440" Type="http://schemas.openxmlformats.org/officeDocument/2006/relationships/hyperlink" Target="https://twitter.com/#!/1stsanfrancisco/status/1164253283629711360" TargetMode="External" /><Relationship Id="rId441" Type="http://schemas.openxmlformats.org/officeDocument/2006/relationships/hyperlink" Target="https://twitter.com/#!/unifisoftware/status/1164262754355519488" TargetMode="External" /><Relationship Id="rId442" Type="http://schemas.openxmlformats.org/officeDocument/2006/relationships/hyperlink" Target="https://twitter.com/#!/datanami/status/1161363073598443520" TargetMode="External" /><Relationship Id="rId443" Type="http://schemas.openxmlformats.org/officeDocument/2006/relationships/hyperlink" Target="https://twitter.com/#!/unifisoftware/status/1164262754355519488" TargetMode="External" /><Relationship Id="rId444" Type="http://schemas.openxmlformats.org/officeDocument/2006/relationships/hyperlink" Target="https://twitter.com/#!/datanami/status/1161363073598443520" TargetMode="External" /><Relationship Id="rId445" Type="http://schemas.openxmlformats.org/officeDocument/2006/relationships/hyperlink" Target="https://twitter.com/#!/datanami/status/1161363073598443520" TargetMode="External" /><Relationship Id="rId446" Type="http://schemas.openxmlformats.org/officeDocument/2006/relationships/hyperlink" Target="https://twitter.com/#!/collibra/status/1160921488729542656" TargetMode="External" /><Relationship Id="rId447" Type="http://schemas.openxmlformats.org/officeDocument/2006/relationships/hyperlink" Target="https://twitter.com/#!/unifisoftware/status/1164262754355519488" TargetMode="External" /><Relationship Id="rId448" Type="http://schemas.openxmlformats.org/officeDocument/2006/relationships/hyperlink" Target="https://twitter.com/#!/unifisoftware/status/1164262754355519488" TargetMode="External" /><Relationship Id="rId449" Type="http://schemas.openxmlformats.org/officeDocument/2006/relationships/hyperlink" Target="https://twitter.com/#!/collibra/status/1159106011971629056" TargetMode="External" /><Relationship Id="rId450" Type="http://schemas.openxmlformats.org/officeDocument/2006/relationships/hyperlink" Target="https://twitter.com/#!/collibra/status/1159453548431716352" TargetMode="External" /><Relationship Id="rId451" Type="http://schemas.openxmlformats.org/officeDocument/2006/relationships/hyperlink" Target="https://twitter.com/#!/collibra/status/1161578476278861824" TargetMode="External" /><Relationship Id="rId452" Type="http://schemas.openxmlformats.org/officeDocument/2006/relationships/hyperlink" Target="https://twitter.com/#!/collibra/status/1164176870243491840" TargetMode="External" /><Relationship Id="rId453" Type="http://schemas.openxmlformats.org/officeDocument/2006/relationships/hyperlink" Target="https://twitter.com/#!/jferrary/status/1164276760327938050" TargetMode="External" /><Relationship Id="rId454" Type="http://schemas.openxmlformats.org/officeDocument/2006/relationships/comments" Target="../comments1.xml" /><Relationship Id="rId455" Type="http://schemas.openxmlformats.org/officeDocument/2006/relationships/vmlDrawing" Target="../drawings/vmlDrawing1.vml" /><Relationship Id="rId456" Type="http://schemas.openxmlformats.org/officeDocument/2006/relationships/table" Target="../tables/table1.xml" /><Relationship Id="rId4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collibra/status/1159453548431716352" TargetMode="External" /><Relationship Id="rId2" Type="http://schemas.openxmlformats.org/officeDocument/2006/relationships/hyperlink" Target="https://twitter.com/collibra/status/1159453548431716352" TargetMode="External" /><Relationship Id="rId3" Type="http://schemas.openxmlformats.org/officeDocument/2006/relationships/hyperlink" Target="https://sanfranciscoinformer.com/186962/collibra-consultant-san-francisco-jobs/" TargetMode="External" /><Relationship Id="rId4" Type="http://schemas.openxmlformats.org/officeDocument/2006/relationships/hyperlink" Target="http://jobs.telcoprofessionals.com/Data-Engineer-(Collibra,-Java-+-Telecom)-23288?utm_source=dlvr.it&amp;utm_medium=twitter&amp;utm_campaign=telcoprofession" TargetMode="External" /><Relationship Id="rId5" Type="http://schemas.openxmlformats.org/officeDocument/2006/relationships/hyperlink" Target="https://biplatform.nl/2195948/collibra-introduceert-collibra-privacy-en-risk.html#.XVHYkkX_3YU.hootsuite" TargetMode="External" /><Relationship Id="rId6" Type="http://schemas.openxmlformats.org/officeDocument/2006/relationships/hyperlink" Target="https://www.applythis.net/?a=12009B331.0" TargetMode="External" /><Relationship Id="rId7" Type="http://schemas.openxmlformats.org/officeDocument/2006/relationships/hyperlink" Target="https://www.lecho.be/entreprises/general/les-entreprises-ne-font-rien-avec-des-donnees-qui-valent-de-l-or/10153088.html" TargetMode="External" /><Relationship Id="rId8" Type="http://schemas.openxmlformats.org/officeDocument/2006/relationships/hyperlink" Target="https://nofluffjobs.com/job/backend-engineer-collibra-40clfv44?utm_source=twitter&amp;utm_medium=batch&amp;utm_campaign=organic_post&amp;utm_content=40CLFV44" TargetMode="External" /><Relationship Id="rId9" Type="http://schemas.openxmlformats.org/officeDocument/2006/relationships/hyperlink" Target="https://nofluffjobs.com/job/frontend-engineer-collibra-slrpxa92?utm_source=twitter&amp;utm_medium=batch&amp;utm_campaign=organic_post&amp;utm_content=SLRPXA92" TargetMode="External" /><Relationship Id="rId10" Type="http://schemas.openxmlformats.org/officeDocument/2006/relationships/hyperlink" Target="https://nofluffjobs.com/job/qa-engineer-collibra-b2bgc35e?utm_source=twitter&amp;utm_medium=batch&amp;utm_campaign=organic_post&amp;utm_content=B2BGC35E" TargetMode="External" /><Relationship Id="rId11" Type="http://schemas.openxmlformats.org/officeDocument/2006/relationships/hyperlink" Target="https://www.datanami.com/2019/08/07/data-catalogs-seen-as-difference-makers-in-big-data/" TargetMode="External" /><Relationship Id="rId12" Type="http://schemas.openxmlformats.org/officeDocument/2006/relationships/hyperlink" Target="https://www.datanami.com/2019/08/07/data-catalogs-seen-as-difference-makers-in-big-data/" TargetMode="External" /><Relationship Id="rId13" Type="http://schemas.openxmlformats.org/officeDocument/2006/relationships/hyperlink" Target="https://www.dtsquared.co.uk/collibra/" TargetMode="External" /><Relationship Id="rId14" Type="http://schemas.openxmlformats.org/officeDocument/2006/relationships/hyperlink" Target="https://www.linkedin.com/slink?code=dYzs5FD" TargetMode="External" /><Relationship Id="rId15" Type="http://schemas.openxmlformats.org/officeDocument/2006/relationships/hyperlink" Target="https://www.scaleupvalley.com/2019/06/27/from-co-founder-to-coo-to-cto-the-many-phases-of-scaling-a-unicorn-from-the-cto-of-collibra/" TargetMode="External" /><Relationship Id="rId16" Type="http://schemas.openxmlformats.org/officeDocument/2006/relationships/hyperlink" Target="https://www.masterdata.co.za/index.php/guide-to-creating-a-data-enabled-organisation-ebook" TargetMode="External" /><Relationship Id="rId17" Type="http://schemas.openxmlformats.org/officeDocument/2006/relationships/hyperlink" Target="https://siliconangle.com/2019/07/23/data-governance-specialist-collibra-zeroes-raft-new-privacy-regulations/" TargetMode="External" /><Relationship Id="rId18" Type="http://schemas.openxmlformats.org/officeDocument/2006/relationships/hyperlink" Target="https://itjobpro.com/job/collibra-architect-developer-consultant" TargetMode="External" /><Relationship Id="rId19" Type="http://schemas.openxmlformats.org/officeDocument/2006/relationships/hyperlink" Target="https://itjobpro.com/job/collibra-architect-developer-consultant" TargetMode="External" /><Relationship Id="rId20" Type="http://schemas.openxmlformats.org/officeDocument/2006/relationships/hyperlink" Target="http://www.aplitrak.com/?adid=c2FobWVkLjY2MDQyLnR3aUBzYWx0LmFwbGl0cmFrLmNvbQ" TargetMode="External" /><Relationship Id="rId21" Type="http://schemas.openxmlformats.org/officeDocument/2006/relationships/hyperlink" Target="https://www.linkedin.com/slink?code=ejZwicT" TargetMode="External" /><Relationship Id="rId22" Type="http://schemas.openxmlformats.org/officeDocument/2006/relationships/hyperlink" Target="http://xherald.com/2019/08/12/substantial-strength-of-data-catalog-market-by-key-players-ibm-collibra-alation-tibco-software-informatica-alteryx/?utm_source=dlvr.it&amp;utm_medium=twitter" TargetMode="External" /><Relationship Id="rId23" Type="http://schemas.openxmlformats.org/officeDocument/2006/relationships/hyperlink" Target="https://instanewsletters.com/machine-learning-data-catalog-software-market-value-and-growth-development-by-key-players-ibm-alation-oracle-cloudera-unifi-anzo-smart-data-lake-asdl-collibra/10604/?utm_source=dlvr.it&amp;utm_medium=twitter" TargetMode="External" /><Relationship Id="rId24" Type="http://schemas.openxmlformats.org/officeDocument/2006/relationships/hyperlink" Target="https://cc.readytalk.com/registration/#/?meeting=xoxqrd6t22xh&amp;campaign=w30xwouhwrxk" TargetMode="External" /><Relationship Id="rId25" Type="http://schemas.openxmlformats.org/officeDocument/2006/relationships/hyperlink" Target="https://cc.readytalk.com/registration/#/?meeting=xoxqrd6t22xh&amp;campaign=w30xwouhwrxk" TargetMode="External" /><Relationship Id="rId26" Type="http://schemas.openxmlformats.org/officeDocument/2006/relationships/hyperlink" Target="https://www.collibra.com/blog/metadata-knowledge-graph-the-brain-powering-data-intelligence/" TargetMode="External" /><Relationship Id="rId27" Type="http://schemas.openxmlformats.org/officeDocument/2006/relationships/hyperlink" Target="https://www.collibra.com/blog/metadata-knowledge-graph-the-brain-powering-data-intelligence/" TargetMode="External" /><Relationship Id="rId28"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29" Type="http://schemas.openxmlformats.org/officeDocument/2006/relationships/hyperlink" Target="https://markettrendsnews.com/2019/08/global-data-governance-market-2019-alation-us-ataccama-canada-collibra-belgium-datum-llc-us-data-advantage-group-us/?utm_source=dlvr.it&amp;utm_medium=twitter" TargetMode="External" /><Relationship Id="rId30" Type="http://schemas.openxmlformats.org/officeDocument/2006/relationships/hyperlink" Target="https://markettrendsnews.com/2019/08/global-data-governance-market-2019-alation-us-ataccama-canada-collibra-belgium-datum-llc-us-data-advantage-group-us-2/?utm_source=dlvr.it&amp;utm_medium=twitter" TargetMode="External" /><Relationship Id="rId31" Type="http://schemas.openxmlformats.org/officeDocument/2006/relationships/hyperlink" Target="https://marketanalyst24.com/2019/08/global-data-governance-market-2019-alation-us-ataccama-canada-collibra-belgium-datum-llc-us-data-advantage-group-us/?utm_source=dlvr.it&amp;utm_medium=twitter" TargetMode="External" /><Relationship Id="rId32" Type="http://schemas.openxmlformats.org/officeDocument/2006/relationships/hyperlink" Target="https://marketanalyst24.com/2019/08/global-data-governance-market-2019-alation-us-ataccama-canada-collibra-belgium-datum-llc-us-data-advantage-group-us-2/?utm_source=dlvr.it&amp;utm_medium=twitter" TargetMode="External" /><Relationship Id="rId33" Type="http://schemas.openxmlformats.org/officeDocument/2006/relationships/hyperlink" Target="https://www.collibra.com/career-indv?gh_jid=1778622&amp;gh_src=8f5d970d1" TargetMode="External" /><Relationship Id="rId34" Type="http://schemas.openxmlformats.org/officeDocument/2006/relationships/hyperlink" Target="https://www.builtinnyc.com/2019/07/18/nyc-sales-teams-love-jobs" TargetMode="External" /><Relationship Id="rId35" Type="http://schemas.openxmlformats.org/officeDocument/2006/relationships/hyperlink" Target="http://www.dbta.com/BigDataQuarterly/Articles/Perspective-on-Data-Governance-QandA-with-Myke-Lyons-Chief-Information-Security-Officer-at-Collibra-133409.aspx" TargetMode="External" /><Relationship Id="rId36" Type="http://schemas.openxmlformats.org/officeDocument/2006/relationships/hyperlink" Target="https://www.itproportal.com/features/can-ai-save-the-planet-maybe/" TargetMode="External" /><Relationship Id="rId37" Type="http://schemas.openxmlformats.org/officeDocument/2006/relationships/hyperlink" Target="https://www.youtube.com/watch?v=N7V729P-jDI&amp;feature=youtu.be" TargetMode="External" /><Relationship Id="rId38" Type="http://schemas.openxmlformats.org/officeDocument/2006/relationships/hyperlink" Target="https://www.nri.com/en/knowledge/publication/fis/lakyara/lst/2019/08/02" TargetMode="External" /><Relationship Id="rId39" Type="http://schemas.openxmlformats.org/officeDocument/2006/relationships/hyperlink" Target="http://www.dbta.com/Editorial/Trends-and-Applications/8-Best-Data-Governance-Solution-133021.aspx" TargetMode="External" /><Relationship Id="rId40" Type="http://schemas.openxmlformats.org/officeDocument/2006/relationships/hyperlink" Target="https://www.comparably.com/articles/15-hot-companies-hiring-in-the-new-york-area-that-recently-raised-50m/" TargetMode="External" /><Relationship Id="rId41" Type="http://schemas.openxmlformats.org/officeDocument/2006/relationships/hyperlink" Target="https://twitter.com/collibra/status/1163813611002712064" TargetMode="External" /><Relationship Id="rId42" Type="http://schemas.openxmlformats.org/officeDocument/2006/relationships/hyperlink" Target="https://www.collibra.com/career-indv?gh_jid=1778622&amp;gh_src=8f5d970d1" TargetMode="External" /><Relationship Id="rId43" Type="http://schemas.openxmlformats.org/officeDocument/2006/relationships/hyperlink" Target="https://www.datanami.com/2019/08/07/data-catalogs-seen-as-difference-makers-in-big-data/" TargetMode="External" /><Relationship Id="rId44" Type="http://schemas.openxmlformats.org/officeDocument/2006/relationships/hyperlink" Target="https://www.datanami.com/2019-readers-choice-awards-polls-are-open/" TargetMode="External" /><Relationship Id="rId45" Type="http://schemas.openxmlformats.org/officeDocument/2006/relationships/hyperlink" Target="https://www.collibra.com/blog/metadata-knowledge-graph-the-brain-powering-data-intelligence/" TargetMode="External" /><Relationship Id="rId46" Type="http://schemas.openxmlformats.org/officeDocument/2006/relationships/hyperlink" Target="https://citizens.collibra.com/" TargetMode="External" /><Relationship Id="rId47" Type="http://schemas.openxmlformats.org/officeDocument/2006/relationships/hyperlink" Target="https://citizens.collibra.com/" TargetMode="External" /><Relationship Id="rId48" Type="http://schemas.openxmlformats.org/officeDocument/2006/relationships/hyperlink" Target="https://www.collibra.com/landing_page/collibra-ranked-1-in-dresner-data-catalog-study/" TargetMode="External" /><Relationship Id="rId49" Type="http://schemas.openxmlformats.org/officeDocument/2006/relationships/hyperlink" Target="https://pbs.twimg.com/media/EBiE0-vWsAYLE3M.jpg" TargetMode="External" /><Relationship Id="rId50" Type="http://schemas.openxmlformats.org/officeDocument/2006/relationships/hyperlink" Target="https://pbs.twimg.com/media/EBxOsP2WsAAgfCV.png" TargetMode="External" /><Relationship Id="rId51" Type="http://schemas.openxmlformats.org/officeDocument/2006/relationships/hyperlink" Target="https://pbs.twimg.com/media/EB7O-9JWkAApr6O.jpg" TargetMode="External" /><Relationship Id="rId52" Type="http://schemas.openxmlformats.org/officeDocument/2006/relationships/hyperlink" Target="https://pbs.twimg.com/tweet_video_thumb/EB7xlnrXsAACkZT.jpg" TargetMode="External" /><Relationship Id="rId53" Type="http://schemas.openxmlformats.org/officeDocument/2006/relationships/hyperlink" Target="https://pbs.twimg.com/tweet_video_thumb/EB7xlnrXsAACkZT.jpg" TargetMode="External" /><Relationship Id="rId54" Type="http://schemas.openxmlformats.org/officeDocument/2006/relationships/hyperlink" Target="https://pbs.twimg.com/tweet_video_thumb/EB7xlnrXsAACkZT.jpg" TargetMode="External" /><Relationship Id="rId55" Type="http://schemas.openxmlformats.org/officeDocument/2006/relationships/hyperlink" Target="https://pbs.twimg.com/tweet_video_thumb/EB7xlnrXsAACkZT.jpg" TargetMode="External" /><Relationship Id="rId56" Type="http://schemas.openxmlformats.org/officeDocument/2006/relationships/hyperlink" Target="https://pbs.twimg.com/media/ECOZPuzX4AEHBum.jpg" TargetMode="External" /><Relationship Id="rId57" Type="http://schemas.openxmlformats.org/officeDocument/2006/relationships/hyperlink" Target="https://pbs.twimg.com/media/EB23P7PXsAAokLI.png" TargetMode="External" /><Relationship Id="rId58" Type="http://schemas.openxmlformats.org/officeDocument/2006/relationships/hyperlink" Target="https://pbs.twimg.com/media/ECBrI4ZX4AAMQQ6.png" TargetMode="External" /><Relationship Id="rId59" Type="http://schemas.openxmlformats.org/officeDocument/2006/relationships/hyperlink" Target="https://pbs.twimg.com/tweet_video_thumb/EB7xlnrXsAACkZT.jpg" TargetMode="External" /><Relationship Id="rId60" Type="http://schemas.openxmlformats.org/officeDocument/2006/relationships/hyperlink" Target="https://pbs.twimg.com/media/EB7My8rVAAAuuVf.jpg" TargetMode="External" /><Relationship Id="rId61" Type="http://schemas.openxmlformats.org/officeDocument/2006/relationships/hyperlink" Target="https://pbs.twimg.com/media/EB7OKyVUIAIse9y.jpg" TargetMode="External" /><Relationship Id="rId62" Type="http://schemas.openxmlformats.org/officeDocument/2006/relationships/hyperlink" Target="https://pbs.twimg.com/media/ECZYkAKUcAAaNFq.jpg" TargetMode="External" /><Relationship Id="rId63" Type="http://schemas.openxmlformats.org/officeDocument/2006/relationships/hyperlink" Target="https://pbs.twimg.com/media/ECZbpi-UwAAg4rK.jpg" TargetMode="External" /><Relationship Id="rId64" Type="http://schemas.openxmlformats.org/officeDocument/2006/relationships/hyperlink" Target="https://pbs.twimg.com/media/ECd77D9U4AA4ESm.jpg" TargetMode="External" /><Relationship Id="rId65" Type="http://schemas.openxmlformats.org/officeDocument/2006/relationships/hyperlink" Target="https://pbs.twimg.com/media/ECXwiqsUcAAus1I.jpg" TargetMode="External" /><Relationship Id="rId66" Type="http://schemas.openxmlformats.org/officeDocument/2006/relationships/hyperlink" Target="https://pbs.twimg.com/tweet_video_thumb/EB7xlnrXsAACkZT.jpg" TargetMode="External" /><Relationship Id="rId67" Type="http://schemas.openxmlformats.org/officeDocument/2006/relationships/hyperlink" Target="https://pbs.twimg.com/media/EAGbfc1XYAY6SVn.jpg" TargetMode="External" /><Relationship Id="rId68" Type="http://schemas.openxmlformats.org/officeDocument/2006/relationships/hyperlink" Target="https://pbs.twimg.com/media/EB7q8fYWsAAa7wv.png" TargetMode="External" /><Relationship Id="rId69" Type="http://schemas.openxmlformats.org/officeDocument/2006/relationships/hyperlink" Target="https://pbs.twimg.com/tweet_video_thumb/EB7xlnrXsAACkZT.jpg" TargetMode="External" /><Relationship Id="rId70" Type="http://schemas.openxmlformats.org/officeDocument/2006/relationships/hyperlink" Target="https://pbs.twimg.com/media/ECWs4qRX4AIbufP.jpg" TargetMode="External" /><Relationship Id="rId71" Type="http://schemas.openxmlformats.org/officeDocument/2006/relationships/hyperlink" Target="https://pbs.twimg.com/media/ECayTlXUYAEAehl.jpg" TargetMode="External" /><Relationship Id="rId72" Type="http://schemas.openxmlformats.org/officeDocument/2006/relationships/hyperlink" Target="https://pbs.twimg.com/tweet_video_thumb/EB7xlnrXsAACkZT.jpg" TargetMode="External" /><Relationship Id="rId73" Type="http://schemas.openxmlformats.org/officeDocument/2006/relationships/hyperlink" Target="https://pbs.twimg.com/tweet_video_thumb/EB7xlnrXsAACkZT.jpg" TargetMode="External" /><Relationship Id="rId74" Type="http://schemas.openxmlformats.org/officeDocument/2006/relationships/hyperlink" Target="https://pbs.twimg.com/tweet_video_thumb/EB7xlnrXsAACkZT.jpg" TargetMode="External" /><Relationship Id="rId75" Type="http://schemas.openxmlformats.org/officeDocument/2006/relationships/hyperlink" Target="https://pbs.twimg.com/media/EBxr8O2X4AAbwky.jpg" TargetMode="External" /><Relationship Id="rId76" Type="http://schemas.openxmlformats.org/officeDocument/2006/relationships/hyperlink" Target="https://pbs.twimg.com/media/EBX4xdPXkAEES9M.jpg" TargetMode="External" /><Relationship Id="rId77" Type="http://schemas.openxmlformats.org/officeDocument/2006/relationships/hyperlink" Target="https://pbs.twimg.com/media/EBc02pQWwAEoBgy.jpg" TargetMode="External" /><Relationship Id="rId78" Type="http://schemas.openxmlformats.org/officeDocument/2006/relationships/hyperlink" Target="https://pbs.twimg.com/media/EB7Bd9-XUAAOxwR.jpg" TargetMode="External" /><Relationship Id="rId79" Type="http://schemas.openxmlformats.org/officeDocument/2006/relationships/hyperlink" Target="https://pbs.twimg.com/media/ECf8sQsW4AErWCu.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s://pbs.twimg.com/media/EBiE0-vWsAYLE3M.jpg" TargetMode="External" /><Relationship Id="rId83" Type="http://schemas.openxmlformats.org/officeDocument/2006/relationships/hyperlink" Target="http://pbs.twimg.com/profile_images/1047189927023263745/j88HVrOL_normal.jpg" TargetMode="External" /><Relationship Id="rId84" Type="http://schemas.openxmlformats.org/officeDocument/2006/relationships/hyperlink" Target="http://pbs.twimg.com/profile_images/1047189927023263745/j88HVrOL_normal.jpg" TargetMode="External" /><Relationship Id="rId85" Type="http://schemas.openxmlformats.org/officeDocument/2006/relationships/hyperlink" Target="http://pbs.twimg.com/profile_images/769274069565014016/k-h8tTxn_normal.jpg" TargetMode="External" /><Relationship Id="rId86" Type="http://schemas.openxmlformats.org/officeDocument/2006/relationships/hyperlink" Target="http://pbs.twimg.com/profile_images/975455769285013516/v9woXI7E_normal.jpg" TargetMode="External" /><Relationship Id="rId87" Type="http://schemas.openxmlformats.org/officeDocument/2006/relationships/hyperlink" Target="http://pbs.twimg.com/profile_images/1036795665035276294/xM77MXeD_normal.jpg" TargetMode="External" /><Relationship Id="rId88" Type="http://schemas.openxmlformats.org/officeDocument/2006/relationships/hyperlink" Target="http://pbs.twimg.com/profile_images/2228251926/dion_headshot_red_background_normal.jpg" TargetMode="External" /><Relationship Id="rId89" Type="http://schemas.openxmlformats.org/officeDocument/2006/relationships/hyperlink" Target="http://pbs.twimg.com/profile_images/785504703274680320/CeZ4u8Fa_normal.jpg" TargetMode="External" /><Relationship Id="rId90" Type="http://schemas.openxmlformats.org/officeDocument/2006/relationships/hyperlink" Target="http://pbs.twimg.com/profile_images/813722598139957248/D7Q68Y_K_normal.jpg" TargetMode="External" /><Relationship Id="rId91" Type="http://schemas.openxmlformats.org/officeDocument/2006/relationships/hyperlink" Target="http://pbs.twimg.com/profile_images/537843677217832960/9KOySstt_normal.jpeg" TargetMode="External" /><Relationship Id="rId92" Type="http://schemas.openxmlformats.org/officeDocument/2006/relationships/hyperlink" Target="http://pbs.twimg.com/profile_images/603278646682492928/TfB3SgQF_normal.jpg" TargetMode="External" /><Relationship Id="rId93" Type="http://schemas.openxmlformats.org/officeDocument/2006/relationships/hyperlink" Target="http://pbs.twimg.com/profile_images/468502341/Julie4_normal.jpg" TargetMode="External" /><Relationship Id="rId94" Type="http://schemas.openxmlformats.org/officeDocument/2006/relationships/hyperlink" Target="https://pbs.twimg.com/media/EBxOsP2WsAAgfCV.png" TargetMode="External" /><Relationship Id="rId95" Type="http://schemas.openxmlformats.org/officeDocument/2006/relationships/hyperlink" Target="http://pbs.twimg.com/profile_images/716903601852047360/MJYqIPAP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461128277441015808/PaZ2nhdf_normal.jpeg" TargetMode="External" /><Relationship Id="rId98" Type="http://schemas.openxmlformats.org/officeDocument/2006/relationships/hyperlink" Target="http://pbs.twimg.com/profile_images/599389352918122497/AuNUT6F4_normal.jpg" TargetMode="External" /><Relationship Id="rId99" Type="http://schemas.openxmlformats.org/officeDocument/2006/relationships/hyperlink" Target="http://pbs.twimg.com/profile_images/1015826120963325953/ofqpOec3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139054964230303744/MZBBxw7p_normal.png" TargetMode="External" /><Relationship Id="rId102" Type="http://schemas.openxmlformats.org/officeDocument/2006/relationships/hyperlink" Target="http://pbs.twimg.com/profile_images/1139054964230303744/MZBBxw7p_normal.png" TargetMode="External" /><Relationship Id="rId103" Type="http://schemas.openxmlformats.org/officeDocument/2006/relationships/hyperlink" Target="http://pbs.twimg.com/profile_images/1139054964230303744/MZBBxw7p_normal.png" TargetMode="External" /><Relationship Id="rId104" Type="http://schemas.openxmlformats.org/officeDocument/2006/relationships/hyperlink" Target="http://pbs.twimg.com/profile_images/1610775643/DatanamiTwitterLogo_normal.gif" TargetMode="External" /><Relationship Id="rId105" Type="http://schemas.openxmlformats.org/officeDocument/2006/relationships/hyperlink" Target="http://pbs.twimg.com/profile_images/880116877262901248/oR8XxcY8_normal.jpg" TargetMode="External" /><Relationship Id="rId106" Type="http://schemas.openxmlformats.org/officeDocument/2006/relationships/hyperlink" Target="http://pbs.twimg.com/profile_images/495233775777755137/fQbuYME__normal.jpeg" TargetMode="External" /><Relationship Id="rId107" Type="http://schemas.openxmlformats.org/officeDocument/2006/relationships/hyperlink" Target="http://pbs.twimg.com/profile_images/461560978883088384/vdf7CAyG_normal.jpeg" TargetMode="External" /><Relationship Id="rId108" Type="http://schemas.openxmlformats.org/officeDocument/2006/relationships/hyperlink" Target="http://pbs.twimg.com/profile_images/898272658701340672/b6ZSZV97_normal.jpg" TargetMode="External" /><Relationship Id="rId109" Type="http://schemas.openxmlformats.org/officeDocument/2006/relationships/hyperlink" Target="http://pbs.twimg.com/profile_images/2461581829/image_normal.jpg" TargetMode="External" /><Relationship Id="rId110" Type="http://schemas.openxmlformats.org/officeDocument/2006/relationships/hyperlink" Target="http://pbs.twimg.com/profile_images/592908007211696128/_-QzZUaf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EB7O-9JWkAApr6O.jpg" TargetMode="External" /><Relationship Id="rId113" Type="http://schemas.openxmlformats.org/officeDocument/2006/relationships/hyperlink" Target="http://pbs.twimg.com/profile_images/1107440535105622017/S5YABEq4_normal.jpg" TargetMode="External" /><Relationship Id="rId114" Type="http://schemas.openxmlformats.org/officeDocument/2006/relationships/hyperlink" Target="http://pbs.twimg.com/profile_images/1107440535105622017/S5YABEq4_normal.jpg" TargetMode="External" /><Relationship Id="rId115" Type="http://schemas.openxmlformats.org/officeDocument/2006/relationships/hyperlink" Target="https://pbs.twimg.com/tweet_video_thumb/EB7xlnrXsAACkZT.jpg" TargetMode="External" /><Relationship Id="rId116" Type="http://schemas.openxmlformats.org/officeDocument/2006/relationships/hyperlink" Target="http://pbs.twimg.com/profile_images/884861141507297281/5jxfh68h_normal.jpg" TargetMode="External" /><Relationship Id="rId117" Type="http://schemas.openxmlformats.org/officeDocument/2006/relationships/hyperlink" Target="http://pbs.twimg.com/profile_images/884861141507297281/5jxfh68h_normal.jpg" TargetMode="External" /><Relationship Id="rId118" Type="http://schemas.openxmlformats.org/officeDocument/2006/relationships/hyperlink" Target="http://pbs.twimg.com/profile_images/884861141507297281/5jxfh68h_normal.jpg" TargetMode="External" /><Relationship Id="rId119" Type="http://schemas.openxmlformats.org/officeDocument/2006/relationships/hyperlink" Target="http://pbs.twimg.com/profile_images/742743213157425152/w1bmvIqo_normal.jpg" TargetMode="External" /><Relationship Id="rId120" Type="http://schemas.openxmlformats.org/officeDocument/2006/relationships/hyperlink" Target="http://pbs.twimg.com/profile_images/790507105681862656/uT91GiZi_normal.jpg" TargetMode="External" /><Relationship Id="rId121" Type="http://schemas.openxmlformats.org/officeDocument/2006/relationships/hyperlink" Target="https://pbs.twimg.com/tweet_video_thumb/EB7xlnrXsAACkZT.jpg" TargetMode="External" /><Relationship Id="rId122" Type="http://schemas.openxmlformats.org/officeDocument/2006/relationships/hyperlink" Target="https://pbs.twimg.com/tweet_video_thumb/EB7xlnrXsAACkZT.jpg" TargetMode="External" /><Relationship Id="rId123" Type="http://schemas.openxmlformats.org/officeDocument/2006/relationships/hyperlink" Target="http://pbs.twimg.com/profile_images/682305200909103105/IWh3wjao_normal.jpg" TargetMode="External" /><Relationship Id="rId124" Type="http://schemas.openxmlformats.org/officeDocument/2006/relationships/hyperlink" Target="http://pbs.twimg.com/profile_images/1091071756104654848/shsrZ-s3_normal.jpg" TargetMode="External" /><Relationship Id="rId125" Type="http://schemas.openxmlformats.org/officeDocument/2006/relationships/hyperlink" Target="https://pbs.twimg.com/tweet_video_thumb/EB7xlnrXsAACkZT.jpg" TargetMode="External" /><Relationship Id="rId126" Type="http://schemas.openxmlformats.org/officeDocument/2006/relationships/hyperlink" Target="http://pbs.twimg.com/profile_images/1145756531373330432/rnz9fq7p_normal.png" TargetMode="External" /><Relationship Id="rId127" Type="http://schemas.openxmlformats.org/officeDocument/2006/relationships/hyperlink" Target="http://pbs.twimg.com/profile_images/1103748303030763520/7FsywtLx_normal.png" TargetMode="External" /><Relationship Id="rId128" Type="http://schemas.openxmlformats.org/officeDocument/2006/relationships/hyperlink" Target="http://pbs.twimg.com/profile_images/467548529808777216/vqVv0f7q_normal.jpeg" TargetMode="External" /><Relationship Id="rId129" Type="http://schemas.openxmlformats.org/officeDocument/2006/relationships/hyperlink" Target="http://pbs.twimg.com/profile_images/467548529808777216/vqVv0f7q_normal.jpeg" TargetMode="External" /><Relationship Id="rId130" Type="http://schemas.openxmlformats.org/officeDocument/2006/relationships/hyperlink" Target="http://pbs.twimg.com/profile_images/838065654938890243/TQK6bIuQ_normal.jpg" TargetMode="External" /><Relationship Id="rId131" Type="http://schemas.openxmlformats.org/officeDocument/2006/relationships/hyperlink" Target="http://pbs.twimg.com/profile_images/602579608/IMAGE_00011_normal.jpg" TargetMode="External" /><Relationship Id="rId132" Type="http://schemas.openxmlformats.org/officeDocument/2006/relationships/hyperlink" Target="http://pbs.twimg.com/profile_images/927638277842014208/fzO9tKNx_normal.jpg" TargetMode="External" /><Relationship Id="rId133" Type="http://schemas.openxmlformats.org/officeDocument/2006/relationships/hyperlink" Target="http://pbs.twimg.com/profile_images/1118186882628714496/KyC1QZS0_normal.png" TargetMode="External" /><Relationship Id="rId134" Type="http://schemas.openxmlformats.org/officeDocument/2006/relationships/hyperlink" Target="http://pbs.twimg.com/profile_images/612905916795613184/WSeD7i3h_normal.jpg" TargetMode="External" /><Relationship Id="rId135" Type="http://schemas.openxmlformats.org/officeDocument/2006/relationships/hyperlink" Target="https://pbs.twimg.com/media/ECOZPuzX4AEHBum.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1145916864884875269/WjD7oz45_normal.png" TargetMode="External" /><Relationship Id="rId138" Type="http://schemas.openxmlformats.org/officeDocument/2006/relationships/hyperlink" Target="http://pbs.twimg.com/profile_images/1065701423424274432/4ypPXS0S_normal.jpg" TargetMode="External" /><Relationship Id="rId139" Type="http://schemas.openxmlformats.org/officeDocument/2006/relationships/hyperlink" Target="http://pbs.twimg.com/profile_images/685229038361817088/AI46c18I_normal.jpg" TargetMode="External" /><Relationship Id="rId140" Type="http://schemas.openxmlformats.org/officeDocument/2006/relationships/hyperlink" Target="http://pbs.twimg.com/profile_images/1108578778018709505/56I0aOhL_normal.jpg" TargetMode="External" /><Relationship Id="rId141" Type="http://schemas.openxmlformats.org/officeDocument/2006/relationships/hyperlink" Target="http://pbs.twimg.com/profile_images/1108578778018709505/56I0aOhL_normal.jpg" TargetMode="External" /><Relationship Id="rId142" Type="http://schemas.openxmlformats.org/officeDocument/2006/relationships/hyperlink" Target="http://pbs.twimg.com/profile_images/881919260880244736/iIswRt5K_normal.jpg" TargetMode="External" /><Relationship Id="rId143" Type="http://schemas.openxmlformats.org/officeDocument/2006/relationships/hyperlink" Target="http://pbs.twimg.com/profile_images/881919260880244736/iIswRt5K_normal.jpg" TargetMode="External" /><Relationship Id="rId144" Type="http://schemas.openxmlformats.org/officeDocument/2006/relationships/hyperlink" Target="https://pbs.twimg.com/media/EB23P7PXsAAokLI.png" TargetMode="External" /><Relationship Id="rId145" Type="http://schemas.openxmlformats.org/officeDocument/2006/relationships/hyperlink" Target="https://pbs.twimg.com/media/ECBrI4ZX4AAMQQ6.pn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492025622961459200/0ZQisTTC_normal.jpeg" TargetMode="External" /><Relationship Id="rId148" Type="http://schemas.openxmlformats.org/officeDocument/2006/relationships/hyperlink" Target="http://pbs.twimg.com/profile_images/326464396/FelixProfile_normal.jpg" TargetMode="External" /><Relationship Id="rId149" Type="http://schemas.openxmlformats.org/officeDocument/2006/relationships/hyperlink" Target="http://pbs.twimg.com/profile_images/326464396/FelixProfile_normal.jpg" TargetMode="External" /><Relationship Id="rId150" Type="http://schemas.openxmlformats.org/officeDocument/2006/relationships/hyperlink" Target="http://pbs.twimg.com/profile_images/326464396/FelixProfile_normal.jpg" TargetMode="External" /><Relationship Id="rId151" Type="http://schemas.openxmlformats.org/officeDocument/2006/relationships/hyperlink" Target="https://pbs.twimg.com/tweet_video_thumb/EB7xlnrXsAACkZT.jpg" TargetMode="External" /><Relationship Id="rId152" Type="http://schemas.openxmlformats.org/officeDocument/2006/relationships/hyperlink" Target="http://pbs.twimg.com/profile_images/326464396/FelixProfile_normal.jpg" TargetMode="External" /><Relationship Id="rId153" Type="http://schemas.openxmlformats.org/officeDocument/2006/relationships/hyperlink" Target="http://pbs.twimg.com/profile_images/1127516198772662274/3wCr1VQ1_normal.jpg" TargetMode="External" /><Relationship Id="rId154" Type="http://schemas.openxmlformats.org/officeDocument/2006/relationships/hyperlink" Target="http://pbs.twimg.com/profile_images/1127516198772662274/3wCr1VQ1_normal.jpg" TargetMode="External" /><Relationship Id="rId155" Type="http://schemas.openxmlformats.org/officeDocument/2006/relationships/hyperlink" Target="http://pbs.twimg.com/profile_images/1127516198772662274/3wCr1VQ1_normal.jpg" TargetMode="External" /><Relationship Id="rId156" Type="http://schemas.openxmlformats.org/officeDocument/2006/relationships/hyperlink" Target="http://pbs.twimg.com/profile_images/874697519179198465/phy05IkZ_normal.jpg" TargetMode="External" /><Relationship Id="rId157" Type="http://schemas.openxmlformats.org/officeDocument/2006/relationships/hyperlink" Target="https://pbs.twimg.com/media/EB7My8rVAAAuuVf.jpg" TargetMode="External" /><Relationship Id="rId158" Type="http://schemas.openxmlformats.org/officeDocument/2006/relationships/hyperlink" Target="https://pbs.twimg.com/media/EB7OKyVUIAIse9y.jpg" TargetMode="External" /><Relationship Id="rId159" Type="http://schemas.openxmlformats.org/officeDocument/2006/relationships/hyperlink" Target="https://pbs.twimg.com/media/ECZYkAKUcAAaNFq.jpg" TargetMode="External" /><Relationship Id="rId160" Type="http://schemas.openxmlformats.org/officeDocument/2006/relationships/hyperlink" Target="https://pbs.twimg.com/media/ECZbpi-UwAAg4rK.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s://pbs.twimg.com/media/ECd77D9U4AA4ESm.jpg" TargetMode="External" /><Relationship Id="rId164" Type="http://schemas.openxmlformats.org/officeDocument/2006/relationships/hyperlink" Target="http://pbs.twimg.com/profile_images/925372906284224513/eQP81aQf_normal.jpg" TargetMode="External" /><Relationship Id="rId165" Type="http://schemas.openxmlformats.org/officeDocument/2006/relationships/hyperlink" Target="http://pbs.twimg.com/profile_images/1016871930865971201/kkd5frgU_normal.jpg" TargetMode="External" /><Relationship Id="rId166" Type="http://schemas.openxmlformats.org/officeDocument/2006/relationships/hyperlink" Target="https://pbs.twimg.com/media/ECXwiqsUcAAus1I.jpg" TargetMode="External" /><Relationship Id="rId167" Type="http://schemas.openxmlformats.org/officeDocument/2006/relationships/hyperlink" Target="https://pbs.twimg.com/tweet_video_thumb/EB7xlnrXsAACkZT.jpg" TargetMode="External" /><Relationship Id="rId168" Type="http://schemas.openxmlformats.org/officeDocument/2006/relationships/hyperlink" Target="http://pbs.twimg.com/profile_images/953963954639949826/KfnIwMfr_normal.jpg" TargetMode="External" /><Relationship Id="rId169" Type="http://schemas.openxmlformats.org/officeDocument/2006/relationships/hyperlink" Target="https://pbs.twimg.com/media/EAGbfc1XYAY6SVn.jpg" TargetMode="External" /><Relationship Id="rId170" Type="http://schemas.openxmlformats.org/officeDocument/2006/relationships/hyperlink" Target="http://pbs.twimg.com/profile_images/1157981707255070720/D5Jr2g18_normal.jpg" TargetMode="External" /><Relationship Id="rId171" Type="http://schemas.openxmlformats.org/officeDocument/2006/relationships/hyperlink" Target="https://pbs.twimg.com/media/EB7q8fYWsAAa7wv.png" TargetMode="External" /><Relationship Id="rId172" Type="http://schemas.openxmlformats.org/officeDocument/2006/relationships/hyperlink" Target="http://pbs.twimg.com/profile_images/1148656053766299649/lZa4JWz7_normal.png" TargetMode="External" /><Relationship Id="rId173" Type="http://schemas.openxmlformats.org/officeDocument/2006/relationships/hyperlink" Target="https://pbs.twimg.com/tweet_video_thumb/EB7xlnrXsAACkZT.jpg" TargetMode="External" /><Relationship Id="rId174" Type="http://schemas.openxmlformats.org/officeDocument/2006/relationships/hyperlink" Target="http://pbs.twimg.com/profile_images/1148656053766299649/lZa4JWz7_normal.png" TargetMode="External" /><Relationship Id="rId175" Type="http://schemas.openxmlformats.org/officeDocument/2006/relationships/hyperlink" Target="https://pbs.twimg.com/media/ECWs4qRX4AIbufP.jpg" TargetMode="External" /><Relationship Id="rId176" Type="http://schemas.openxmlformats.org/officeDocument/2006/relationships/hyperlink" Target="https://pbs.twimg.com/media/ECayTlXUYAEAehl.jpg" TargetMode="External" /><Relationship Id="rId177" Type="http://schemas.openxmlformats.org/officeDocument/2006/relationships/hyperlink" Target="http://pbs.twimg.com/profile_images/704378333232893952/VuGr_2VG_normal.jpg" TargetMode="External" /><Relationship Id="rId178" Type="http://schemas.openxmlformats.org/officeDocument/2006/relationships/hyperlink" Target="https://pbs.twimg.com/tweet_video_thumb/EB7xlnrXsAACkZT.jpg" TargetMode="External" /><Relationship Id="rId179" Type="http://schemas.openxmlformats.org/officeDocument/2006/relationships/hyperlink" Target="http://pbs.twimg.com/profile_images/788943368965398528/VoRV47Oa_normal.jpg" TargetMode="External" /><Relationship Id="rId180" Type="http://schemas.openxmlformats.org/officeDocument/2006/relationships/hyperlink" Target="https://pbs.twimg.com/tweet_video_thumb/EB7xlnrXsAACkZT.jpg" TargetMode="External" /><Relationship Id="rId181" Type="http://schemas.openxmlformats.org/officeDocument/2006/relationships/hyperlink" Target="https://pbs.twimg.com/tweet_video_thumb/EB7xlnrXsAACkZT.jpg" TargetMode="External" /><Relationship Id="rId182" Type="http://schemas.openxmlformats.org/officeDocument/2006/relationships/hyperlink" Target="http://pbs.twimg.com/profile_images/1101862312842018817/QXDBygVz_normal.png" TargetMode="External" /><Relationship Id="rId183" Type="http://schemas.openxmlformats.org/officeDocument/2006/relationships/hyperlink" Target="http://pbs.twimg.com/profile_images/1101862312842018817/QXDBygVz_normal.png" TargetMode="External" /><Relationship Id="rId184" Type="http://schemas.openxmlformats.org/officeDocument/2006/relationships/hyperlink" Target="http://pbs.twimg.com/profile_images/1101862312842018817/QXDBygVz_normal.png" TargetMode="External" /><Relationship Id="rId185" Type="http://schemas.openxmlformats.org/officeDocument/2006/relationships/hyperlink" Target="http://pbs.twimg.com/profile_images/1146531509001523201/RcT_HrCG_normal.png" TargetMode="External" /><Relationship Id="rId186" Type="http://schemas.openxmlformats.org/officeDocument/2006/relationships/hyperlink" Target="http://pbs.twimg.com/profile_images/1146531509001523201/RcT_HrCG_normal.png" TargetMode="External" /><Relationship Id="rId187" Type="http://schemas.openxmlformats.org/officeDocument/2006/relationships/hyperlink" Target="http://pbs.twimg.com/profile_images/917494494584381440/l_e-waJy_normal.jpg" TargetMode="External" /><Relationship Id="rId188" Type="http://schemas.openxmlformats.org/officeDocument/2006/relationships/hyperlink" Target="https://pbs.twimg.com/media/EBxr8O2X4AAbwky.jpg" TargetMode="External" /><Relationship Id="rId189" Type="http://schemas.openxmlformats.org/officeDocument/2006/relationships/hyperlink" Target="https://pbs.twimg.com/media/EBX4xdPXkAEES9M.jpg" TargetMode="External" /><Relationship Id="rId190" Type="http://schemas.openxmlformats.org/officeDocument/2006/relationships/hyperlink" Target="https://pbs.twimg.com/media/EBc02pQWwAEoBgy.jpg" TargetMode="External" /><Relationship Id="rId191" Type="http://schemas.openxmlformats.org/officeDocument/2006/relationships/hyperlink" Target="https://pbs.twimg.com/media/EB7Bd9-XUAAOxwR.jpg" TargetMode="External" /><Relationship Id="rId192" Type="http://schemas.openxmlformats.org/officeDocument/2006/relationships/hyperlink" Target="https://pbs.twimg.com/media/ECf8sQsW4AErWCu.jpg" TargetMode="External" /><Relationship Id="rId193" Type="http://schemas.openxmlformats.org/officeDocument/2006/relationships/hyperlink" Target="http://pbs.twimg.com/profile_images/628608127575797761/5M7tD-3N_normal.jpg" TargetMode="External" /><Relationship Id="rId194" Type="http://schemas.openxmlformats.org/officeDocument/2006/relationships/hyperlink" Target="https://twitter.com/#!/o_vanhoof/status/1159706179750248448" TargetMode="External" /><Relationship Id="rId195" Type="http://schemas.openxmlformats.org/officeDocument/2006/relationships/hyperlink" Target="https://twitter.com/#!/o_vanhoof/status/1159706319034757120" TargetMode="External" /><Relationship Id="rId196" Type="http://schemas.openxmlformats.org/officeDocument/2006/relationships/hyperlink" Target="https://twitter.com/#!/ashleymsteiner/status/1159822952810143744" TargetMode="External" /><Relationship Id="rId197" Type="http://schemas.openxmlformats.org/officeDocument/2006/relationships/hyperlink" Target="https://twitter.com/#!/ironcampbell/status/1159902144566300672" TargetMode="External" /><Relationship Id="rId198" Type="http://schemas.openxmlformats.org/officeDocument/2006/relationships/hyperlink" Target="https://twitter.com/#!/ironcampbell/status/1159902180368879617" TargetMode="External" /><Relationship Id="rId199" Type="http://schemas.openxmlformats.org/officeDocument/2006/relationships/hyperlink" Target="https://twitter.com/#!/vizyourworld/status/1159907599132823554" TargetMode="External" /><Relationship Id="rId200" Type="http://schemas.openxmlformats.org/officeDocument/2006/relationships/hyperlink" Target="https://twitter.com/#!/e_nterdiscipl/status/1159907785448050688" TargetMode="External" /><Relationship Id="rId201" Type="http://schemas.openxmlformats.org/officeDocument/2006/relationships/hyperlink" Target="https://twitter.com/#!/eric_kavanagh/status/1159931316898582529" TargetMode="External" /><Relationship Id="rId202" Type="http://schemas.openxmlformats.org/officeDocument/2006/relationships/hyperlink" Target="https://twitter.com/#!/dhinchcliffe/status/1159931782877212672" TargetMode="External" /><Relationship Id="rId203" Type="http://schemas.openxmlformats.org/officeDocument/2006/relationships/hyperlink" Target="https://twitter.com/#!/collibraandreas/status/1160537519097880577" TargetMode="External" /><Relationship Id="rId204" Type="http://schemas.openxmlformats.org/officeDocument/2006/relationships/hyperlink" Target="https://twitter.com/#!/sfinformer/status/1160593922617466884" TargetMode="External" /><Relationship Id="rId205" Type="http://schemas.openxmlformats.org/officeDocument/2006/relationships/hyperlink" Target="https://twitter.com/#!/telcoprofession/status/1161007458849943552" TargetMode="External" /><Relationship Id="rId206" Type="http://schemas.openxmlformats.org/officeDocument/2006/relationships/hyperlink" Target="https://twitter.com/#!/biplatform/status/1161025317428969481" TargetMode="External" /><Relationship Id="rId207" Type="http://schemas.openxmlformats.org/officeDocument/2006/relationships/hyperlink" Target="https://twitter.com/#!/juliebhunt/status/1161067355474137088" TargetMode="External" /><Relationship Id="rId208" Type="http://schemas.openxmlformats.org/officeDocument/2006/relationships/hyperlink" Target="https://twitter.com/#!/templetonjobs/status/1161184462127939585" TargetMode="External" /><Relationship Id="rId209" Type="http://schemas.openxmlformats.org/officeDocument/2006/relationships/hyperlink" Target="https://twitter.com/#!/maxsamain/status/1161197036903063552" TargetMode="External" /><Relationship Id="rId210" Type="http://schemas.openxmlformats.org/officeDocument/2006/relationships/hyperlink" Target="https://twitter.com/#!/truenorthdata1/status/1161247202976702464" TargetMode="External" /><Relationship Id="rId211" Type="http://schemas.openxmlformats.org/officeDocument/2006/relationships/hyperlink" Target="https://twitter.com/#!/philmbell/status/1161295239874830336" TargetMode="External" /><Relationship Id="rId212" Type="http://schemas.openxmlformats.org/officeDocument/2006/relationships/hyperlink" Target="https://twitter.com/#!/dmgh7/status/1161302358728593409" TargetMode="External" /><Relationship Id="rId213" Type="http://schemas.openxmlformats.org/officeDocument/2006/relationships/hyperlink" Target="https://twitter.com/#!/rahulmeher/status/1161305354866552832" TargetMode="External" /><Relationship Id="rId214" Type="http://schemas.openxmlformats.org/officeDocument/2006/relationships/hyperlink" Target="https://twitter.com/#!/lola4laura/status/1161307066700587014" TargetMode="External" /><Relationship Id="rId215" Type="http://schemas.openxmlformats.org/officeDocument/2006/relationships/hyperlink" Target="https://twitter.com/#!/nofluffjobs/status/1161295190214283265" TargetMode="External" /><Relationship Id="rId216" Type="http://schemas.openxmlformats.org/officeDocument/2006/relationships/hyperlink" Target="https://twitter.com/#!/nofluffjobs/status/1161295250280914945" TargetMode="External" /><Relationship Id="rId217" Type="http://schemas.openxmlformats.org/officeDocument/2006/relationships/hyperlink" Target="https://twitter.com/#!/nofluffjobs/status/1161316331314208768" TargetMode="External" /><Relationship Id="rId218" Type="http://schemas.openxmlformats.org/officeDocument/2006/relationships/hyperlink" Target="https://twitter.com/#!/datanami/status/1161363073598443520" TargetMode="External" /><Relationship Id="rId219" Type="http://schemas.openxmlformats.org/officeDocument/2006/relationships/hyperlink" Target="https://twitter.com/#!/mike__data/status/1161371887005515778" TargetMode="External" /><Relationship Id="rId220" Type="http://schemas.openxmlformats.org/officeDocument/2006/relationships/hyperlink" Target="https://twitter.com/#!/jscheplick/status/1161373591830745088" TargetMode="External" /><Relationship Id="rId221" Type="http://schemas.openxmlformats.org/officeDocument/2006/relationships/hyperlink" Target="https://twitter.com/#!/dking/status/1161374560765263872" TargetMode="External" /><Relationship Id="rId222" Type="http://schemas.openxmlformats.org/officeDocument/2006/relationships/hyperlink" Target="https://twitter.com/#!/iotahoe/status/1161382511169200129" TargetMode="External" /><Relationship Id="rId223" Type="http://schemas.openxmlformats.org/officeDocument/2006/relationships/hyperlink" Target="https://twitter.com/#!/samirjoglekar/status/1161394023975796738" TargetMode="External" /><Relationship Id="rId224" Type="http://schemas.openxmlformats.org/officeDocument/2006/relationships/hyperlink" Target="https://twitter.com/#!/connieleelee/status/1161496733580480513" TargetMode="External" /><Relationship Id="rId225" Type="http://schemas.openxmlformats.org/officeDocument/2006/relationships/hyperlink" Target="https://twitter.com/#!/mgisske/status/1161554714221318144" TargetMode="External" /><Relationship Id="rId226" Type="http://schemas.openxmlformats.org/officeDocument/2006/relationships/hyperlink" Target="https://twitter.com/#!/dtsquared_hq/status/1161593337259929600" TargetMode="External" /><Relationship Id="rId227" Type="http://schemas.openxmlformats.org/officeDocument/2006/relationships/hyperlink" Target="https://twitter.com/#!/bridgetheaton/status/1159818017552961536" TargetMode="External" /><Relationship Id="rId228" Type="http://schemas.openxmlformats.org/officeDocument/2006/relationships/hyperlink" Target="https://twitter.com/#!/bridgetheaton/status/1160998237249114113" TargetMode="External" /><Relationship Id="rId229" Type="http://schemas.openxmlformats.org/officeDocument/2006/relationships/hyperlink" Target="https://twitter.com/#!/bridgetheaton/status/1161637260267261952" TargetMode="External" /><Relationship Id="rId230" Type="http://schemas.openxmlformats.org/officeDocument/2006/relationships/hyperlink" Target="https://twitter.com/#!/micheleoconnor2/status/1159457196595453952" TargetMode="External" /><Relationship Id="rId231" Type="http://schemas.openxmlformats.org/officeDocument/2006/relationships/hyperlink" Target="https://twitter.com/#!/micheleoconnor2/status/1160000486638067713" TargetMode="External" /><Relationship Id="rId232" Type="http://schemas.openxmlformats.org/officeDocument/2006/relationships/hyperlink" Target="https://twitter.com/#!/micheleoconnor2/status/1161639053311315969" TargetMode="External" /><Relationship Id="rId233" Type="http://schemas.openxmlformats.org/officeDocument/2006/relationships/hyperlink" Target="https://twitter.com/#!/lcb0625/status/1161671338555260928" TargetMode="External" /><Relationship Id="rId234" Type="http://schemas.openxmlformats.org/officeDocument/2006/relationships/hyperlink" Target="https://twitter.com/#!/wbvreeuwijk/status/1161686859686301701" TargetMode="External" /><Relationship Id="rId235" Type="http://schemas.openxmlformats.org/officeDocument/2006/relationships/hyperlink" Target="https://twitter.com/#!/morgangeek/status/1161711197051326466" TargetMode="External" /><Relationship Id="rId236" Type="http://schemas.openxmlformats.org/officeDocument/2006/relationships/hyperlink" Target="https://twitter.com/#!/davidgilis0/status/1161722061221507073" TargetMode="External" /><Relationship Id="rId237" Type="http://schemas.openxmlformats.org/officeDocument/2006/relationships/hyperlink" Target="https://twitter.com/#!/ajrobinson2002/status/1161784282949607424" TargetMode="External" /><Relationship Id="rId238" Type="http://schemas.openxmlformats.org/officeDocument/2006/relationships/hyperlink" Target="https://twitter.com/#!/robertspaige/status/1161803160933064704" TargetMode="External" /><Relationship Id="rId239" Type="http://schemas.openxmlformats.org/officeDocument/2006/relationships/hyperlink" Target="https://twitter.com/#!/pdeleenheer/status/1162012772244307970" TargetMode="External" /><Relationship Id="rId240" Type="http://schemas.openxmlformats.org/officeDocument/2006/relationships/hyperlink" Target="https://twitter.com/#!/craigjohnsonvsi/status/1162027419483684870" TargetMode="External" /><Relationship Id="rId241" Type="http://schemas.openxmlformats.org/officeDocument/2006/relationships/hyperlink" Target="https://twitter.com/#!/scaleup_valley/status/1162077767426592768" TargetMode="External" /><Relationship Id="rId242" Type="http://schemas.openxmlformats.org/officeDocument/2006/relationships/hyperlink" Target="https://twitter.com/#!/mdm_za/status/1161220233744531456" TargetMode="External" /><Relationship Id="rId243" Type="http://schemas.openxmlformats.org/officeDocument/2006/relationships/hyperlink" Target="https://twitter.com/#!/mdm_za/status/1162309301995737088" TargetMode="External" /><Relationship Id="rId244" Type="http://schemas.openxmlformats.org/officeDocument/2006/relationships/hyperlink" Target="https://twitter.com/#!/steveshissler/status/1162432624868102144" TargetMode="External" /><Relationship Id="rId245" Type="http://schemas.openxmlformats.org/officeDocument/2006/relationships/hyperlink" Target="https://twitter.com/#!/metamorf_us/status/1162481152608866309" TargetMode="External" /><Relationship Id="rId246" Type="http://schemas.openxmlformats.org/officeDocument/2006/relationships/hyperlink" Target="https://twitter.com/#!/davidreitman/status/1162580906000838656" TargetMode="External" /><Relationship Id="rId247" Type="http://schemas.openxmlformats.org/officeDocument/2006/relationships/hyperlink" Target="https://twitter.com/#!/itjobs_sf/status/1162751676744380416" TargetMode="External" /><Relationship Id="rId248" Type="http://schemas.openxmlformats.org/officeDocument/2006/relationships/hyperlink" Target="https://twitter.com/#!/itjob_sf/status/1162756490165465088" TargetMode="External" /><Relationship Id="rId249" Type="http://schemas.openxmlformats.org/officeDocument/2006/relationships/hyperlink" Target="https://twitter.com/#!/jmarchese/status/1162941629705199618" TargetMode="External" /><Relationship Id="rId250" Type="http://schemas.openxmlformats.org/officeDocument/2006/relationships/hyperlink" Target="https://twitter.com/#!/smv2017rse/status/1163372645548797952" TargetMode="External" /><Relationship Id="rId251" Type="http://schemas.openxmlformats.org/officeDocument/2006/relationships/hyperlink" Target="https://twitter.com/#!/saltjobsuk/status/1163386849144070144" TargetMode="External" /><Relationship Id="rId252" Type="http://schemas.openxmlformats.org/officeDocument/2006/relationships/hyperlink" Target="https://twitter.com/#!/steve_willetts/status/1163398219994472448" TargetMode="External" /><Relationship Id="rId253" Type="http://schemas.openxmlformats.org/officeDocument/2006/relationships/hyperlink" Target="https://twitter.com/#!/marco_dejong/status/1163420049388036096" TargetMode="External" /><Relationship Id="rId254" Type="http://schemas.openxmlformats.org/officeDocument/2006/relationships/hyperlink" Target="https://twitter.com/#!/milocamj/status/1160843261243564033" TargetMode="External" /><Relationship Id="rId255" Type="http://schemas.openxmlformats.org/officeDocument/2006/relationships/hyperlink" Target="https://twitter.com/#!/milocamj/status/1163435987592085507" TargetMode="External" /><Relationship Id="rId256" Type="http://schemas.openxmlformats.org/officeDocument/2006/relationships/hyperlink" Target="https://twitter.com/#!/itvc_io/status/1160843378575073280" TargetMode="External" /><Relationship Id="rId257" Type="http://schemas.openxmlformats.org/officeDocument/2006/relationships/hyperlink" Target="https://twitter.com/#!/itvc_io/status/1163436088624463879" TargetMode="External" /><Relationship Id="rId258" Type="http://schemas.openxmlformats.org/officeDocument/2006/relationships/hyperlink" Target="https://twitter.com/#!/syncsort/status/1161285765764190210" TargetMode="External" /><Relationship Id="rId259" Type="http://schemas.openxmlformats.org/officeDocument/2006/relationships/hyperlink" Target="https://twitter.com/#!/syncsort/status/1162046505584402432" TargetMode="External" /><Relationship Id="rId260" Type="http://schemas.openxmlformats.org/officeDocument/2006/relationships/hyperlink" Target="https://twitter.com/#!/gbinko/status/1163510982674661379" TargetMode="External" /><Relationship Id="rId261" Type="http://schemas.openxmlformats.org/officeDocument/2006/relationships/hyperlink" Target="https://twitter.com/#!/jeresh_kee/status/1159597662578122752" TargetMode="External" /><Relationship Id="rId262" Type="http://schemas.openxmlformats.org/officeDocument/2006/relationships/hyperlink" Target="https://twitter.com/#!/fvdmaele/status/1160750820343701504" TargetMode="External" /><Relationship Id="rId263" Type="http://schemas.openxmlformats.org/officeDocument/2006/relationships/hyperlink" Target="https://twitter.com/#!/fvdmaele/status/1159539660348985344" TargetMode="External" /><Relationship Id="rId264" Type="http://schemas.openxmlformats.org/officeDocument/2006/relationships/hyperlink" Target="https://twitter.com/#!/fvdmaele/status/1161081655341174784" TargetMode="External" /><Relationship Id="rId265" Type="http://schemas.openxmlformats.org/officeDocument/2006/relationships/hyperlink" Target="https://twitter.com/#!/fvdmaele/status/1161907547541889024" TargetMode="External" /><Relationship Id="rId266" Type="http://schemas.openxmlformats.org/officeDocument/2006/relationships/hyperlink" Target="https://twitter.com/#!/fvdmaele/status/1163526886666002434" TargetMode="External" /><Relationship Id="rId267" Type="http://schemas.openxmlformats.org/officeDocument/2006/relationships/hyperlink" Target="https://twitter.com/#!/azai123/status/1159540296415424512" TargetMode="External" /><Relationship Id="rId268" Type="http://schemas.openxmlformats.org/officeDocument/2006/relationships/hyperlink" Target="https://twitter.com/#!/azai123/status/1161621591484248064" TargetMode="External" /><Relationship Id="rId269" Type="http://schemas.openxmlformats.org/officeDocument/2006/relationships/hyperlink" Target="https://twitter.com/#!/azai123/status/1163620000151801859" TargetMode="External" /><Relationship Id="rId270" Type="http://schemas.openxmlformats.org/officeDocument/2006/relationships/hyperlink" Target="https://twitter.com/#!/suriyasubraman/status/1160817453464600576" TargetMode="External" /><Relationship Id="rId271" Type="http://schemas.openxmlformats.org/officeDocument/2006/relationships/hyperlink" Target="https://twitter.com/#!/suriyasubraman/status/1161590931818086400" TargetMode="External" /><Relationship Id="rId272" Type="http://schemas.openxmlformats.org/officeDocument/2006/relationships/hyperlink" Target="https://twitter.com/#!/suriyasubraman/status/1161592440052047872" TargetMode="External" /><Relationship Id="rId273" Type="http://schemas.openxmlformats.org/officeDocument/2006/relationships/hyperlink" Target="https://twitter.com/#!/suriyasubraman/status/1163714930782031872" TargetMode="External" /><Relationship Id="rId274" Type="http://schemas.openxmlformats.org/officeDocument/2006/relationships/hyperlink" Target="https://twitter.com/#!/suriyasubraman/status/1163718323806191616" TargetMode="External" /><Relationship Id="rId275" Type="http://schemas.openxmlformats.org/officeDocument/2006/relationships/hyperlink" Target="https://twitter.com/#!/ajdagr8/status/1163853940074659845" TargetMode="External" /><Relationship Id="rId276" Type="http://schemas.openxmlformats.org/officeDocument/2006/relationships/hyperlink" Target="https://twitter.com/#!/harimanan/status/1163943216892133377" TargetMode="External" /><Relationship Id="rId277" Type="http://schemas.openxmlformats.org/officeDocument/2006/relationships/hyperlink" Target="https://twitter.com/#!/ynotez/status/1164035289787977728" TargetMode="External" /><Relationship Id="rId278" Type="http://schemas.openxmlformats.org/officeDocument/2006/relationships/hyperlink" Target="https://twitter.com/#!/privaci_way/status/1164035541697830912" TargetMode="External" /><Relationship Id="rId279" Type="http://schemas.openxmlformats.org/officeDocument/2006/relationships/hyperlink" Target="https://twitter.com/#!/dlicornelltech/status/1163609480442941440" TargetMode="External" /><Relationship Id="rId280" Type="http://schemas.openxmlformats.org/officeDocument/2006/relationships/hyperlink" Target="https://twitter.com/#!/privaci_way/status/1163600563830788098" TargetMode="External" /><Relationship Id="rId281" Type="http://schemas.openxmlformats.org/officeDocument/2006/relationships/hyperlink" Target="https://twitter.com/#!/damiencoraboeuf/status/1161709369094000642" TargetMode="External" /><Relationship Id="rId282" Type="http://schemas.openxmlformats.org/officeDocument/2006/relationships/hyperlink" Target="https://twitter.com/#!/damiencoraboeuf/status/1164061719687245824" TargetMode="External" /><Relationship Id="rId283" Type="http://schemas.openxmlformats.org/officeDocument/2006/relationships/hyperlink" Target="https://twitter.com/#!/collibra/status/1153373948912050177" TargetMode="External" /><Relationship Id="rId284" Type="http://schemas.openxmlformats.org/officeDocument/2006/relationships/hyperlink" Target="https://twitter.com/#!/mykesec/status/1161651519541907456" TargetMode="External" /><Relationship Id="rId285" Type="http://schemas.openxmlformats.org/officeDocument/2006/relationships/hyperlink" Target="https://twitter.com/#!/collibra/status/1161624081302728706" TargetMode="External" /><Relationship Id="rId286" Type="http://schemas.openxmlformats.org/officeDocument/2006/relationships/hyperlink" Target="https://twitter.com/#!/collibra/status/1162406288636219393" TargetMode="External" /><Relationship Id="rId287" Type="http://schemas.openxmlformats.org/officeDocument/2006/relationships/hyperlink" Target="https://twitter.com/#!/stichris/status/1161890797651935232" TargetMode="External" /><Relationship Id="rId288" Type="http://schemas.openxmlformats.org/officeDocument/2006/relationships/hyperlink" Target="https://twitter.com/#!/collibra/status/1163441162813882368" TargetMode="External" /><Relationship Id="rId289" Type="http://schemas.openxmlformats.org/officeDocument/2006/relationships/hyperlink" Target="https://twitter.com/#!/collibra/status/1163526172497592320" TargetMode="External" /><Relationship Id="rId290" Type="http://schemas.openxmlformats.org/officeDocument/2006/relationships/hyperlink" Target="https://twitter.com/#!/collibra/status/1163813611002712064" TargetMode="External" /><Relationship Id="rId291" Type="http://schemas.openxmlformats.org/officeDocument/2006/relationships/hyperlink" Target="https://twitter.com/#!/comparably/status/1164188932730265601" TargetMode="External" /><Relationship Id="rId292" Type="http://schemas.openxmlformats.org/officeDocument/2006/relationships/hyperlink" Target="https://twitter.com/#!/fleursohtz/status/1161631464578068481" TargetMode="External" /><Relationship Id="rId293" Type="http://schemas.openxmlformats.org/officeDocument/2006/relationships/hyperlink" Target="https://twitter.com/#!/fleursohtz/status/1163876916883001346" TargetMode="External" /><Relationship Id="rId294" Type="http://schemas.openxmlformats.org/officeDocument/2006/relationships/hyperlink" Target="https://twitter.com/#!/collibra/status/1161632649494089731" TargetMode="External" /><Relationship Id="rId295" Type="http://schemas.openxmlformats.org/officeDocument/2006/relationships/hyperlink" Target="https://twitter.com/#!/matdestr/status/1161646384862441472" TargetMode="External" /><Relationship Id="rId296" Type="http://schemas.openxmlformats.org/officeDocument/2006/relationships/hyperlink" Target="https://twitter.com/#!/matdestr/status/1163918856110432262" TargetMode="External" /><Relationship Id="rId297" Type="http://schemas.openxmlformats.org/officeDocument/2006/relationships/hyperlink" Target="https://twitter.com/#!/matdestr/status/1160945186102554625" TargetMode="External" /><Relationship Id="rId298" Type="http://schemas.openxmlformats.org/officeDocument/2006/relationships/hyperlink" Target="https://twitter.com/#!/matdestr/status/1164200160014061568" TargetMode="External" /><Relationship Id="rId299" Type="http://schemas.openxmlformats.org/officeDocument/2006/relationships/hyperlink" Target="https://twitter.com/#!/1stsanfrancisco/status/1160605047669104643" TargetMode="External" /><Relationship Id="rId300" Type="http://schemas.openxmlformats.org/officeDocument/2006/relationships/hyperlink" Target="https://twitter.com/#!/1stsanfrancisco/status/1164253283629711360" TargetMode="External" /><Relationship Id="rId301" Type="http://schemas.openxmlformats.org/officeDocument/2006/relationships/hyperlink" Target="https://twitter.com/#!/unifisoftware/status/1164262754355519488" TargetMode="External" /><Relationship Id="rId302" Type="http://schemas.openxmlformats.org/officeDocument/2006/relationships/hyperlink" Target="https://twitter.com/#!/collibra/status/1160921488729542656" TargetMode="External" /><Relationship Id="rId303" Type="http://schemas.openxmlformats.org/officeDocument/2006/relationships/hyperlink" Target="https://twitter.com/#!/collibra/status/1159106011971629056" TargetMode="External" /><Relationship Id="rId304" Type="http://schemas.openxmlformats.org/officeDocument/2006/relationships/hyperlink" Target="https://twitter.com/#!/collibra/status/1159453548431716352" TargetMode="External" /><Relationship Id="rId305" Type="http://schemas.openxmlformats.org/officeDocument/2006/relationships/hyperlink" Target="https://twitter.com/#!/collibra/status/1161578476278861824" TargetMode="External" /><Relationship Id="rId306" Type="http://schemas.openxmlformats.org/officeDocument/2006/relationships/hyperlink" Target="https://twitter.com/#!/collibra/status/1164176870243491840" TargetMode="External" /><Relationship Id="rId307" Type="http://schemas.openxmlformats.org/officeDocument/2006/relationships/hyperlink" Target="https://twitter.com/#!/jferrary/status/1164276760327938050" TargetMode="External" /><Relationship Id="rId308" Type="http://schemas.openxmlformats.org/officeDocument/2006/relationships/comments" Target="../comments13.xml" /><Relationship Id="rId309" Type="http://schemas.openxmlformats.org/officeDocument/2006/relationships/vmlDrawing" Target="../drawings/vmlDrawing6.vml" /><Relationship Id="rId310" Type="http://schemas.openxmlformats.org/officeDocument/2006/relationships/table" Target="../tables/table23.xml" /><Relationship Id="rId3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EblspBm7ZV" TargetMode="External" /><Relationship Id="rId2" Type="http://schemas.openxmlformats.org/officeDocument/2006/relationships/hyperlink" Target="https://t.co/cpvf9JjyaO" TargetMode="External" /><Relationship Id="rId3" Type="http://schemas.openxmlformats.org/officeDocument/2006/relationships/hyperlink" Target="https://t.co/2wM2u0gNrh" TargetMode="External" /><Relationship Id="rId4" Type="http://schemas.openxmlformats.org/officeDocument/2006/relationships/hyperlink" Target="http://www.allyourdata.nl/" TargetMode="External" /><Relationship Id="rId5" Type="http://schemas.openxmlformats.org/officeDocument/2006/relationships/hyperlink" Target="http://interdisciplinarians.org/" TargetMode="External" /><Relationship Id="rId6" Type="http://schemas.openxmlformats.org/officeDocument/2006/relationships/hyperlink" Target="https://t.co/b484y87Qoc" TargetMode="External" /><Relationship Id="rId7" Type="http://schemas.openxmlformats.org/officeDocument/2006/relationships/hyperlink" Target="https://www.geminidata.com/" TargetMode="External" /><Relationship Id="rId8" Type="http://schemas.openxmlformats.org/officeDocument/2006/relationships/hyperlink" Target="https://t.co/sLLoGgSsVG" TargetMode="External" /><Relationship Id="rId9" Type="http://schemas.openxmlformats.org/officeDocument/2006/relationships/hyperlink" Target="http://www.constellationr.com/" TargetMode="External" /><Relationship Id="rId10" Type="http://schemas.openxmlformats.org/officeDocument/2006/relationships/hyperlink" Target="https://t.co/FNCIWgHNbE" TargetMode="External" /><Relationship Id="rId11" Type="http://schemas.openxmlformats.org/officeDocument/2006/relationships/hyperlink" Target="http://t.co/d5ooygGszB" TargetMode="External" /><Relationship Id="rId12" Type="http://schemas.openxmlformats.org/officeDocument/2006/relationships/hyperlink" Target="https://t.co/kfUy70TonU" TargetMode="External" /><Relationship Id="rId13" Type="http://schemas.openxmlformats.org/officeDocument/2006/relationships/hyperlink" Target="https://t.co/4WD2o9dzK5" TargetMode="External" /><Relationship Id="rId14" Type="http://schemas.openxmlformats.org/officeDocument/2006/relationships/hyperlink" Target="https://www.splunk.com/" TargetMode="External" /><Relationship Id="rId15" Type="http://schemas.openxmlformats.org/officeDocument/2006/relationships/hyperlink" Target="http://t.co/oPt131VFF7" TargetMode="External" /><Relationship Id="rId16" Type="http://schemas.openxmlformats.org/officeDocument/2006/relationships/hyperlink" Target="http://www.telcoprofessionals.com/" TargetMode="External" /><Relationship Id="rId17" Type="http://schemas.openxmlformats.org/officeDocument/2006/relationships/hyperlink" Target="http://www.biplatform.nl/" TargetMode="External" /><Relationship Id="rId18" Type="http://schemas.openxmlformats.org/officeDocument/2006/relationships/hyperlink" Target="http://jhcblog.juliehuntconsulting.com/" TargetMode="External" /><Relationship Id="rId19" Type="http://schemas.openxmlformats.org/officeDocument/2006/relationships/hyperlink" Target="http://t.co/LT7aGT33kU" TargetMode="External" /><Relationship Id="rId20" Type="http://schemas.openxmlformats.org/officeDocument/2006/relationships/hyperlink" Target="http://www.templeton-recruitment.com/" TargetMode="External" /><Relationship Id="rId21" Type="http://schemas.openxmlformats.org/officeDocument/2006/relationships/hyperlink" Target="https://t.co/UGGH5uibmc" TargetMode="External" /><Relationship Id="rId22" Type="http://schemas.openxmlformats.org/officeDocument/2006/relationships/hyperlink" Target="https://t.co/uMEcK04C8l" TargetMode="External" /><Relationship Id="rId23" Type="http://schemas.openxmlformats.org/officeDocument/2006/relationships/hyperlink" Target="https://t.co/DGUwKTrYad" TargetMode="External" /><Relationship Id="rId24" Type="http://schemas.openxmlformats.org/officeDocument/2006/relationships/hyperlink" Target="https://t.co/6XXpula8dE" TargetMode="External" /><Relationship Id="rId25" Type="http://schemas.openxmlformats.org/officeDocument/2006/relationships/hyperlink" Target="http://www.syncsort.com/" TargetMode="External" /><Relationship Id="rId26" Type="http://schemas.openxmlformats.org/officeDocument/2006/relationships/hyperlink" Target="http://www.transdigitalexpressions.com/" TargetMode="External" /><Relationship Id="rId27" Type="http://schemas.openxmlformats.org/officeDocument/2006/relationships/hyperlink" Target="http://www.leonindia.com/" TargetMode="External" /><Relationship Id="rId28" Type="http://schemas.openxmlformats.org/officeDocument/2006/relationships/hyperlink" Target="http://nofluffjobs.com/" TargetMode="External" /><Relationship Id="rId29" Type="http://schemas.openxmlformats.org/officeDocument/2006/relationships/hyperlink" Target="https://t.co/4ZyG9FgkYe" TargetMode="External" /><Relationship Id="rId30" Type="http://schemas.openxmlformats.org/officeDocument/2006/relationships/hyperlink" Target="http://www.informatica.com/" TargetMode="External" /><Relationship Id="rId31" Type="http://schemas.openxmlformats.org/officeDocument/2006/relationships/hyperlink" Target="https://t.co/oydTsoVmuX" TargetMode="External" /><Relationship Id="rId32" Type="http://schemas.openxmlformats.org/officeDocument/2006/relationships/hyperlink" Target="http://t.co/IzzWQcr514" TargetMode="External" /><Relationship Id="rId33" Type="http://schemas.openxmlformats.org/officeDocument/2006/relationships/hyperlink" Target="http://www.waterlinedata.com/" TargetMode="External" /><Relationship Id="rId34" Type="http://schemas.openxmlformats.org/officeDocument/2006/relationships/hyperlink" Target="https://t.co/kniyaJi5NS" TargetMode="External" /><Relationship Id="rId35" Type="http://schemas.openxmlformats.org/officeDocument/2006/relationships/hyperlink" Target="https://t.co/PKFpz6xdHO" TargetMode="External" /><Relationship Id="rId36" Type="http://schemas.openxmlformats.org/officeDocument/2006/relationships/hyperlink" Target="http://www.dtsquared.co.uk/" TargetMode="External" /><Relationship Id="rId37" Type="http://schemas.openxmlformats.org/officeDocument/2006/relationships/hyperlink" Target="https://t.co/IeFRfyuw1Y" TargetMode="External" /><Relationship Id="rId38" Type="http://schemas.openxmlformats.org/officeDocument/2006/relationships/hyperlink" Target="https://t.co/29wkGcV93T" TargetMode="External" /><Relationship Id="rId39" Type="http://schemas.openxmlformats.org/officeDocument/2006/relationships/hyperlink" Target="https://t.co/Ubu4sOdJq4" TargetMode="External" /><Relationship Id="rId40" Type="http://schemas.openxmlformats.org/officeDocument/2006/relationships/hyperlink" Target="http://www.linkedin.com/pub/paige-roberts/5/a77/183" TargetMode="External" /><Relationship Id="rId41" Type="http://schemas.openxmlformats.org/officeDocument/2006/relationships/hyperlink" Target="https://t.co/6XXpula8dE" TargetMode="External" /><Relationship Id="rId42" Type="http://schemas.openxmlformats.org/officeDocument/2006/relationships/hyperlink" Target="https://t.co/0WdoDtT5tw" TargetMode="External" /><Relationship Id="rId43" Type="http://schemas.openxmlformats.org/officeDocument/2006/relationships/hyperlink" Target="http://t.co/iJ5T1npBIE" TargetMode="External" /><Relationship Id="rId44" Type="http://schemas.openxmlformats.org/officeDocument/2006/relationships/hyperlink" Target="http://www.normandale.edu/" TargetMode="External" /><Relationship Id="rId45" Type="http://schemas.openxmlformats.org/officeDocument/2006/relationships/hyperlink" Target="https://www.crunchbase.com/person/david-reitman" TargetMode="External" /><Relationship Id="rId46" Type="http://schemas.openxmlformats.org/officeDocument/2006/relationships/hyperlink" Target="http://t.co/kLxn6XeuMU" TargetMode="External" /><Relationship Id="rId47" Type="http://schemas.openxmlformats.org/officeDocument/2006/relationships/hyperlink" Target="http://t.co/kLxn6XeuMU" TargetMode="External" /><Relationship Id="rId48" Type="http://schemas.openxmlformats.org/officeDocument/2006/relationships/hyperlink" Target="https://t.co/CY5RUYiYl2" TargetMode="External" /><Relationship Id="rId49" Type="http://schemas.openxmlformats.org/officeDocument/2006/relationships/hyperlink" Target="http://t.co/W63CcLAeQb" TargetMode="External" /><Relationship Id="rId50" Type="http://schemas.openxmlformats.org/officeDocument/2006/relationships/hyperlink" Target="https://t.co/nEXMrPI4Pj" TargetMode="External" /><Relationship Id="rId51" Type="http://schemas.openxmlformats.org/officeDocument/2006/relationships/hyperlink" Target="https://t.co/6XXpukSwP4" TargetMode="External" /><Relationship Id="rId52" Type="http://schemas.openxmlformats.org/officeDocument/2006/relationships/hyperlink" Target="https://www.itviconsultants.com/" TargetMode="External" /><Relationship Id="rId53" Type="http://schemas.openxmlformats.org/officeDocument/2006/relationships/hyperlink" Target="https://t.co/WyhzXNY5g3" TargetMode="External" /><Relationship Id="rId54" Type="http://schemas.openxmlformats.org/officeDocument/2006/relationships/hyperlink" Target="http://t.co/0WdoDtTDj4" TargetMode="External" /><Relationship Id="rId55" Type="http://schemas.openxmlformats.org/officeDocument/2006/relationships/hyperlink" Target="http://t.co/IhBdDGFgd9" TargetMode="External" /><Relationship Id="rId56" Type="http://schemas.openxmlformats.org/officeDocument/2006/relationships/hyperlink" Target="https://t.co/4VeipiZMyk" TargetMode="External" /><Relationship Id="rId57" Type="http://schemas.openxmlformats.org/officeDocument/2006/relationships/hyperlink" Target="https://www.linkedin.com/in/suriyansubramanian/" TargetMode="External" /><Relationship Id="rId58" Type="http://schemas.openxmlformats.org/officeDocument/2006/relationships/hyperlink" Target="http://t.co/lsQh0M7Nvq" TargetMode="External" /><Relationship Id="rId59" Type="http://schemas.openxmlformats.org/officeDocument/2006/relationships/hyperlink" Target="https://t.co/Ny0c5enRTY" TargetMode="External" /><Relationship Id="rId60" Type="http://schemas.openxmlformats.org/officeDocument/2006/relationships/hyperlink" Target="https://t.co/VAh6O2SdIj" TargetMode="External" /><Relationship Id="rId61" Type="http://schemas.openxmlformats.org/officeDocument/2006/relationships/hyperlink" Target="https://news.microsoft.com/" TargetMode="External" /><Relationship Id="rId62" Type="http://schemas.openxmlformats.org/officeDocument/2006/relationships/hyperlink" Target="http://t.co/jTrhV3bMIV" TargetMode="External" /><Relationship Id="rId63" Type="http://schemas.openxmlformats.org/officeDocument/2006/relationships/hyperlink" Target="https://t.co/JoLtgnncvo" TargetMode="External" /><Relationship Id="rId64" Type="http://schemas.openxmlformats.org/officeDocument/2006/relationships/hyperlink" Target="https://t.co/rV60QkYOMf" TargetMode="External" /><Relationship Id="rId65" Type="http://schemas.openxmlformats.org/officeDocument/2006/relationships/hyperlink" Target="https://t.co/Uv7m0My5Rk" TargetMode="External" /><Relationship Id="rId66" Type="http://schemas.openxmlformats.org/officeDocument/2006/relationships/hyperlink" Target="https://t.co/oBZ6tok6tz" TargetMode="External" /><Relationship Id="rId67" Type="http://schemas.openxmlformats.org/officeDocument/2006/relationships/hyperlink" Target="https://t.co/KplvsAxhin" TargetMode="External" /><Relationship Id="rId68" Type="http://schemas.openxmlformats.org/officeDocument/2006/relationships/hyperlink" Target="http://t.co/LfhDE98p1G" TargetMode="External" /><Relationship Id="rId69" Type="http://schemas.openxmlformats.org/officeDocument/2006/relationships/hyperlink" Target="https://www.twitter.com/mykesec" TargetMode="External" /><Relationship Id="rId70" Type="http://schemas.openxmlformats.org/officeDocument/2006/relationships/hyperlink" Target="http://www.dbta.com/" TargetMode="External" /><Relationship Id="rId71" Type="http://schemas.openxmlformats.org/officeDocument/2006/relationships/hyperlink" Target="http://t.co/eRoA4FIjVM" TargetMode="External" /><Relationship Id="rId72" Type="http://schemas.openxmlformats.org/officeDocument/2006/relationships/hyperlink" Target="https://t.co/1OD4KDseCc" TargetMode="External" /><Relationship Id="rId73" Type="http://schemas.openxmlformats.org/officeDocument/2006/relationships/hyperlink" Target="https://t.co/6rIYwQTPFH" TargetMode="External" /><Relationship Id="rId74" Type="http://schemas.openxmlformats.org/officeDocument/2006/relationships/hyperlink" Target="http://www.firstsanfranciscopartners.com/Twitter-welcome" TargetMode="External" /><Relationship Id="rId75" Type="http://schemas.openxmlformats.org/officeDocument/2006/relationships/hyperlink" Target="http://unifisoftware.com/" TargetMode="External" /><Relationship Id="rId76" Type="http://schemas.openxmlformats.org/officeDocument/2006/relationships/hyperlink" Target="http://highwirepr.com/" TargetMode="External" /><Relationship Id="rId77" Type="http://schemas.openxmlformats.org/officeDocument/2006/relationships/hyperlink" Target="https://pbs.twimg.com/profile_banners/22762047/1558710090" TargetMode="External" /><Relationship Id="rId78" Type="http://schemas.openxmlformats.org/officeDocument/2006/relationships/hyperlink" Target="https://pbs.twimg.com/profile_banners/1105895727996305414/1563474455" TargetMode="External" /><Relationship Id="rId79" Type="http://schemas.openxmlformats.org/officeDocument/2006/relationships/hyperlink" Target="https://pbs.twimg.com/profile_banners/348540555/1529156871" TargetMode="External" /><Relationship Id="rId80" Type="http://schemas.openxmlformats.org/officeDocument/2006/relationships/hyperlink" Target="https://pbs.twimg.com/profile_banners/2943999670/1478894847" TargetMode="External" /><Relationship Id="rId81" Type="http://schemas.openxmlformats.org/officeDocument/2006/relationships/hyperlink" Target="https://pbs.twimg.com/profile_banners/975452621522853890/1521402326" TargetMode="External" /><Relationship Id="rId82" Type="http://schemas.openxmlformats.org/officeDocument/2006/relationships/hyperlink" Target="https://pbs.twimg.com/profile_banners/193030139/1536026385" TargetMode="External" /><Relationship Id="rId83" Type="http://schemas.openxmlformats.org/officeDocument/2006/relationships/hyperlink" Target="https://pbs.twimg.com/profile_banners/3098155296/1550785539" TargetMode="External" /><Relationship Id="rId84" Type="http://schemas.openxmlformats.org/officeDocument/2006/relationships/hyperlink" Target="https://pbs.twimg.com/profile_banners/2562688160/1543981816" TargetMode="External" /><Relationship Id="rId85" Type="http://schemas.openxmlformats.org/officeDocument/2006/relationships/hyperlink" Target="https://pbs.twimg.com/profile_banners/1132105910/1398705773" TargetMode="External" /><Relationship Id="rId86" Type="http://schemas.openxmlformats.org/officeDocument/2006/relationships/hyperlink" Target="https://pbs.twimg.com/profile_banners/1585/1462808162" TargetMode="External" /><Relationship Id="rId87" Type="http://schemas.openxmlformats.org/officeDocument/2006/relationships/hyperlink" Target="https://pbs.twimg.com/profile_banners/14562685/1431332241" TargetMode="External" /><Relationship Id="rId88" Type="http://schemas.openxmlformats.org/officeDocument/2006/relationships/hyperlink" Target="https://pbs.twimg.com/profile_banners/12447792/1545012227" TargetMode="External" /><Relationship Id="rId89" Type="http://schemas.openxmlformats.org/officeDocument/2006/relationships/hyperlink" Target="https://pbs.twimg.com/profile_banners/785496610688163840/1544730161" TargetMode="External" /><Relationship Id="rId90" Type="http://schemas.openxmlformats.org/officeDocument/2006/relationships/hyperlink" Target="https://pbs.twimg.com/profile_banners/183282775/1482841531" TargetMode="External" /><Relationship Id="rId91" Type="http://schemas.openxmlformats.org/officeDocument/2006/relationships/hyperlink" Target="https://pbs.twimg.com/profile_banners/23803700/1417444122" TargetMode="External" /><Relationship Id="rId92" Type="http://schemas.openxmlformats.org/officeDocument/2006/relationships/hyperlink" Target="https://pbs.twimg.com/profile_banners/632410090/1452250485" TargetMode="External" /><Relationship Id="rId93" Type="http://schemas.openxmlformats.org/officeDocument/2006/relationships/hyperlink" Target="https://pbs.twimg.com/profile_banners/63875612/1356803466" TargetMode="External" /><Relationship Id="rId94" Type="http://schemas.openxmlformats.org/officeDocument/2006/relationships/hyperlink" Target="https://pbs.twimg.com/profile_banners/25093020/1446131298" TargetMode="External" /><Relationship Id="rId95" Type="http://schemas.openxmlformats.org/officeDocument/2006/relationships/hyperlink" Target="https://pbs.twimg.com/profile_banners/96751362/1398241439" TargetMode="External" /><Relationship Id="rId96" Type="http://schemas.openxmlformats.org/officeDocument/2006/relationships/hyperlink" Target="https://pbs.twimg.com/profile_banners/802249640968130560/1504184160" TargetMode="External" /><Relationship Id="rId97" Type="http://schemas.openxmlformats.org/officeDocument/2006/relationships/hyperlink" Target="https://pbs.twimg.com/profile_banners/23050126/1398768661" TargetMode="External" /><Relationship Id="rId98" Type="http://schemas.openxmlformats.org/officeDocument/2006/relationships/hyperlink" Target="https://pbs.twimg.com/profile_banners/119987616/1526597159" TargetMode="External" /><Relationship Id="rId99" Type="http://schemas.openxmlformats.org/officeDocument/2006/relationships/hyperlink" Target="https://pbs.twimg.com/profile_banners/190022555/1351956491" TargetMode="External" /><Relationship Id="rId100" Type="http://schemas.openxmlformats.org/officeDocument/2006/relationships/hyperlink" Target="https://pbs.twimg.com/profile_banners/86295503/1564461136" TargetMode="External" /><Relationship Id="rId101" Type="http://schemas.openxmlformats.org/officeDocument/2006/relationships/hyperlink" Target="https://pbs.twimg.com/profile_banners/2394368671/1561539051" TargetMode="External" /><Relationship Id="rId102" Type="http://schemas.openxmlformats.org/officeDocument/2006/relationships/hyperlink" Target="https://pbs.twimg.com/profile_banners/18994444/1561994348" TargetMode="External" /><Relationship Id="rId103" Type="http://schemas.openxmlformats.org/officeDocument/2006/relationships/hyperlink" Target="https://pbs.twimg.com/profile_banners/17350542/1559939034" TargetMode="External" /><Relationship Id="rId104" Type="http://schemas.openxmlformats.org/officeDocument/2006/relationships/hyperlink" Target="https://pbs.twimg.com/profile_banners/31137589/1561966913" TargetMode="External" /><Relationship Id="rId105" Type="http://schemas.openxmlformats.org/officeDocument/2006/relationships/hyperlink" Target="https://pbs.twimg.com/profile_banners/159006461/1538401610" TargetMode="External" /><Relationship Id="rId106" Type="http://schemas.openxmlformats.org/officeDocument/2006/relationships/hyperlink" Target="https://pbs.twimg.com/profile_banners/2457248239/1548959165" TargetMode="External" /><Relationship Id="rId107" Type="http://schemas.openxmlformats.org/officeDocument/2006/relationships/hyperlink" Target="https://pbs.twimg.com/profile_banners/3319129318/1489592832" TargetMode="External" /><Relationship Id="rId108" Type="http://schemas.openxmlformats.org/officeDocument/2006/relationships/hyperlink" Target="https://pbs.twimg.com/profile_banners/2900812606/1557324821" TargetMode="External" /><Relationship Id="rId109" Type="http://schemas.openxmlformats.org/officeDocument/2006/relationships/hyperlink" Target="https://pbs.twimg.com/profile_banners/119718228/1531521844" TargetMode="External" /><Relationship Id="rId110" Type="http://schemas.openxmlformats.org/officeDocument/2006/relationships/hyperlink" Target="https://pbs.twimg.com/profile_banners/960923429858959361/1518099442" TargetMode="External" /><Relationship Id="rId111" Type="http://schemas.openxmlformats.org/officeDocument/2006/relationships/hyperlink" Target="https://pbs.twimg.com/profile_banners/42092303/1554497856" TargetMode="External" /><Relationship Id="rId112" Type="http://schemas.openxmlformats.org/officeDocument/2006/relationships/hyperlink" Target="https://pbs.twimg.com/profile_banners/728254200900157441/1514925278" TargetMode="External" /><Relationship Id="rId113" Type="http://schemas.openxmlformats.org/officeDocument/2006/relationships/hyperlink" Target="https://pbs.twimg.com/profile_banners/226204384/1465851708" TargetMode="External" /><Relationship Id="rId114" Type="http://schemas.openxmlformats.org/officeDocument/2006/relationships/hyperlink" Target="https://pbs.twimg.com/profile_banners/2165933725/1433225368" TargetMode="External" /><Relationship Id="rId115" Type="http://schemas.openxmlformats.org/officeDocument/2006/relationships/hyperlink" Target="https://pbs.twimg.com/profile_banners/131133824/1416004271" TargetMode="External" /><Relationship Id="rId116" Type="http://schemas.openxmlformats.org/officeDocument/2006/relationships/hyperlink" Target="https://pbs.twimg.com/profile_banners/809104871454547968/1481753158" TargetMode="External" /><Relationship Id="rId117" Type="http://schemas.openxmlformats.org/officeDocument/2006/relationships/hyperlink" Target="https://pbs.twimg.com/profile_banners/57652640/1415906679" TargetMode="External" /><Relationship Id="rId118" Type="http://schemas.openxmlformats.org/officeDocument/2006/relationships/hyperlink" Target="https://pbs.twimg.com/profile_banners/17762416/1421602290" TargetMode="External" /><Relationship Id="rId119" Type="http://schemas.openxmlformats.org/officeDocument/2006/relationships/hyperlink" Target="https://pbs.twimg.com/profile_banners/4840282695/1556906991" TargetMode="External" /><Relationship Id="rId120" Type="http://schemas.openxmlformats.org/officeDocument/2006/relationships/hyperlink" Target="https://pbs.twimg.com/profile_banners/10415182/1353319153" TargetMode="External" /><Relationship Id="rId121" Type="http://schemas.openxmlformats.org/officeDocument/2006/relationships/hyperlink" Target="https://pbs.twimg.com/profile_banners/327280276/1390209459" TargetMode="External" /><Relationship Id="rId122" Type="http://schemas.openxmlformats.org/officeDocument/2006/relationships/hyperlink" Target="https://pbs.twimg.com/profile_banners/14753337/1355799951" TargetMode="External" /><Relationship Id="rId123" Type="http://schemas.openxmlformats.org/officeDocument/2006/relationships/hyperlink" Target="https://pbs.twimg.com/profile_banners/100793265/1404611224" TargetMode="External" /><Relationship Id="rId124" Type="http://schemas.openxmlformats.org/officeDocument/2006/relationships/hyperlink" Target="https://pbs.twimg.com/profile_banners/37661040/1519941351" TargetMode="External" /><Relationship Id="rId125" Type="http://schemas.openxmlformats.org/officeDocument/2006/relationships/hyperlink" Target="https://pbs.twimg.com/profile_banners/3231505957/1555431510" TargetMode="External" /><Relationship Id="rId126" Type="http://schemas.openxmlformats.org/officeDocument/2006/relationships/hyperlink" Target="https://pbs.twimg.com/profile_banners/3231839162/1434546975" TargetMode="External" /><Relationship Id="rId127" Type="http://schemas.openxmlformats.org/officeDocument/2006/relationships/hyperlink" Target="https://pbs.twimg.com/profile_banners/15607427/1400334906" TargetMode="External" /><Relationship Id="rId128" Type="http://schemas.openxmlformats.org/officeDocument/2006/relationships/hyperlink" Target="https://pbs.twimg.com/profile_banners/240663757/1522144089" TargetMode="External" /><Relationship Id="rId129" Type="http://schemas.openxmlformats.org/officeDocument/2006/relationships/hyperlink" Target="https://pbs.twimg.com/profile_banners/52194003/1456771533" TargetMode="External" /><Relationship Id="rId130" Type="http://schemas.openxmlformats.org/officeDocument/2006/relationships/hyperlink" Target="https://pbs.twimg.com/profile_banners/46507071/1512570617" TargetMode="External" /><Relationship Id="rId131" Type="http://schemas.openxmlformats.org/officeDocument/2006/relationships/hyperlink" Target="https://pbs.twimg.com/profile_banners/28119151/1554581229" TargetMode="External" /><Relationship Id="rId132" Type="http://schemas.openxmlformats.org/officeDocument/2006/relationships/hyperlink" Target="https://pbs.twimg.com/profile_banners/714651006/1554582711" TargetMode="External" /><Relationship Id="rId133" Type="http://schemas.openxmlformats.org/officeDocument/2006/relationships/hyperlink" Target="https://pbs.twimg.com/profile_banners/251437961/1509709495" TargetMode="External" /><Relationship Id="rId134" Type="http://schemas.openxmlformats.org/officeDocument/2006/relationships/hyperlink" Target="https://pbs.twimg.com/profile_banners/301734951/1548938740" TargetMode="External" /><Relationship Id="rId135" Type="http://schemas.openxmlformats.org/officeDocument/2006/relationships/hyperlink" Target="https://pbs.twimg.com/profile_banners/541136693/1498681712" TargetMode="External" /><Relationship Id="rId136" Type="http://schemas.openxmlformats.org/officeDocument/2006/relationships/hyperlink" Target="https://pbs.twimg.com/profile_banners/74286565/1557879071" TargetMode="External" /><Relationship Id="rId137" Type="http://schemas.openxmlformats.org/officeDocument/2006/relationships/hyperlink" Target="https://pbs.twimg.com/profile_banners/772828033954750464/1564722941" TargetMode="External" /><Relationship Id="rId138" Type="http://schemas.openxmlformats.org/officeDocument/2006/relationships/hyperlink" Target="https://pbs.twimg.com/profile_banners/1016868056642056197/1538586704" TargetMode="External" /><Relationship Id="rId139" Type="http://schemas.openxmlformats.org/officeDocument/2006/relationships/hyperlink" Target="https://pbs.twimg.com/profile_banners/413362670/1398428679" TargetMode="External" /><Relationship Id="rId140" Type="http://schemas.openxmlformats.org/officeDocument/2006/relationships/hyperlink" Target="https://pbs.twimg.com/profile_banners/755051136/1561989722" TargetMode="External" /><Relationship Id="rId141" Type="http://schemas.openxmlformats.org/officeDocument/2006/relationships/hyperlink" Target="https://pbs.twimg.com/profile_banners/1065192774/1544733632" TargetMode="External" /><Relationship Id="rId142" Type="http://schemas.openxmlformats.org/officeDocument/2006/relationships/hyperlink" Target="https://pbs.twimg.com/profile_banners/3372751879/1544828204" TargetMode="External" /><Relationship Id="rId143" Type="http://schemas.openxmlformats.org/officeDocument/2006/relationships/hyperlink" Target="https://pbs.twimg.com/profile_banners/125991692/1476834908" TargetMode="External" /><Relationship Id="rId144" Type="http://schemas.openxmlformats.org/officeDocument/2006/relationships/hyperlink" Target="https://pbs.twimg.com/profile_banners/239970216/1398359698" TargetMode="External" /><Relationship Id="rId145" Type="http://schemas.openxmlformats.org/officeDocument/2006/relationships/hyperlink" Target="https://pbs.twimg.com/profile_banners/16318230/1411570241" TargetMode="External" /><Relationship Id="rId146" Type="http://schemas.openxmlformats.org/officeDocument/2006/relationships/hyperlink" Target="https://pbs.twimg.com/profile_banners/49744953/1564759956" TargetMode="External" /><Relationship Id="rId147" Type="http://schemas.openxmlformats.org/officeDocument/2006/relationships/hyperlink" Target="https://pbs.twimg.com/profile_banners/4921012383/1457039911" TargetMode="External" /><Relationship Id="rId148" Type="http://schemas.openxmlformats.org/officeDocument/2006/relationships/hyperlink" Target="https://pbs.twimg.com/profile_banners/142890112/1562192466" TargetMode="External" /><Relationship Id="rId149" Type="http://schemas.openxmlformats.org/officeDocument/2006/relationships/hyperlink" Target="https://pbs.twimg.com/profile_banners/2926255957/1544637921"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3/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6/bg.gif"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2/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5/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3/bg.gif"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2/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8/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0.twimg.com/profile_background_images/10448011/corkboard.jp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6/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1148656053766299649/lZa4JWz7_normal.png" TargetMode="External" /><Relationship Id="rId241" Type="http://schemas.openxmlformats.org/officeDocument/2006/relationships/hyperlink" Target="http://pbs.twimg.com/profile_images/1105897328655900673/lackixl8_normal.png" TargetMode="External" /><Relationship Id="rId242" Type="http://schemas.openxmlformats.org/officeDocument/2006/relationships/hyperlink" Target="http://pbs.twimg.com/profile_images/1047189927023263745/j88HVrOL_normal.jpg" TargetMode="External" /><Relationship Id="rId243" Type="http://schemas.openxmlformats.org/officeDocument/2006/relationships/hyperlink" Target="http://pbs.twimg.com/profile_images/769274069565014016/k-h8tTxn_normal.jpg" TargetMode="External" /><Relationship Id="rId244" Type="http://schemas.openxmlformats.org/officeDocument/2006/relationships/hyperlink" Target="http://pbs.twimg.com/profile_images/975455769285013516/v9woXI7E_normal.jpg" TargetMode="External" /><Relationship Id="rId245" Type="http://schemas.openxmlformats.org/officeDocument/2006/relationships/hyperlink" Target="http://pbs.twimg.com/profile_images/1036795665035276294/xM77MXeD_normal.jpg" TargetMode="External" /><Relationship Id="rId246" Type="http://schemas.openxmlformats.org/officeDocument/2006/relationships/hyperlink" Target="http://pbs.twimg.com/profile_images/1098701933139951616/_jCZZDK5_normal.png" TargetMode="External" /><Relationship Id="rId247" Type="http://schemas.openxmlformats.org/officeDocument/2006/relationships/hyperlink" Target="http://pbs.twimg.com/profile_images/1072997885522788352/pRd18hdr_normal.jpg" TargetMode="External" /><Relationship Id="rId248" Type="http://schemas.openxmlformats.org/officeDocument/2006/relationships/hyperlink" Target="http://pbs.twimg.com/profile_images/1055250527498395649/SzWZGxmY_normal.jpg" TargetMode="External" /><Relationship Id="rId249" Type="http://schemas.openxmlformats.org/officeDocument/2006/relationships/hyperlink" Target="http://pbs.twimg.com/profile_images/2228251926/dion_headshot_red_background_normal.jpg" TargetMode="External" /><Relationship Id="rId250" Type="http://schemas.openxmlformats.org/officeDocument/2006/relationships/hyperlink" Target="http://pbs.twimg.com/profile_images/2739864798/5df80268d592c42c4ac275097454ff55_normal.png" TargetMode="External" /><Relationship Id="rId251" Type="http://schemas.openxmlformats.org/officeDocument/2006/relationships/hyperlink" Target="http://pbs.twimg.com/profile_images/763086452901097472/mdldGWWZ_normal.jpg" TargetMode="External" /><Relationship Id="rId252" Type="http://schemas.openxmlformats.org/officeDocument/2006/relationships/hyperlink" Target="http://pbs.twimg.com/profile_images/1046576251949862912/axeUR8EK_normal.jpg" TargetMode="External" /><Relationship Id="rId253" Type="http://schemas.openxmlformats.org/officeDocument/2006/relationships/hyperlink" Target="http://pbs.twimg.com/profile_images/1051648077809872897/91P_IOkl_normal.jpg" TargetMode="External" /><Relationship Id="rId254" Type="http://schemas.openxmlformats.org/officeDocument/2006/relationships/hyperlink" Target="http://pbs.twimg.com/profile_images/785504703274680320/CeZ4u8Fa_normal.jpg" TargetMode="External" /><Relationship Id="rId255" Type="http://schemas.openxmlformats.org/officeDocument/2006/relationships/hyperlink" Target="http://pbs.twimg.com/profile_images/813722598139957248/D7Q68Y_K_normal.jpg" TargetMode="External" /><Relationship Id="rId256" Type="http://schemas.openxmlformats.org/officeDocument/2006/relationships/hyperlink" Target="http://pbs.twimg.com/profile_images/537843677217832960/9KOySstt_normal.jpeg" TargetMode="External" /><Relationship Id="rId257" Type="http://schemas.openxmlformats.org/officeDocument/2006/relationships/hyperlink" Target="http://pbs.twimg.com/profile_images/603278646682492928/TfB3SgQF_normal.jpg" TargetMode="External" /><Relationship Id="rId258" Type="http://schemas.openxmlformats.org/officeDocument/2006/relationships/hyperlink" Target="http://pbs.twimg.com/profile_images/468502341/Julie4_normal.jpg" TargetMode="External" /><Relationship Id="rId259" Type="http://schemas.openxmlformats.org/officeDocument/2006/relationships/hyperlink" Target="http://pbs.twimg.com/profile_images/1610775643/DatanamiTwitterLogo_normal.gif" TargetMode="External" /><Relationship Id="rId260" Type="http://schemas.openxmlformats.org/officeDocument/2006/relationships/hyperlink" Target="http://pbs.twimg.com/profile_images/653543420355571712/xAM6q0OH_normal.png" TargetMode="External" /><Relationship Id="rId261" Type="http://schemas.openxmlformats.org/officeDocument/2006/relationships/hyperlink" Target="http://pbs.twimg.com/profile_images/716903601852047360/MJYqIPAP_normal.jpg" TargetMode="External" /><Relationship Id="rId262" Type="http://schemas.openxmlformats.org/officeDocument/2006/relationships/hyperlink" Target="http://pbs.twimg.com/profile_images/902544912037679104/retjdiDQ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461128277441015808/PaZ2nhdf_normal.jpeg" TargetMode="External" /><Relationship Id="rId265" Type="http://schemas.openxmlformats.org/officeDocument/2006/relationships/hyperlink" Target="http://pbs.twimg.com/profile_images/997206590297001984/W12fFyIj_normal.jpg" TargetMode="External" /><Relationship Id="rId266" Type="http://schemas.openxmlformats.org/officeDocument/2006/relationships/hyperlink" Target="http://pbs.twimg.com/profile_images/599389352918122497/AuNUT6F4_normal.jpg" TargetMode="External" /><Relationship Id="rId267" Type="http://schemas.openxmlformats.org/officeDocument/2006/relationships/hyperlink" Target="http://pbs.twimg.com/profile_images/1015826120963325953/ofqpOec3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139054964230303744/MZBBxw7p_normal.png" TargetMode="External" /><Relationship Id="rId270" Type="http://schemas.openxmlformats.org/officeDocument/2006/relationships/hyperlink" Target="http://pbs.twimg.com/profile_images/1145718847779086342/-HLVAdF8_normal.png" TargetMode="External" /><Relationship Id="rId271" Type="http://schemas.openxmlformats.org/officeDocument/2006/relationships/hyperlink" Target="http://pbs.twimg.com/profile_images/863223889047937024/cUoPjCIl_normal.jpg" TargetMode="External" /><Relationship Id="rId272" Type="http://schemas.openxmlformats.org/officeDocument/2006/relationships/hyperlink" Target="http://pbs.twimg.com/profile_images/1069641997281968133/itIXdDUe_normal.jpg" TargetMode="External" /><Relationship Id="rId273" Type="http://schemas.openxmlformats.org/officeDocument/2006/relationships/hyperlink" Target="http://pbs.twimg.com/profile_images/1046758388313600005/b2HBwgN__normal.jpg" TargetMode="External" /><Relationship Id="rId274" Type="http://schemas.openxmlformats.org/officeDocument/2006/relationships/hyperlink" Target="http://pbs.twimg.com/profile_images/1093291982959534080/gqTAYcP3_normal.jpg" TargetMode="External" /><Relationship Id="rId275" Type="http://schemas.openxmlformats.org/officeDocument/2006/relationships/hyperlink" Target="http://pbs.twimg.com/profile_images/880116877262901248/oR8XxcY8_normal.jpg" TargetMode="External" /><Relationship Id="rId276" Type="http://schemas.openxmlformats.org/officeDocument/2006/relationships/hyperlink" Target="http://pbs.twimg.com/profile_images/495233775777755137/fQbuYME__normal.jpeg" TargetMode="External" /><Relationship Id="rId277" Type="http://schemas.openxmlformats.org/officeDocument/2006/relationships/hyperlink" Target="http://pbs.twimg.com/profile_images/461560978883088384/vdf7CAyG_normal.jpeg" TargetMode="External" /><Relationship Id="rId278" Type="http://schemas.openxmlformats.org/officeDocument/2006/relationships/hyperlink" Target="http://pbs.twimg.com/profile_images/898272658701340672/b6ZSZV97_normal.jpg" TargetMode="External" /><Relationship Id="rId279" Type="http://schemas.openxmlformats.org/officeDocument/2006/relationships/hyperlink" Target="http://pbs.twimg.com/profile_images/108380155/Water_Lin_normal.jpg" TargetMode="External" /><Relationship Id="rId280" Type="http://schemas.openxmlformats.org/officeDocument/2006/relationships/hyperlink" Target="http://pbs.twimg.com/profile_images/962085788572729345/FSlMO0mW_normal.jpg" TargetMode="External" /><Relationship Id="rId281" Type="http://schemas.openxmlformats.org/officeDocument/2006/relationships/hyperlink" Target="http://pbs.twimg.com/profile_images/2461581829/image_normal.jpg" TargetMode="External" /><Relationship Id="rId282" Type="http://schemas.openxmlformats.org/officeDocument/2006/relationships/hyperlink" Target="http://pbs.twimg.com/profile_images/592908007211696128/_-QzZUaf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996360179628298243/mLt5yB60_normal.jpg" TargetMode="External" /><Relationship Id="rId285" Type="http://schemas.openxmlformats.org/officeDocument/2006/relationships/hyperlink" Target="http://pbs.twimg.com/profile_images/1107440535105622017/S5YABEq4_normal.jpg" TargetMode="External" /><Relationship Id="rId286" Type="http://schemas.openxmlformats.org/officeDocument/2006/relationships/hyperlink" Target="http://pbs.twimg.com/profile_images/788943368965398528/VoRV47Oa_normal.jpg" TargetMode="External" /><Relationship Id="rId287" Type="http://schemas.openxmlformats.org/officeDocument/2006/relationships/hyperlink" Target="http://pbs.twimg.com/profile_images/884861141507297281/5jxfh68h_normal.jpg" TargetMode="External" /><Relationship Id="rId288" Type="http://schemas.openxmlformats.org/officeDocument/2006/relationships/hyperlink" Target="http://pbs.twimg.com/profile_images/742743213157425152/w1bmvIqo_normal.jpg" TargetMode="External" /><Relationship Id="rId289" Type="http://schemas.openxmlformats.org/officeDocument/2006/relationships/hyperlink" Target="http://pbs.twimg.com/profile_images/790507105681862656/uT91GiZi_normal.jpg" TargetMode="External" /><Relationship Id="rId290" Type="http://schemas.openxmlformats.org/officeDocument/2006/relationships/hyperlink" Target="http://pbs.twimg.com/profile_images/1021260449122324480/3CDmGKgJ_normal.jpg" TargetMode="External" /><Relationship Id="rId291" Type="http://schemas.openxmlformats.org/officeDocument/2006/relationships/hyperlink" Target="http://pbs.twimg.com/profile_images/809153555760349185/LdmRLcQU_normal.jpg" TargetMode="External" /><Relationship Id="rId292" Type="http://schemas.openxmlformats.org/officeDocument/2006/relationships/hyperlink" Target="http://pbs.twimg.com/profile_images/682305200909103105/IWh3wjao_normal.jpg" TargetMode="External" /><Relationship Id="rId293" Type="http://schemas.openxmlformats.org/officeDocument/2006/relationships/hyperlink" Target="http://pbs.twimg.com/profile_images/1091071756104654848/shsrZ-s3_normal.jpg" TargetMode="External" /><Relationship Id="rId294" Type="http://schemas.openxmlformats.org/officeDocument/2006/relationships/hyperlink" Target="http://pbs.twimg.com/profile_images/1046088758813249536/euCoZxZb_normal.jpg" TargetMode="External" /><Relationship Id="rId295" Type="http://schemas.openxmlformats.org/officeDocument/2006/relationships/hyperlink" Target="http://pbs.twimg.com/profile_images/1145756531373330432/rnz9fq7p_normal.png" TargetMode="External" /><Relationship Id="rId296" Type="http://schemas.openxmlformats.org/officeDocument/2006/relationships/hyperlink" Target="http://pbs.twimg.com/profile_images/1103748303030763520/7FsywtLx_normal.png" TargetMode="External" /><Relationship Id="rId297" Type="http://schemas.openxmlformats.org/officeDocument/2006/relationships/hyperlink" Target="http://pbs.twimg.com/profile_images/3686112949/9af399f80c18d6259210ecb9bf55e159_normal.jpeg" TargetMode="External" /><Relationship Id="rId298" Type="http://schemas.openxmlformats.org/officeDocument/2006/relationships/hyperlink" Target="http://pbs.twimg.com/profile_images/467548529808777216/vqVv0f7q_normal.jpeg" TargetMode="External" /><Relationship Id="rId299" Type="http://schemas.openxmlformats.org/officeDocument/2006/relationships/hyperlink" Target="http://pbs.twimg.com/profile_images/838065654938890243/TQK6bIuQ_normal.jpg" TargetMode="External" /><Relationship Id="rId300" Type="http://schemas.openxmlformats.org/officeDocument/2006/relationships/hyperlink" Target="http://pbs.twimg.com/profile_images/602579608/IMAGE_00011_normal.jpg" TargetMode="External" /><Relationship Id="rId301" Type="http://schemas.openxmlformats.org/officeDocument/2006/relationships/hyperlink" Target="http://pbs.twimg.com/profile_images/927638277842014208/fzO9tKNx_normal.jpg" TargetMode="External" /><Relationship Id="rId302" Type="http://schemas.openxmlformats.org/officeDocument/2006/relationships/hyperlink" Target="http://pbs.twimg.com/profile_images/1118186882628714496/KyC1QZS0_normal.png" TargetMode="External" /><Relationship Id="rId303" Type="http://schemas.openxmlformats.org/officeDocument/2006/relationships/hyperlink" Target="http://pbs.twimg.com/profile_images/612905916795613184/WSeD7i3h_normal.jpg" TargetMode="External" /><Relationship Id="rId304" Type="http://schemas.openxmlformats.org/officeDocument/2006/relationships/hyperlink" Target="http://pbs.twimg.com/profile_images/1028648242555301894/jNo6E-WH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1145916864884875269/WjD7oz45_normal.png" TargetMode="External" /><Relationship Id="rId307" Type="http://schemas.openxmlformats.org/officeDocument/2006/relationships/hyperlink" Target="http://pbs.twimg.com/profile_images/1065701423424274432/4ypPXS0S_normal.jpg" TargetMode="External" /><Relationship Id="rId308" Type="http://schemas.openxmlformats.org/officeDocument/2006/relationships/hyperlink" Target="http://pbs.twimg.com/profile_images/685229038361817088/AI46c18I_normal.jpg" TargetMode="External" /><Relationship Id="rId309" Type="http://schemas.openxmlformats.org/officeDocument/2006/relationships/hyperlink" Target="http://pbs.twimg.com/profile_images/1108578778018709505/56I0aOhL_normal.jpg" TargetMode="External" /><Relationship Id="rId310" Type="http://schemas.openxmlformats.org/officeDocument/2006/relationships/hyperlink" Target="http://pbs.twimg.com/profile_images/881919260880244736/iIswRt5K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492025622961459200/0ZQisTTC_normal.jpeg" TargetMode="External" /><Relationship Id="rId313" Type="http://schemas.openxmlformats.org/officeDocument/2006/relationships/hyperlink" Target="http://pbs.twimg.com/profile_images/326464396/FelixProfile_normal.jpg" TargetMode="External" /><Relationship Id="rId314" Type="http://schemas.openxmlformats.org/officeDocument/2006/relationships/hyperlink" Target="http://pbs.twimg.com/profile_images/2158654025/ill_kumiawase_01_RGB128_2_normal.png" TargetMode="External" /><Relationship Id="rId315" Type="http://schemas.openxmlformats.org/officeDocument/2006/relationships/hyperlink" Target="http://pbs.twimg.com/profile_images/1127516198772662274/3wCr1VQ1_normal.jpg" TargetMode="External" /><Relationship Id="rId316" Type="http://schemas.openxmlformats.org/officeDocument/2006/relationships/hyperlink" Target="http://pbs.twimg.com/profile_images/874697519179198465/phy05IkZ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378800000651778961/bc194947ff384226b7dbfc887fc5c86b_normal.jpe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1082204921020207104/Bg6wM89m_normal.jpg" TargetMode="External" /><Relationship Id="rId321" Type="http://schemas.openxmlformats.org/officeDocument/2006/relationships/hyperlink" Target="http://pbs.twimg.com/profile_images/909820473101422592/h68grM3Z_normal.jpg" TargetMode="External" /><Relationship Id="rId322" Type="http://schemas.openxmlformats.org/officeDocument/2006/relationships/hyperlink" Target="http://pbs.twimg.com/profile_images/1103786517686771712/UvG4ZtYW_normal.png" TargetMode="External" /><Relationship Id="rId323" Type="http://schemas.openxmlformats.org/officeDocument/2006/relationships/hyperlink" Target="http://pbs.twimg.com/profile_images/1865579852/ICSI__logo_twitter_normal.png" TargetMode="External" /><Relationship Id="rId324" Type="http://schemas.openxmlformats.org/officeDocument/2006/relationships/hyperlink" Target="http://pbs.twimg.com/profile_images/925372906284224513/eQP81aQf_normal.jpg" TargetMode="External" /><Relationship Id="rId325" Type="http://schemas.openxmlformats.org/officeDocument/2006/relationships/hyperlink" Target="http://pbs.twimg.com/profile_images/1016871930865971201/kkd5frgU_normal.jpg" TargetMode="External" /><Relationship Id="rId326" Type="http://schemas.openxmlformats.org/officeDocument/2006/relationships/hyperlink" Target="http://pbs.twimg.com/profile_images/953963954639949826/KfnIwMfr_normal.jpg" TargetMode="External" /><Relationship Id="rId327" Type="http://schemas.openxmlformats.org/officeDocument/2006/relationships/hyperlink" Target="http://pbs.twimg.com/profile_images/1145749695869984769/CubvfzNr_normal.png" TargetMode="External" /><Relationship Id="rId328" Type="http://schemas.openxmlformats.org/officeDocument/2006/relationships/hyperlink" Target="http://pbs.twimg.com/profile_images/1101862312842018817/QXDBygVz_normal.png" TargetMode="External" /><Relationship Id="rId329" Type="http://schemas.openxmlformats.org/officeDocument/2006/relationships/hyperlink" Target="http://pbs.twimg.com/profile_images/1146429562936537090/KLdhgPIz_normal.png" TargetMode="External" /><Relationship Id="rId330" Type="http://schemas.openxmlformats.org/officeDocument/2006/relationships/hyperlink" Target="http://pbs.twimg.com/profile_images/1157981707255070720/D5Jr2g18_normal.jpg" TargetMode="External" /><Relationship Id="rId331" Type="http://schemas.openxmlformats.org/officeDocument/2006/relationships/hyperlink" Target="http://pbs.twimg.com/profile_images/459379181667618816/ho0TMc6i_normal.jpeg" TargetMode="External" /><Relationship Id="rId332" Type="http://schemas.openxmlformats.org/officeDocument/2006/relationships/hyperlink" Target="http://pbs.twimg.com/profile_images/514769537195991040/YAJObmWx_normal.png" TargetMode="External" /><Relationship Id="rId333" Type="http://schemas.openxmlformats.org/officeDocument/2006/relationships/hyperlink" Target="http://pbs.twimg.com/profile_images/1044296770300272642/tBA038Rt_normal.jpg" TargetMode="External" /><Relationship Id="rId334" Type="http://schemas.openxmlformats.org/officeDocument/2006/relationships/hyperlink" Target="http://pbs.twimg.com/profile_images/704378333232893952/VuGr_2VG_normal.jpg" TargetMode="External" /><Relationship Id="rId335" Type="http://schemas.openxmlformats.org/officeDocument/2006/relationships/hyperlink" Target="http://pbs.twimg.com/profile_images/1146531509001523201/RcT_HrCG_normal.png" TargetMode="External" /><Relationship Id="rId336" Type="http://schemas.openxmlformats.org/officeDocument/2006/relationships/hyperlink" Target="http://pbs.twimg.com/profile_images/917494494584381440/l_e-waJy_normal.jpg" TargetMode="External" /><Relationship Id="rId337" Type="http://schemas.openxmlformats.org/officeDocument/2006/relationships/hyperlink" Target="http://pbs.twimg.com/profile_images/628608127575797761/5M7tD-3N_normal.jpg" TargetMode="External" /><Relationship Id="rId338" Type="http://schemas.openxmlformats.org/officeDocument/2006/relationships/hyperlink" Target="https://twitter.com/o_vanhoof" TargetMode="External" /><Relationship Id="rId339" Type="http://schemas.openxmlformats.org/officeDocument/2006/relationships/hyperlink" Target="https://twitter.com/collibra" TargetMode="External" /><Relationship Id="rId340" Type="http://schemas.openxmlformats.org/officeDocument/2006/relationships/hyperlink" Target="https://twitter.com/ashleymsteiner" TargetMode="External" /><Relationship Id="rId341" Type="http://schemas.openxmlformats.org/officeDocument/2006/relationships/hyperlink" Target="https://twitter.com/ironcampbell" TargetMode="External" /><Relationship Id="rId342" Type="http://schemas.openxmlformats.org/officeDocument/2006/relationships/hyperlink" Target="https://twitter.com/vizyourworld" TargetMode="External" /><Relationship Id="rId343" Type="http://schemas.openxmlformats.org/officeDocument/2006/relationships/hyperlink" Target="https://twitter.com/e_nterdiscipl" TargetMode="External" /><Relationship Id="rId344" Type="http://schemas.openxmlformats.org/officeDocument/2006/relationships/hyperlink" Target="https://twitter.com/eric_kavanagh" TargetMode="External" /><Relationship Id="rId345" Type="http://schemas.openxmlformats.org/officeDocument/2006/relationships/hyperlink" Target="https://twitter.com/geminidataco" TargetMode="External" /><Relationship Id="rId346" Type="http://schemas.openxmlformats.org/officeDocument/2006/relationships/hyperlink" Target="https://twitter.com/streamsets" TargetMode="External" /><Relationship Id="rId347" Type="http://schemas.openxmlformats.org/officeDocument/2006/relationships/hyperlink" Target="https://twitter.com/sherriecr" TargetMode="External" /><Relationship Id="rId348" Type="http://schemas.openxmlformats.org/officeDocument/2006/relationships/hyperlink" Target="https://twitter.com/dhinchcliffe" TargetMode="External" /><Relationship Id="rId349" Type="http://schemas.openxmlformats.org/officeDocument/2006/relationships/hyperlink" Target="https://twitter.com/tomstilwell" TargetMode="External" /><Relationship Id="rId350" Type="http://schemas.openxmlformats.org/officeDocument/2006/relationships/hyperlink" Target="https://twitter.com/douglasmerritt" TargetMode="External" /><Relationship Id="rId351" Type="http://schemas.openxmlformats.org/officeDocument/2006/relationships/hyperlink" Target="https://twitter.com/rwang0" TargetMode="External" /><Relationship Id="rId352" Type="http://schemas.openxmlformats.org/officeDocument/2006/relationships/hyperlink" Target="https://twitter.com/splunk" TargetMode="External" /><Relationship Id="rId353" Type="http://schemas.openxmlformats.org/officeDocument/2006/relationships/hyperlink" Target="https://twitter.com/collibraandreas" TargetMode="External" /><Relationship Id="rId354" Type="http://schemas.openxmlformats.org/officeDocument/2006/relationships/hyperlink" Target="https://twitter.com/sfinformer" TargetMode="External" /><Relationship Id="rId355" Type="http://schemas.openxmlformats.org/officeDocument/2006/relationships/hyperlink" Target="https://twitter.com/telcoprofession" TargetMode="External" /><Relationship Id="rId356" Type="http://schemas.openxmlformats.org/officeDocument/2006/relationships/hyperlink" Target="https://twitter.com/biplatform" TargetMode="External" /><Relationship Id="rId357" Type="http://schemas.openxmlformats.org/officeDocument/2006/relationships/hyperlink" Target="https://twitter.com/juliebhunt" TargetMode="External" /><Relationship Id="rId358" Type="http://schemas.openxmlformats.org/officeDocument/2006/relationships/hyperlink" Target="https://twitter.com/datanami" TargetMode="External" /><Relationship Id="rId359" Type="http://schemas.openxmlformats.org/officeDocument/2006/relationships/hyperlink" Target="https://twitter.com/templetonjobs" TargetMode="External" /><Relationship Id="rId360" Type="http://schemas.openxmlformats.org/officeDocument/2006/relationships/hyperlink" Target="https://twitter.com/maxsamain" TargetMode="External" /><Relationship Id="rId361" Type="http://schemas.openxmlformats.org/officeDocument/2006/relationships/hyperlink" Target="https://twitter.com/esoptra" TargetMode="External" /><Relationship Id="rId362" Type="http://schemas.openxmlformats.org/officeDocument/2006/relationships/hyperlink" Target="https://twitter.com/truenorthdata1" TargetMode="External" /><Relationship Id="rId363" Type="http://schemas.openxmlformats.org/officeDocument/2006/relationships/hyperlink" Target="https://twitter.com/philmbell" TargetMode="External" /><Relationship Id="rId364" Type="http://schemas.openxmlformats.org/officeDocument/2006/relationships/hyperlink" Target="https://twitter.com/syncsort" TargetMode="External" /><Relationship Id="rId365" Type="http://schemas.openxmlformats.org/officeDocument/2006/relationships/hyperlink" Target="https://twitter.com/dmgh7" TargetMode="External" /><Relationship Id="rId366" Type="http://schemas.openxmlformats.org/officeDocument/2006/relationships/hyperlink" Target="https://twitter.com/rahulmeher" TargetMode="External" /><Relationship Id="rId367" Type="http://schemas.openxmlformats.org/officeDocument/2006/relationships/hyperlink" Target="https://twitter.com/lola4laura" TargetMode="External" /><Relationship Id="rId368" Type="http://schemas.openxmlformats.org/officeDocument/2006/relationships/hyperlink" Target="https://twitter.com/nofluffjobs" TargetMode="External" /><Relationship Id="rId369" Type="http://schemas.openxmlformats.org/officeDocument/2006/relationships/hyperlink" Target="https://twitter.com/ibm" TargetMode="External" /><Relationship Id="rId370" Type="http://schemas.openxmlformats.org/officeDocument/2006/relationships/hyperlink" Target="https://twitter.com/informatica" TargetMode="External" /><Relationship Id="rId371" Type="http://schemas.openxmlformats.org/officeDocument/2006/relationships/hyperlink" Target="https://twitter.com/talend" TargetMode="External" /><Relationship Id="rId372" Type="http://schemas.openxmlformats.org/officeDocument/2006/relationships/hyperlink" Target="https://twitter.com/infogix" TargetMode="External" /><Relationship Id="rId373" Type="http://schemas.openxmlformats.org/officeDocument/2006/relationships/hyperlink" Target="https://twitter.com/waterlinedata" TargetMode="External" /><Relationship Id="rId374" Type="http://schemas.openxmlformats.org/officeDocument/2006/relationships/hyperlink" Target="https://twitter.com/mike__data" TargetMode="External" /><Relationship Id="rId375" Type="http://schemas.openxmlformats.org/officeDocument/2006/relationships/hyperlink" Target="https://twitter.com/jscheplick" TargetMode="External" /><Relationship Id="rId376" Type="http://schemas.openxmlformats.org/officeDocument/2006/relationships/hyperlink" Target="https://twitter.com/dking" TargetMode="External" /><Relationship Id="rId377" Type="http://schemas.openxmlformats.org/officeDocument/2006/relationships/hyperlink" Target="https://twitter.com/iotahoe" TargetMode="External" /><Relationship Id="rId378" Type="http://schemas.openxmlformats.org/officeDocument/2006/relationships/hyperlink" Target="https://twitter.com/waterlin" TargetMode="External" /><Relationship Id="rId379" Type="http://schemas.openxmlformats.org/officeDocument/2006/relationships/hyperlink" Target="https://twitter.com/alation" TargetMode="External" /><Relationship Id="rId380" Type="http://schemas.openxmlformats.org/officeDocument/2006/relationships/hyperlink" Target="https://twitter.com/samirjoglekar" TargetMode="External" /><Relationship Id="rId381" Type="http://schemas.openxmlformats.org/officeDocument/2006/relationships/hyperlink" Target="https://twitter.com/connieleelee" TargetMode="External" /><Relationship Id="rId382" Type="http://schemas.openxmlformats.org/officeDocument/2006/relationships/hyperlink" Target="https://twitter.com/mgisske" TargetMode="External" /><Relationship Id="rId383" Type="http://schemas.openxmlformats.org/officeDocument/2006/relationships/hyperlink" Target="https://twitter.com/dtsquared_hq" TargetMode="External" /><Relationship Id="rId384" Type="http://schemas.openxmlformats.org/officeDocument/2006/relationships/hyperlink" Target="https://twitter.com/bridgetheaton" TargetMode="External" /><Relationship Id="rId385" Type="http://schemas.openxmlformats.org/officeDocument/2006/relationships/hyperlink" Target="https://twitter.com/fleursohtz" TargetMode="External" /><Relationship Id="rId386" Type="http://schemas.openxmlformats.org/officeDocument/2006/relationships/hyperlink" Target="https://twitter.com/micheleoconnor2" TargetMode="External" /><Relationship Id="rId387" Type="http://schemas.openxmlformats.org/officeDocument/2006/relationships/hyperlink" Target="https://twitter.com/lcb0625" TargetMode="External" /><Relationship Id="rId388" Type="http://schemas.openxmlformats.org/officeDocument/2006/relationships/hyperlink" Target="https://twitter.com/wbvreeuwijk" TargetMode="External" /><Relationship Id="rId389" Type="http://schemas.openxmlformats.org/officeDocument/2006/relationships/hyperlink" Target="https://twitter.com/morgangeek" TargetMode="External" /><Relationship Id="rId390" Type="http://schemas.openxmlformats.org/officeDocument/2006/relationships/hyperlink" Target="https://twitter.com/davidgilis0" TargetMode="External" /><Relationship Id="rId391" Type="http://schemas.openxmlformats.org/officeDocument/2006/relationships/hyperlink" Target="https://twitter.com/ajrobinson2002" TargetMode="External" /><Relationship Id="rId392" Type="http://schemas.openxmlformats.org/officeDocument/2006/relationships/hyperlink" Target="https://twitter.com/robertspaige" TargetMode="External" /><Relationship Id="rId393" Type="http://schemas.openxmlformats.org/officeDocument/2006/relationships/hyperlink" Target="https://twitter.com/pdeleenheer" TargetMode="External" /><Relationship Id="rId394" Type="http://schemas.openxmlformats.org/officeDocument/2006/relationships/hyperlink" Target="https://twitter.com/craigjohnsonvsi" TargetMode="External" /><Relationship Id="rId395" Type="http://schemas.openxmlformats.org/officeDocument/2006/relationships/hyperlink" Target="https://twitter.com/scaleup_valley" TargetMode="External" /><Relationship Id="rId396" Type="http://schemas.openxmlformats.org/officeDocument/2006/relationships/hyperlink" Target="https://twitter.com/stichris" TargetMode="External" /><Relationship Id="rId397" Type="http://schemas.openxmlformats.org/officeDocument/2006/relationships/hyperlink" Target="https://twitter.com/mdm_za" TargetMode="External" /><Relationship Id="rId398" Type="http://schemas.openxmlformats.org/officeDocument/2006/relationships/hyperlink" Target="https://twitter.com/steveshissler" TargetMode="External" /><Relationship Id="rId399" Type="http://schemas.openxmlformats.org/officeDocument/2006/relationships/hyperlink" Target="https://twitter.com/metamorf_us" TargetMode="External" /><Relationship Id="rId400" Type="http://schemas.openxmlformats.org/officeDocument/2006/relationships/hyperlink" Target="https://twitter.com/davidreitman" TargetMode="External" /><Relationship Id="rId401" Type="http://schemas.openxmlformats.org/officeDocument/2006/relationships/hyperlink" Target="https://twitter.com/itjobs_sf" TargetMode="External" /><Relationship Id="rId402" Type="http://schemas.openxmlformats.org/officeDocument/2006/relationships/hyperlink" Target="https://twitter.com/itjob_sf" TargetMode="External" /><Relationship Id="rId403" Type="http://schemas.openxmlformats.org/officeDocument/2006/relationships/hyperlink" Target="https://twitter.com/jmarchese" TargetMode="External" /><Relationship Id="rId404" Type="http://schemas.openxmlformats.org/officeDocument/2006/relationships/hyperlink" Target="https://twitter.com/smv2017rse" TargetMode="External" /><Relationship Id="rId405" Type="http://schemas.openxmlformats.org/officeDocument/2006/relationships/hyperlink" Target="https://twitter.com/saltjobsuk" TargetMode="External" /><Relationship Id="rId406" Type="http://schemas.openxmlformats.org/officeDocument/2006/relationships/hyperlink" Target="https://twitter.com/steve_willetts" TargetMode="External" /><Relationship Id="rId407" Type="http://schemas.openxmlformats.org/officeDocument/2006/relationships/hyperlink" Target="https://twitter.com/marco_dejong" TargetMode="External" /><Relationship Id="rId408" Type="http://schemas.openxmlformats.org/officeDocument/2006/relationships/hyperlink" Target="https://twitter.com/milocamj" TargetMode="External" /><Relationship Id="rId409" Type="http://schemas.openxmlformats.org/officeDocument/2006/relationships/hyperlink" Target="https://twitter.com/itvc_io" TargetMode="External" /><Relationship Id="rId410" Type="http://schemas.openxmlformats.org/officeDocument/2006/relationships/hyperlink" Target="https://twitter.com/gbinko" TargetMode="External" /><Relationship Id="rId411" Type="http://schemas.openxmlformats.org/officeDocument/2006/relationships/hyperlink" Target="https://twitter.com/jeresh_kee" TargetMode="External" /><Relationship Id="rId412" Type="http://schemas.openxmlformats.org/officeDocument/2006/relationships/hyperlink" Target="https://twitter.com/fvdmaele" TargetMode="External" /><Relationship Id="rId413" Type="http://schemas.openxmlformats.org/officeDocument/2006/relationships/hyperlink" Target="https://twitter.com/nri_official" TargetMode="External" /><Relationship Id="rId414" Type="http://schemas.openxmlformats.org/officeDocument/2006/relationships/hyperlink" Target="https://twitter.com/azai123" TargetMode="External" /><Relationship Id="rId415" Type="http://schemas.openxmlformats.org/officeDocument/2006/relationships/hyperlink" Target="https://twitter.com/suriyasubraman" TargetMode="External" /><Relationship Id="rId416" Type="http://schemas.openxmlformats.org/officeDocument/2006/relationships/hyperlink" Target="https://twitter.com/ajdagr8" TargetMode="External" /><Relationship Id="rId417" Type="http://schemas.openxmlformats.org/officeDocument/2006/relationships/hyperlink" Target="https://twitter.com/dbta" TargetMode="External" /><Relationship Id="rId418" Type="http://schemas.openxmlformats.org/officeDocument/2006/relationships/hyperlink" Target="https://twitter.com/harimanan" TargetMode="External" /><Relationship Id="rId419" Type="http://schemas.openxmlformats.org/officeDocument/2006/relationships/hyperlink" Target="https://twitter.com/ynotez" TargetMode="External" /><Relationship Id="rId420" Type="http://schemas.openxmlformats.org/officeDocument/2006/relationships/hyperlink" Target="https://twitter.com/futureofprivacy" TargetMode="External" /><Relationship Id="rId421" Type="http://schemas.openxmlformats.org/officeDocument/2006/relationships/hyperlink" Target="https://twitter.com/microsoft" TargetMode="External" /><Relationship Id="rId422" Type="http://schemas.openxmlformats.org/officeDocument/2006/relationships/hyperlink" Target="https://twitter.com/icsiatberkeley" TargetMode="External" /><Relationship Id="rId423" Type="http://schemas.openxmlformats.org/officeDocument/2006/relationships/hyperlink" Target="https://twitter.com/privaci_way" TargetMode="External" /><Relationship Id="rId424" Type="http://schemas.openxmlformats.org/officeDocument/2006/relationships/hyperlink" Target="https://twitter.com/dlicornelltech" TargetMode="External" /><Relationship Id="rId425" Type="http://schemas.openxmlformats.org/officeDocument/2006/relationships/hyperlink" Target="https://twitter.com/damiencoraboeuf" TargetMode="External" /><Relationship Id="rId426" Type="http://schemas.openxmlformats.org/officeDocument/2006/relationships/hyperlink" Target="https://twitter.com/greenhouse" TargetMode="External" /><Relationship Id="rId427" Type="http://schemas.openxmlformats.org/officeDocument/2006/relationships/hyperlink" Target="https://twitter.com/matdestr" TargetMode="External" /><Relationship Id="rId428" Type="http://schemas.openxmlformats.org/officeDocument/2006/relationships/hyperlink" Target="https://twitter.com/builtinnewyork" TargetMode="External" /><Relationship Id="rId429" Type="http://schemas.openxmlformats.org/officeDocument/2006/relationships/hyperlink" Target="https://twitter.com/mykesec" TargetMode="External" /><Relationship Id="rId430" Type="http://schemas.openxmlformats.org/officeDocument/2006/relationships/hyperlink" Target="https://twitter.com/dbtrends" TargetMode="External" /><Relationship Id="rId431" Type="http://schemas.openxmlformats.org/officeDocument/2006/relationships/hyperlink" Target="https://twitter.com/itproportal" TargetMode="External" /><Relationship Id="rId432" Type="http://schemas.openxmlformats.org/officeDocument/2006/relationships/hyperlink" Target="https://twitter.com/ucdavishealth" TargetMode="External" /><Relationship Id="rId433" Type="http://schemas.openxmlformats.org/officeDocument/2006/relationships/hyperlink" Target="https://twitter.com/comparably" TargetMode="External" /><Relationship Id="rId434" Type="http://schemas.openxmlformats.org/officeDocument/2006/relationships/hyperlink" Target="https://twitter.com/1stsanfrancisco" TargetMode="External" /><Relationship Id="rId435" Type="http://schemas.openxmlformats.org/officeDocument/2006/relationships/hyperlink" Target="https://twitter.com/unifisoftware" TargetMode="External" /><Relationship Id="rId436" Type="http://schemas.openxmlformats.org/officeDocument/2006/relationships/hyperlink" Target="https://twitter.com/jferrary" TargetMode="External" /><Relationship Id="rId437" Type="http://schemas.openxmlformats.org/officeDocument/2006/relationships/comments" Target="../comments2.xml" /><Relationship Id="rId438" Type="http://schemas.openxmlformats.org/officeDocument/2006/relationships/vmlDrawing" Target="../drawings/vmlDrawing2.vml" /><Relationship Id="rId439" Type="http://schemas.openxmlformats.org/officeDocument/2006/relationships/table" Target="../tables/table2.xml" /><Relationship Id="rId4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itizens.collibra.com/" TargetMode="External" /><Relationship Id="rId2" Type="http://schemas.openxmlformats.org/officeDocument/2006/relationships/hyperlink" Target="https://www.datanami.com/2019/08/07/data-catalogs-seen-as-difference-makers-in-big-data/" TargetMode="External" /><Relationship Id="rId3" Type="http://schemas.openxmlformats.org/officeDocument/2006/relationships/hyperlink" Target="https://www.collibra.com/blog/metadata-knowledge-graph-the-brain-powering-data-intelligence/" TargetMode="External" /><Relationship Id="rId4" Type="http://schemas.openxmlformats.org/officeDocument/2006/relationships/hyperlink" Target="https://www.collibra.com/career-indv?gh_jid=1778622&amp;gh_src=8f5d970d1" TargetMode="External" /><Relationship Id="rId5" Type="http://schemas.openxmlformats.org/officeDocument/2006/relationships/hyperlink" Target="https://itjobpro.com/job/collibra-architect-developer-consultant" TargetMode="External" /><Relationship Id="rId6" Type="http://schemas.openxmlformats.org/officeDocument/2006/relationships/hyperlink" Target="https://cc.readytalk.com/registration/#/?meeting=xoxqrd6t22xh&amp;campaign=w30xwouhwrxk" TargetMode="External" /><Relationship Id="rId7" Type="http://schemas.openxmlformats.org/officeDocument/2006/relationships/hyperlink" Target="https://twitter.com/collibra/status/1159453548431716352" TargetMode="External" /><Relationship Id="rId8" Type="http://schemas.openxmlformats.org/officeDocument/2006/relationships/hyperlink" Target="https://www.comparably.com/articles/15-hot-companies-hiring-in-the-new-york-area-that-recently-raised-50m/" TargetMode="External" /><Relationship Id="rId9" Type="http://schemas.openxmlformats.org/officeDocument/2006/relationships/hyperlink" Target="https://www.youtube.com/watch?v=N7V729P-jDI&amp;feature=youtu.be" TargetMode="External" /><Relationship Id="rId10" Type="http://schemas.openxmlformats.org/officeDocument/2006/relationships/hyperlink" Target="https://www.itproportal.com/features/can-ai-save-the-planet-maybe/" TargetMode="External" /><Relationship Id="rId11" Type="http://schemas.openxmlformats.org/officeDocument/2006/relationships/hyperlink" Target="https://www.collibra.com/blog/metadata-knowledge-graph-the-brain-powering-data-intelligence/" TargetMode="External" /><Relationship Id="rId12" Type="http://schemas.openxmlformats.org/officeDocument/2006/relationships/hyperlink" Target="https://citizens.collibra.com/" TargetMode="External" /><Relationship Id="rId13" Type="http://schemas.openxmlformats.org/officeDocument/2006/relationships/hyperlink" Target="https://www.youtube.com/watch?v=N7V729P-jDI&amp;feature=youtu.be" TargetMode="External" /><Relationship Id="rId14" Type="http://schemas.openxmlformats.org/officeDocument/2006/relationships/hyperlink" Target="https://www.collibra.com/landing_page/collibra-ranked-1-in-dresner-data-catalog-study/" TargetMode="External" /><Relationship Id="rId15" Type="http://schemas.openxmlformats.org/officeDocument/2006/relationships/hyperlink" Target="https://www.datanami.com/2019-readers-choice-awards-polls-are-open/" TargetMode="External" /><Relationship Id="rId16" Type="http://schemas.openxmlformats.org/officeDocument/2006/relationships/hyperlink" Target="https://www.nri.com/en/knowledge/publication/fis/lakyara/lst/2019/08/02" TargetMode="External" /><Relationship Id="rId17" Type="http://schemas.openxmlformats.org/officeDocument/2006/relationships/hyperlink" Target="http://www.dbta.com/Editorial/Trends-and-Applications/8-Best-Data-Governance-Solution-133021.aspx" TargetMode="External" /><Relationship Id="rId18" Type="http://schemas.openxmlformats.org/officeDocument/2006/relationships/hyperlink" Target="https://www.builtinnyc.com/2019/07/18/nyc-sales-teams-love-jobs" TargetMode="External" /><Relationship Id="rId19" Type="http://schemas.openxmlformats.org/officeDocument/2006/relationships/hyperlink" Target="http://www.dbta.com/BigDataQuarterly/Articles/Perspective-on-Data-Governance-QandA-with-Myke-Lyons-Chief-Information-Security-Officer-at-Collibra-133409.aspx" TargetMode="External" /><Relationship Id="rId20" Type="http://schemas.openxmlformats.org/officeDocument/2006/relationships/hyperlink" Target="https://www.itproportal.com/features/can-ai-save-the-planet-maybe/" TargetMode="External" /><Relationship Id="rId21" Type="http://schemas.openxmlformats.org/officeDocument/2006/relationships/hyperlink" Target="https://cc.readytalk.com/registration/#/?meeting=xoxqrd6t22xh&amp;campaign=w30xwouhwrxk" TargetMode="External" /><Relationship Id="rId22" Type="http://schemas.openxmlformats.org/officeDocument/2006/relationships/hyperlink" Target="https://citizens.collibra.com/" TargetMode="External" /><Relationship Id="rId23" Type="http://schemas.openxmlformats.org/officeDocument/2006/relationships/hyperlink" Target="https://itjobpro.com/job/collibra-architect-developer-consultant" TargetMode="External" /><Relationship Id="rId24" Type="http://schemas.openxmlformats.org/officeDocument/2006/relationships/hyperlink" Target="https://sanfranciscoinformer.com/186962/collibra-consultant-san-francisco-jobs/" TargetMode="External" /><Relationship Id="rId25" Type="http://schemas.openxmlformats.org/officeDocument/2006/relationships/hyperlink" Target="http://jobs.telcoprofessionals.com/Data-Engineer-(Collibra,-Java-+-Telecom)-23288?utm_source=dlvr.it&amp;utm_medium=twitter&amp;utm_campaign=telcoprofession" TargetMode="External" /><Relationship Id="rId26" Type="http://schemas.openxmlformats.org/officeDocument/2006/relationships/hyperlink" Target="https://www.applythis.net/?a=12009B331.0" TargetMode="External" /><Relationship Id="rId27" Type="http://schemas.openxmlformats.org/officeDocument/2006/relationships/hyperlink" Target="https://www.dtsquared.co.uk/collibra/" TargetMode="External" /><Relationship Id="rId28" Type="http://schemas.openxmlformats.org/officeDocument/2006/relationships/hyperlink" Target="https://www.linkedin.com/slink?code=dYzs5FD" TargetMode="External" /><Relationship Id="rId29" Type="http://schemas.openxmlformats.org/officeDocument/2006/relationships/hyperlink" Target="https://siliconangle.com/2019/07/23/data-governance-specialist-collibra-zeroes-raft-new-privacy-regulations/" TargetMode="External" /><Relationship Id="rId30" Type="http://schemas.openxmlformats.org/officeDocument/2006/relationships/hyperlink" Target="http://www.aplitrak.com/?adid=c2FobWVkLjY2MDQyLnR3aUBzYWx0LmFwbGl0cmFrLmNvbQ" TargetMode="External" /><Relationship Id="rId31" Type="http://schemas.openxmlformats.org/officeDocument/2006/relationships/hyperlink" Target="https://www.linkedin.com/slink?code=ejZwicT" TargetMode="External" /><Relationship Id="rId32" Type="http://schemas.openxmlformats.org/officeDocument/2006/relationships/hyperlink" Target="https://www.datanami.com/2019/08/07/data-catalogs-seen-as-difference-makers-in-big-data/" TargetMode="External" /><Relationship Id="rId33" Type="http://schemas.openxmlformats.org/officeDocument/2006/relationships/hyperlink" Target="https://www.masterdata.co.za/index.php/guide-to-creating-a-data-enabled-organisation-ebook" TargetMode="External" /><Relationship Id="rId34" Type="http://schemas.openxmlformats.org/officeDocument/2006/relationships/hyperlink" Target="https://www.collibra.com/career-indv?gh_jid=1778622&amp;gh_src=8f5d970d1" TargetMode="External" /><Relationship Id="rId35" Type="http://schemas.openxmlformats.org/officeDocument/2006/relationships/hyperlink" Target="https://twitter.com/collibra/status/1163813611002712064" TargetMode="External" /><Relationship Id="rId36" Type="http://schemas.openxmlformats.org/officeDocument/2006/relationships/hyperlink" Target="https://www.scaleupvalley.com/2019/06/27/from-co-founder-to-coo-to-cto-the-many-phases-of-scaling-a-unicorn-from-the-cto-of-collibra/" TargetMode="External" /><Relationship Id="rId37" Type="http://schemas.openxmlformats.org/officeDocument/2006/relationships/hyperlink" Target="https://instanewsletters.com/machine-learning-data-catalog-software-market-value-and-growth-development-by-key-players-ibm-alation-oracle-cloudera-unifi-anzo-smart-data-lake-asdl-collibra/10604/?utm_source=dlvr.it&amp;utm_medium=twitter" TargetMode="External" /><Relationship Id="rId38" Type="http://schemas.openxmlformats.org/officeDocument/2006/relationships/hyperlink" Target="http://xherald.com/2019/08/12/substantial-strength-of-data-catalog-market-by-key-players-ibm-collibra-alation-tibco-software-informatica-alteryx/?utm_source=dlvr.it&amp;utm_medium=twitter" TargetMode="External" /><Relationship Id="rId39" Type="http://schemas.openxmlformats.org/officeDocument/2006/relationships/hyperlink" Target="https://www.lecho.be/entreprises/general/les-entreprises-ne-font-rien-avec-des-donnees-qui-valent-de-l-or/10153088.html" TargetMode="External" /><Relationship Id="rId40" Type="http://schemas.openxmlformats.org/officeDocument/2006/relationships/hyperlink" Target="https://twitter.com/collibra/status/1159453548431716352" TargetMode="External" /><Relationship Id="rId41" Type="http://schemas.openxmlformats.org/officeDocument/2006/relationships/table" Target="../tables/table11.xm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1534</v>
      </c>
      <c r="BB2" s="13" t="s">
        <v>1556</v>
      </c>
      <c r="BC2" s="13" t="s">
        <v>1557</v>
      </c>
      <c r="BD2" s="119" t="s">
        <v>2191</v>
      </c>
      <c r="BE2" s="119" t="s">
        <v>2192</v>
      </c>
      <c r="BF2" s="119" t="s">
        <v>2193</v>
      </c>
      <c r="BG2" s="119" t="s">
        <v>2194</v>
      </c>
      <c r="BH2" s="119" t="s">
        <v>2195</v>
      </c>
      <c r="BI2" s="119" t="s">
        <v>2196</v>
      </c>
      <c r="BJ2" s="119" t="s">
        <v>2197</v>
      </c>
      <c r="BK2" s="119" t="s">
        <v>2198</v>
      </c>
      <c r="BL2" s="119" t="s">
        <v>2199</v>
      </c>
    </row>
    <row r="3" spans="1:64" ht="15" customHeight="1">
      <c r="A3" s="64" t="s">
        <v>212</v>
      </c>
      <c r="B3" s="64" t="s">
        <v>277</v>
      </c>
      <c r="C3" s="65" t="s">
        <v>2266</v>
      </c>
      <c r="D3" s="66">
        <v>10</v>
      </c>
      <c r="E3" s="67" t="s">
        <v>136</v>
      </c>
      <c r="F3" s="68">
        <v>12</v>
      </c>
      <c r="G3" s="65"/>
      <c r="H3" s="69"/>
      <c r="I3" s="70"/>
      <c r="J3" s="70"/>
      <c r="K3" s="34" t="s">
        <v>65</v>
      </c>
      <c r="L3" s="71">
        <v>3</v>
      </c>
      <c r="M3" s="71"/>
      <c r="N3" s="72"/>
      <c r="O3" s="78" t="s">
        <v>311</v>
      </c>
      <c r="P3" s="80">
        <v>43686.25085648148</v>
      </c>
      <c r="Q3" s="78" t="s">
        <v>313</v>
      </c>
      <c r="R3" s="78"/>
      <c r="S3" s="78"/>
      <c r="T3" s="78" t="s">
        <v>454</v>
      </c>
      <c r="U3" s="78"/>
      <c r="V3" s="83" t="s">
        <v>511</v>
      </c>
      <c r="W3" s="80">
        <v>43686.25085648148</v>
      </c>
      <c r="X3" s="83" t="s">
        <v>568</v>
      </c>
      <c r="Y3" s="78"/>
      <c r="Z3" s="78"/>
      <c r="AA3" s="84" t="s">
        <v>682</v>
      </c>
      <c r="AB3" s="78"/>
      <c r="AC3" s="78" t="b">
        <v>0</v>
      </c>
      <c r="AD3" s="78">
        <v>0</v>
      </c>
      <c r="AE3" s="84" t="s">
        <v>798</v>
      </c>
      <c r="AF3" s="78" t="b">
        <v>0</v>
      </c>
      <c r="AG3" s="78" t="s">
        <v>802</v>
      </c>
      <c r="AH3" s="78"/>
      <c r="AI3" s="84" t="s">
        <v>798</v>
      </c>
      <c r="AJ3" s="78" t="b">
        <v>0</v>
      </c>
      <c r="AK3" s="78">
        <v>4</v>
      </c>
      <c r="AL3" s="84" t="s">
        <v>792</v>
      </c>
      <c r="AM3" s="78" t="s">
        <v>807</v>
      </c>
      <c r="AN3" s="78" t="b">
        <v>0</v>
      </c>
      <c r="AO3" s="84" t="s">
        <v>792</v>
      </c>
      <c r="AP3" s="78" t="s">
        <v>176</v>
      </c>
      <c r="AQ3" s="78">
        <v>0</v>
      </c>
      <c r="AR3" s="78">
        <v>0</v>
      </c>
      <c r="AS3" s="78"/>
      <c r="AT3" s="78"/>
      <c r="AU3" s="78"/>
      <c r="AV3" s="78"/>
      <c r="AW3" s="78"/>
      <c r="AX3" s="78"/>
      <c r="AY3" s="78"/>
      <c r="AZ3" s="78"/>
      <c r="BA3">
        <v>2</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26</v>
      </c>
      <c r="BK3" s="49">
        <v>100</v>
      </c>
      <c r="BL3" s="48">
        <v>26</v>
      </c>
    </row>
    <row r="4" spans="1:64" ht="15" customHeight="1">
      <c r="A4" s="64" t="s">
        <v>212</v>
      </c>
      <c r="B4" s="64" t="s">
        <v>277</v>
      </c>
      <c r="C4" s="65" t="s">
        <v>2266</v>
      </c>
      <c r="D4" s="66">
        <v>10</v>
      </c>
      <c r="E4" s="67" t="s">
        <v>136</v>
      </c>
      <c r="F4" s="68">
        <v>12</v>
      </c>
      <c r="G4" s="65"/>
      <c r="H4" s="69"/>
      <c r="I4" s="70"/>
      <c r="J4" s="70"/>
      <c r="K4" s="34" t="s">
        <v>65</v>
      </c>
      <c r="L4" s="77">
        <v>4</v>
      </c>
      <c r="M4" s="77"/>
      <c r="N4" s="72"/>
      <c r="O4" s="79" t="s">
        <v>311</v>
      </c>
      <c r="P4" s="81">
        <v>43686.251238425924</v>
      </c>
      <c r="Q4" s="79" t="s">
        <v>314</v>
      </c>
      <c r="R4" s="79"/>
      <c r="S4" s="79"/>
      <c r="T4" s="79" t="s">
        <v>455</v>
      </c>
      <c r="U4" s="79"/>
      <c r="V4" s="82" t="s">
        <v>511</v>
      </c>
      <c r="W4" s="81">
        <v>43686.251238425924</v>
      </c>
      <c r="X4" s="82" t="s">
        <v>569</v>
      </c>
      <c r="Y4" s="79"/>
      <c r="Z4" s="79"/>
      <c r="AA4" s="85" t="s">
        <v>683</v>
      </c>
      <c r="AB4" s="79"/>
      <c r="AC4" s="79" t="b">
        <v>0</v>
      </c>
      <c r="AD4" s="79">
        <v>0</v>
      </c>
      <c r="AE4" s="85" t="s">
        <v>798</v>
      </c>
      <c r="AF4" s="79" t="b">
        <v>0</v>
      </c>
      <c r="AG4" s="79" t="s">
        <v>802</v>
      </c>
      <c r="AH4" s="79"/>
      <c r="AI4" s="85" t="s">
        <v>798</v>
      </c>
      <c r="AJ4" s="79" t="b">
        <v>0</v>
      </c>
      <c r="AK4" s="79">
        <v>3</v>
      </c>
      <c r="AL4" s="85" t="s">
        <v>791</v>
      </c>
      <c r="AM4" s="79" t="s">
        <v>807</v>
      </c>
      <c r="AN4" s="79" t="b">
        <v>0</v>
      </c>
      <c r="AO4" s="85" t="s">
        <v>791</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20</v>
      </c>
      <c r="BK4" s="49">
        <v>100</v>
      </c>
      <c r="BL4" s="48">
        <v>20</v>
      </c>
    </row>
    <row r="5" spans="1:64" ht="15">
      <c r="A5" s="64" t="s">
        <v>213</v>
      </c>
      <c r="B5" s="64" t="s">
        <v>213</v>
      </c>
      <c r="C5" s="65" t="s">
        <v>2267</v>
      </c>
      <c r="D5" s="66">
        <v>3</v>
      </c>
      <c r="E5" s="67" t="s">
        <v>132</v>
      </c>
      <c r="F5" s="68">
        <v>35</v>
      </c>
      <c r="G5" s="65"/>
      <c r="H5" s="69"/>
      <c r="I5" s="70"/>
      <c r="J5" s="70"/>
      <c r="K5" s="34" t="s">
        <v>65</v>
      </c>
      <c r="L5" s="77">
        <v>5</v>
      </c>
      <c r="M5" s="77"/>
      <c r="N5" s="72"/>
      <c r="O5" s="79" t="s">
        <v>176</v>
      </c>
      <c r="P5" s="81">
        <v>43686.57309027778</v>
      </c>
      <c r="Q5" s="79" t="s">
        <v>315</v>
      </c>
      <c r="R5" s="79" t="s">
        <v>385</v>
      </c>
      <c r="S5" s="79" t="s">
        <v>425</v>
      </c>
      <c r="T5" s="79" t="s">
        <v>456</v>
      </c>
      <c r="U5" s="82" t="s">
        <v>489</v>
      </c>
      <c r="V5" s="82" t="s">
        <v>489</v>
      </c>
      <c r="W5" s="81">
        <v>43686.57309027778</v>
      </c>
      <c r="X5" s="82" t="s">
        <v>570</v>
      </c>
      <c r="Y5" s="79"/>
      <c r="Z5" s="79"/>
      <c r="AA5" s="85" t="s">
        <v>684</v>
      </c>
      <c r="AB5" s="79"/>
      <c r="AC5" s="79" t="b">
        <v>0</v>
      </c>
      <c r="AD5" s="79">
        <v>0</v>
      </c>
      <c r="AE5" s="85" t="s">
        <v>798</v>
      </c>
      <c r="AF5" s="79" t="b">
        <v>0</v>
      </c>
      <c r="AG5" s="79" t="s">
        <v>802</v>
      </c>
      <c r="AH5" s="79"/>
      <c r="AI5" s="85" t="s">
        <v>798</v>
      </c>
      <c r="AJ5" s="79" t="b">
        <v>0</v>
      </c>
      <c r="AK5" s="79">
        <v>0</v>
      </c>
      <c r="AL5" s="85" t="s">
        <v>798</v>
      </c>
      <c r="AM5" s="79" t="s">
        <v>808</v>
      </c>
      <c r="AN5" s="79" t="b">
        <v>0</v>
      </c>
      <c r="AO5" s="85" t="s">
        <v>684</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31</v>
      </c>
      <c r="BK5" s="49">
        <v>100</v>
      </c>
      <c r="BL5" s="48">
        <v>31</v>
      </c>
    </row>
    <row r="6" spans="1:64" ht="15">
      <c r="A6" s="64" t="s">
        <v>214</v>
      </c>
      <c r="B6" s="64" t="s">
        <v>277</v>
      </c>
      <c r="C6" s="65" t="s">
        <v>2266</v>
      </c>
      <c r="D6" s="66">
        <v>10</v>
      </c>
      <c r="E6" s="67" t="s">
        <v>136</v>
      </c>
      <c r="F6" s="68">
        <v>12</v>
      </c>
      <c r="G6" s="65"/>
      <c r="H6" s="69"/>
      <c r="I6" s="70"/>
      <c r="J6" s="70"/>
      <c r="K6" s="34" t="s">
        <v>65</v>
      </c>
      <c r="L6" s="77">
        <v>6</v>
      </c>
      <c r="M6" s="77"/>
      <c r="N6" s="72"/>
      <c r="O6" s="79" t="s">
        <v>311</v>
      </c>
      <c r="P6" s="81">
        <v>43686.791608796295</v>
      </c>
      <c r="Q6" s="79" t="s">
        <v>313</v>
      </c>
      <c r="R6" s="79"/>
      <c r="S6" s="79"/>
      <c r="T6" s="79" t="s">
        <v>454</v>
      </c>
      <c r="U6" s="79"/>
      <c r="V6" s="82" t="s">
        <v>512</v>
      </c>
      <c r="W6" s="81">
        <v>43686.791608796295</v>
      </c>
      <c r="X6" s="82" t="s">
        <v>571</v>
      </c>
      <c r="Y6" s="79"/>
      <c r="Z6" s="79"/>
      <c r="AA6" s="85" t="s">
        <v>685</v>
      </c>
      <c r="AB6" s="79"/>
      <c r="AC6" s="79" t="b">
        <v>0</v>
      </c>
      <c r="AD6" s="79">
        <v>0</v>
      </c>
      <c r="AE6" s="85" t="s">
        <v>798</v>
      </c>
      <c r="AF6" s="79" t="b">
        <v>0</v>
      </c>
      <c r="AG6" s="79" t="s">
        <v>802</v>
      </c>
      <c r="AH6" s="79"/>
      <c r="AI6" s="85" t="s">
        <v>798</v>
      </c>
      <c r="AJ6" s="79" t="b">
        <v>0</v>
      </c>
      <c r="AK6" s="79">
        <v>6</v>
      </c>
      <c r="AL6" s="85" t="s">
        <v>792</v>
      </c>
      <c r="AM6" s="79" t="s">
        <v>807</v>
      </c>
      <c r="AN6" s="79" t="b">
        <v>0</v>
      </c>
      <c r="AO6" s="85" t="s">
        <v>792</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26</v>
      </c>
      <c r="BK6" s="49">
        <v>100</v>
      </c>
      <c r="BL6" s="48">
        <v>26</v>
      </c>
    </row>
    <row r="7" spans="1:64" ht="15">
      <c r="A7" s="64" t="s">
        <v>214</v>
      </c>
      <c r="B7" s="64" t="s">
        <v>277</v>
      </c>
      <c r="C7" s="65" t="s">
        <v>2266</v>
      </c>
      <c r="D7" s="66">
        <v>10</v>
      </c>
      <c r="E7" s="67" t="s">
        <v>136</v>
      </c>
      <c r="F7" s="68">
        <v>12</v>
      </c>
      <c r="G7" s="65"/>
      <c r="H7" s="69"/>
      <c r="I7" s="70"/>
      <c r="J7" s="70"/>
      <c r="K7" s="34" t="s">
        <v>65</v>
      </c>
      <c r="L7" s="77">
        <v>7</v>
      </c>
      <c r="M7" s="77"/>
      <c r="N7" s="72"/>
      <c r="O7" s="79" t="s">
        <v>311</v>
      </c>
      <c r="P7" s="81">
        <v>43686.791712962964</v>
      </c>
      <c r="Q7" s="79" t="s">
        <v>314</v>
      </c>
      <c r="R7" s="79"/>
      <c r="S7" s="79"/>
      <c r="T7" s="79" t="s">
        <v>455</v>
      </c>
      <c r="U7" s="79"/>
      <c r="V7" s="82" t="s">
        <v>512</v>
      </c>
      <c r="W7" s="81">
        <v>43686.791712962964</v>
      </c>
      <c r="X7" s="82" t="s">
        <v>572</v>
      </c>
      <c r="Y7" s="79"/>
      <c r="Z7" s="79"/>
      <c r="AA7" s="85" t="s">
        <v>686</v>
      </c>
      <c r="AB7" s="79"/>
      <c r="AC7" s="79" t="b">
        <v>0</v>
      </c>
      <c r="AD7" s="79">
        <v>0</v>
      </c>
      <c r="AE7" s="85" t="s">
        <v>798</v>
      </c>
      <c r="AF7" s="79" t="b">
        <v>0</v>
      </c>
      <c r="AG7" s="79" t="s">
        <v>802</v>
      </c>
      <c r="AH7" s="79"/>
      <c r="AI7" s="85" t="s">
        <v>798</v>
      </c>
      <c r="AJ7" s="79" t="b">
        <v>0</v>
      </c>
      <c r="AK7" s="79">
        <v>4</v>
      </c>
      <c r="AL7" s="85" t="s">
        <v>791</v>
      </c>
      <c r="AM7" s="79" t="s">
        <v>807</v>
      </c>
      <c r="AN7" s="79" t="b">
        <v>0</v>
      </c>
      <c r="AO7" s="85" t="s">
        <v>791</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20</v>
      </c>
      <c r="BK7" s="49">
        <v>100</v>
      </c>
      <c r="BL7" s="48">
        <v>20</v>
      </c>
    </row>
    <row r="8" spans="1:64" ht="15">
      <c r="A8" s="64" t="s">
        <v>215</v>
      </c>
      <c r="B8" s="64" t="s">
        <v>215</v>
      </c>
      <c r="C8" s="65" t="s">
        <v>2267</v>
      </c>
      <c r="D8" s="66">
        <v>3</v>
      </c>
      <c r="E8" s="67" t="s">
        <v>132</v>
      </c>
      <c r="F8" s="68">
        <v>35</v>
      </c>
      <c r="G8" s="65"/>
      <c r="H8" s="69"/>
      <c r="I8" s="70"/>
      <c r="J8" s="70"/>
      <c r="K8" s="34" t="s">
        <v>65</v>
      </c>
      <c r="L8" s="77">
        <v>8</v>
      </c>
      <c r="M8" s="77"/>
      <c r="N8" s="72"/>
      <c r="O8" s="79" t="s">
        <v>176</v>
      </c>
      <c r="P8" s="81">
        <v>43686.806666666664</v>
      </c>
      <c r="Q8" s="79" t="s">
        <v>316</v>
      </c>
      <c r="R8" s="82" t="s">
        <v>386</v>
      </c>
      <c r="S8" s="79" t="s">
        <v>426</v>
      </c>
      <c r="T8" s="79" t="s">
        <v>457</v>
      </c>
      <c r="U8" s="79"/>
      <c r="V8" s="82" t="s">
        <v>513</v>
      </c>
      <c r="W8" s="81">
        <v>43686.806666666664</v>
      </c>
      <c r="X8" s="82" t="s">
        <v>573</v>
      </c>
      <c r="Y8" s="79"/>
      <c r="Z8" s="79"/>
      <c r="AA8" s="85" t="s">
        <v>687</v>
      </c>
      <c r="AB8" s="79"/>
      <c r="AC8" s="79" t="b">
        <v>0</v>
      </c>
      <c r="AD8" s="79">
        <v>0</v>
      </c>
      <c r="AE8" s="85" t="s">
        <v>798</v>
      </c>
      <c r="AF8" s="79" t="b">
        <v>1</v>
      </c>
      <c r="AG8" s="79" t="s">
        <v>802</v>
      </c>
      <c r="AH8" s="79"/>
      <c r="AI8" s="85" t="s">
        <v>792</v>
      </c>
      <c r="AJ8" s="79" t="b">
        <v>0</v>
      </c>
      <c r="AK8" s="79">
        <v>1</v>
      </c>
      <c r="AL8" s="85" t="s">
        <v>798</v>
      </c>
      <c r="AM8" s="79" t="s">
        <v>807</v>
      </c>
      <c r="AN8" s="79" t="b">
        <v>0</v>
      </c>
      <c r="AO8" s="85" t="s">
        <v>687</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1</v>
      </c>
      <c r="BE8" s="49">
        <v>16.666666666666668</v>
      </c>
      <c r="BF8" s="48">
        <v>0</v>
      </c>
      <c r="BG8" s="49">
        <v>0</v>
      </c>
      <c r="BH8" s="48">
        <v>0</v>
      </c>
      <c r="BI8" s="49">
        <v>0</v>
      </c>
      <c r="BJ8" s="48">
        <v>5</v>
      </c>
      <c r="BK8" s="49">
        <v>83.33333333333333</v>
      </c>
      <c r="BL8" s="48">
        <v>6</v>
      </c>
    </row>
    <row r="9" spans="1:64" ht="15">
      <c r="A9" s="64" t="s">
        <v>216</v>
      </c>
      <c r="B9" s="64" t="s">
        <v>215</v>
      </c>
      <c r="C9" s="65" t="s">
        <v>2267</v>
      </c>
      <c r="D9" s="66">
        <v>3</v>
      </c>
      <c r="E9" s="67" t="s">
        <v>132</v>
      </c>
      <c r="F9" s="68">
        <v>35</v>
      </c>
      <c r="G9" s="65"/>
      <c r="H9" s="69"/>
      <c r="I9" s="70"/>
      <c r="J9" s="70"/>
      <c r="K9" s="34" t="s">
        <v>65</v>
      </c>
      <c r="L9" s="77">
        <v>9</v>
      </c>
      <c r="M9" s="77"/>
      <c r="N9" s="72"/>
      <c r="O9" s="79" t="s">
        <v>311</v>
      </c>
      <c r="P9" s="81">
        <v>43686.807175925926</v>
      </c>
      <c r="Q9" s="79" t="s">
        <v>317</v>
      </c>
      <c r="R9" s="82" t="s">
        <v>386</v>
      </c>
      <c r="S9" s="79" t="s">
        <v>426</v>
      </c>
      <c r="T9" s="79" t="s">
        <v>457</v>
      </c>
      <c r="U9" s="79"/>
      <c r="V9" s="82" t="s">
        <v>514</v>
      </c>
      <c r="W9" s="81">
        <v>43686.807175925926</v>
      </c>
      <c r="X9" s="82" t="s">
        <v>574</v>
      </c>
      <c r="Y9" s="79"/>
      <c r="Z9" s="79"/>
      <c r="AA9" s="85" t="s">
        <v>688</v>
      </c>
      <c r="AB9" s="79"/>
      <c r="AC9" s="79" t="b">
        <v>0</v>
      </c>
      <c r="AD9" s="79">
        <v>0</v>
      </c>
      <c r="AE9" s="85" t="s">
        <v>798</v>
      </c>
      <c r="AF9" s="79" t="b">
        <v>1</v>
      </c>
      <c r="AG9" s="79" t="s">
        <v>802</v>
      </c>
      <c r="AH9" s="79"/>
      <c r="AI9" s="85" t="s">
        <v>792</v>
      </c>
      <c r="AJ9" s="79" t="b">
        <v>0</v>
      </c>
      <c r="AK9" s="79">
        <v>1</v>
      </c>
      <c r="AL9" s="85" t="s">
        <v>687</v>
      </c>
      <c r="AM9" s="79" t="s">
        <v>809</v>
      </c>
      <c r="AN9" s="79" t="b">
        <v>0</v>
      </c>
      <c r="AO9" s="85" t="s">
        <v>687</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1</v>
      </c>
      <c r="BE9" s="49">
        <v>12.5</v>
      </c>
      <c r="BF9" s="48">
        <v>0</v>
      </c>
      <c r="BG9" s="49">
        <v>0</v>
      </c>
      <c r="BH9" s="48">
        <v>0</v>
      </c>
      <c r="BI9" s="49">
        <v>0</v>
      </c>
      <c r="BJ9" s="48">
        <v>7</v>
      </c>
      <c r="BK9" s="49">
        <v>87.5</v>
      </c>
      <c r="BL9" s="48">
        <v>8</v>
      </c>
    </row>
    <row r="10" spans="1:64" ht="15">
      <c r="A10" s="64" t="s">
        <v>217</v>
      </c>
      <c r="B10" s="64" t="s">
        <v>286</v>
      </c>
      <c r="C10" s="65" t="s">
        <v>2267</v>
      </c>
      <c r="D10" s="66">
        <v>3</v>
      </c>
      <c r="E10" s="67" t="s">
        <v>132</v>
      </c>
      <c r="F10" s="68">
        <v>35</v>
      </c>
      <c r="G10" s="65"/>
      <c r="H10" s="69"/>
      <c r="I10" s="70"/>
      <c r="J10" s="70"/>
      <c r="K10" s="34" t="s">
        <v>65</v>
      </c>
      <c r="L10" s="77">
        <v>10</v>
      </c>
      <c r="M10" s="77"/>
      <c r="N10" s="72"/>
      <c r="O10" s="79" t="s">
        <v>311</v>
      </c>
      <c r="P10" s="81">
        <v>43686.87211805556</v>
      </c>
      <c r="Q10" s="79" t="s">
        <v>318</v>
      </c>
      <c r="R10" s="79"/>
      <c r="S10" s="79"/>
      <c r="T10" s="79" t="s">
        <v>458</v>
      </c>
      <c r="U10" s="79"/>
      <c r="V10" s="82" t="s">
        <v>515</v>
      </c>
      <c r="W10" s="81">
        <v>43686.87211805556</v>
      </c>
      <c r="X10" s="82" t="s">
        <v>575</v>
      </c>
      <c r="Y10" s="79"/>
      <c r="Z10" s="79"/>
      <c r="AA10" s="85" t="s">
        <v>689</v>
      </c>
      <c r="AB10" s="85" t="s">
        <v>796</v>
      </c>
      <c r="AC10" s="79" t="b">
        <v>0</v>
      </c>
      <c r="AD10" s="79">
        <v>3</v>
      </c>
      <c r="AE10" s="85" t="s">
        <v>799</v>
      </c>
      <c r="AF10" s="79" t="b">
        <v>0</v>
      </c>
      <c r="AG10" s="79" t="s">
        <v>802</v>
      </c>
      <c r="AH10" s="79"/>
      <c r="AI10" s="85" t="s">
        <v>798</v>
      </c>
      <c r="AJ10" s="79" t="b">
        <v>0</v>
      </c>
      <c r="AK10" s="79">
        <v>1</v>
      </c>
      <c r="AL10" s="85" t="s">
        <v>798</v>
      </c>
      <c r="AM10" s="79" t="s">
        <v>808</v>
      </c>
      <c r="AN10" s="79" t="b">
        <v>0</v>
      </c>
      <c r="AO10" s="85" t="s">
        <v>796</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217</v>
      </c>
      <c r="B11" s="64" t="s">
        <v>287</v>
      </c>
      <c r="C11" s="65" t="s">
        <v>2267</v>
      </c>
      <c r="D11" s="66">
        <v>3</v>
      </c>
      <c r="E11" s="67" t="s">
        <v>132</v>
      </c>
      <c r="F11" s="68">
        <v>35</v>
      </c>
      <c r="G11" s="65"/>
      <c r="H11" s="69"/>
      <c r="I11" s="70"/>
      <c r="J11" s="70"/>
      <c r="K11" s="34" t="s">
        <v>65</v>
      </c>
      <c r="L11" s="77">
        <v>11</v>
      </c>
      <c r="M11" s="77"/>
      <c r="N11" s="72"/>
      <c r="O11" s="79" t="s">
        <v>311</v>
      </c>
      <c r="P11" s="81">
        <v>43686.87211805556</v>
      </c>
      <c r="Q11" s="79" t="s">
        <v>318</v>
      </c>
      <c r="R11" s="79"/>
      <c r="S11" s="79"/>
      <c r="T11" s="79" t="s">
        <v>458</v>
      </c>
      <c r="U11" s="79"/>
      <c r="V11" s="82" t="s">
        <v>515</v>
      </c>
      <c r="W11" s="81">
        <v>43686.87211805556</v>
      </c>
      <c r="X11" s="82" t="s">
        <v>575</v>
      </c>
      <c r="Y11" s="79"/>
      <c r="Z11" s="79"/>
      <c r="AA11" s="85" t="s">
        <v>689</v>
      </c>
      <c r="AB11" s="85" t="s">
        <v>796</v>
      </c>
      <c r="AC11" s="79" t="b">
        <v>0</v>
      </c>
      <c r="AD11" s="79">
        <v>3</v>
      </c>
      <c r="AE11" s="85" t="s">
        <v>799</v>
      </c>
      <c r="AF11" s="79" t="b">
        <v>0</v>
      </c>
      <c r="AG11" s="79" t="s">
        <v>802</v>
      </c>
      <c r="AH11" s="79"/>
      <c r="AI11" s="85" t="s">
        <v>798</v>
      </c>
      <c r="AJ11" s="79" t="b">
        <v>0</v>
      </c>
      <c r="AK11" s="79">
        <v>1</v>
      </c>
      <c r="AL11" s="85" t="s">
        <v>798</v>
      </c>
      <c r="AM11" s="79" t="s">
        <v>808</v>
      </c>
      <c r="AN11" s="79" t="b">
        <v>0</v>
      </c>
      <c r="AO11" s="85" t="s">
        <v>796</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217</v>
      </c>
      <c r="B12" s="64" t="s">
        <v>288</v>
      </c>
      <c r="C12" s="65" t="s">
        <v>2267</v>
      </c>
      <c r="D12" s="66">
        <v>3</v>
      </c>
      <c r="E12" s="67" t="s">
        <v>132</v>
      </c>
      <c r="F12" s="68">
        <v>35</v>
      </c>
      <c r="G12" s="65"/>
      <c r="H12" s="69"/>
      <c r="I12" s="70"/>
      <c r="J12" s="70"/>
      <c r="K12" s="34" t="s">
        <v>65</v>
      </c>
      <c r="L12" s="77">
        <v>12</v>
      </c>
      <c r="M12" s="77"/>
      <c r="N12" s="72"/>
      <c r="O12" s="79" t="s">
        <v>311</v>
      </c>
      <c r="P12" s="81">
        <v>43686.87211805556</v>
      </c>
      <c r="Q12" s="79" t="s">
        <v>318</v>
      </c>
      <c r="R12" s="79"/>
      <c r="S12" s="79"/>
      <c r="T12" s="79" t="s">
        <v>458</v>
      </c>
      <c r="U12" s="79"/>
      <c r="V12" s="82" t="s">
        <v>515</v>
      </c>
      <c r="W12" s="81">
        <v>43686.87211805556</v>
      </c>
      <c r="X12" s="82" t="s">
        <v>575</v>
      </c>
      <c r="Y12" s="79"/>
      <c r="Z12" s="79"/>
      <c r="AA12" s="85" t="s">
        <v>689</v>
      </c>
      <c r="AB12" s="85" t="s">
        <v>796</v>
      </c>
      <c r="AC12" s="79" t="b">
        <v>0</v>
      </c>
      <c r="AD12" s="79">
        <v>3</v>
      </c>
      <c r="AE12" s="85" t="s">
        <v>799</v>
      </c>
      <c r="AF12" s="79" t="b">
        <v>0</v>
      </c>
      <c r="AG12" s="79" t="s">
        <v>802</v>
      </c>
      <c r="AH12" s="79"/>
      <c r="AI12" s="85" t="s">
        <v>798</v>
      </c>
      <c r="AJ12" s="79" t="b">
        <v>0</v>
      </c>
      <c r="AK12" s="79">
        <v>1</v>
      </c>
      <c r="AL12" s="85" t="s">
        <v>798</v>
      </c>
      <c r="AM12" s="79" t="s">
        <v>808</v>
      </c>
      <c r="AN12" s="79" t="b">
        <v>0</v>
      </c>
      <c r="AO12" s="85" t="s">
        <v>796</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218</v>
      </c>
      <c r="B13" s="64" t="s">
        <v>288</v>
      </c>
      <c r="C13" s="65" t="s">
        <v>2267</v>
      </c>
      <c r="D13" s="66">
        <v>3</v>
      </c>
      <c r="E13" s="67" t="s">
        <v>132</v>
      </c>
      <c r="F13" s="68">
        <v>35</v>
      </c>
      <c r="G13" s="65"/>
      <c r="H13" s="69"/>
      <c r="I13" s="70"/>
      <c r="J13" s="70"/>
      <c r="K13" s="34" t="s">
        <v>65</v>
      </c>
      <c r="L13" s="77">
        <v>13</v>
      </c>
      <c r="M13" s="77"/>
      <c r="N13" s="72"/>
      <c r="O13" s="79" t="s">
        <v>311</v>
      </c>
      <c r="P13" s="81">
        <v>43686.873402777775</v>
      </c>
      <c r="Q13" s="79" t="s">
        <v>319</v>
      </c>
      <c r="R13" s="79"/>
      <c r="S13" s="79"/>
      <c r="T13" s="79" t="s">
        <v>459</v>
      </c>
      <c r="U13" s="79"/>
      <c r="V13" s="82" t="s">
        <v>516</v>
      </c>
      <c r="W13" s="81">
        <v>43686.873402777775</v>
      </c>
      <c r="X13" s="82" t="s">
        <v>576</v>
      </c>
      <c r="Y13" s="79"/>
      <c r="Z13" s="79"/>
      <c r="AA13" s="85" t="s">
        <v>690</v>
      </c>
      <c r="AB13" s="79"/>
      <c r="AC13" s="79" t="b">
        <v>0</v>
      </c>
      <c r="AD13" s="79">
        <v>0</v>
      </c>
      <c r="AE13" s="85" t="s">
        <v>798</v>
      </c>
      <c r="AF13" s="79" t="b">
        <v>0</v>
      </c>
      <c r="AG13" s="79" t="s">
        <v>802</v>
      </c>
      <c r="AH13" s="79"/>
      <c r="AI13" s="85" t="s">
        <v>798</v>
      </c>
      <c r="AJ13" s="79" t="b">
        <v>0</v>
      </c>
      <c r="AK13" s="79">
        <v>1</v>
      </c>
      <c r="AL13" s="85" t="s">
        <v>689</v>
      </c>
      <c r="AM13" s="79" t="s">
        <v>807</v>
      </c>
      <c r="AN13" s="79" t="b">
        <v>0</v>
      </c>
      <c r="AO13" s="85" t="s">
        <v>689</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217</v>
      </c>
      <c r="B14" s="64" t="s">
        <v>289</v>
      </c>
      <c r="C14" s="65" t="s">
        <v>2267</v>
      </c>
      <c r="D14" s="66">
        <v>3</v>
      </c>
      <c r="E14" s="67" t="s">
        <v>132</v>
      </c>
      <c r="F14" s="68">
        <v>35</v>
      </c>
      <c r="G14" s="65"/>
      <c r="H14" s="69"/>
      <c r="I14" s="70"/>
      <c r="J14" s="70"/>
      <c r="K14" s="34" t="s">
        <v>65</v>
      </c>
      <c r="L14" s="77">
        <v>14</v>
      </c>
      <c r="M14" s="77"/>
      <c r="N14" s="72"/>
      <c r="O14" s="79" t="s">
        <v>311</v>
      </c>
      <c r="P14" s="81">
        <v>43686.87211805556</v>
      </c>
      <c r="Q14" s="79" t="s">
        <v>318</v>
      </c>
      <c r="R14" s="79"/>
      <c r="S14" s="79"/>
      <c r="T14" s="79" t="s">
        <v>458</v>
      </c>
      <c r="U14" s="79"/>
      <c r="V14" s="82" t="s">
        <v>515</v>
      </c>
      <c r="W14" s="81">
        <v>43686.87211805556</v>
      </c>
      <c r="X14" s="82" t="s">
        <v>575</v>
      </c>
      <c r="Y14" s="79"/>
      <c r="Z14" s="79"/>
      <c r="AA14" s="85" t="s">
        <v>689</v>
      </c>
      <c r="AB14" s="85" t="s">
        <v>796</v>
      </c>
      <c r="AC14" s="79" t="b">
        <v>0</v>
      </c>
      <c r="AD14" s="79">
        <v>3</v>
      </c>
      <c r="AE14" s="85" t="s">
        <v>799</v>
      </c>
      <c r="AF14" s="79" t="b">
        <v>0</v>
      </c>
      <c r="AG14" s="79" t="s">
        <v>802</v>
      </c>
      <c r="AH14" s="79"/>
      <c r="AI14" s="85" t="s">
        <v>798</v>
      </c>
      <c r="AJ14" s="79" t="b">
        <v>0</v>
      </c>
      <c r="AK14" s="79">
        <v>1</v>
      </c>
      <c r="AL14" s="85" t="s">
        <v>798</v>
      </c>
      <c r="AM14" s="79" t="s">
        <v>808</v>
      </c>
      <c r="AN14" s="79" t="b">
        <v>0</v>
      </c>
      <c r="AO14" s="85" t="s">
        <v>796</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218</v>
      </c>
      <c r="B15" s="64" t="s">
        <v>289</v>
      </c>
      <c r="C15" s="65" t="s">
        <v>2267</v>
      </c>
      <c r="D15" s="66">
        <v>3</v>
      </c>
      <c r="E15" s="67" t="s">
        <v>132</v>
      </c>
      <c r="F15" s="68">
        <v>35</v>
      </c>
      <c r="G15" s="65"/>
      <c r="H15" s="69"/>
      <c r="I15" s="70"/>
      <c r="J15" s="70"/>
      <c r="K15" s="34" t="s">
        <v>65</v>
      </c>
      <c r="L15" s="77">
        <v>15</v>
      </c>
      <c r="M15" s="77"/>
      <c r="N15" s="72"/>
      <c r="O15" s="79" t="s">
        <v>311</v>
      </c>
      <c r="P15" s="81">
        <v>43686.873402777775</v>
      </c>
      <c r="Q15" s="79" t="s">
        <v>319</v>
      </c>
      <c r="R15" s="79"/>
      <c r="S15" s="79"/>
      <c r="T15" s="79" t="s">
        <v>459</v>
      </c>
      <c r="U15" s="79"/>
      <c r="V15" s="82" t="s">
        <v>516</v>
      </c>
      <c r="W15" s="81">
        <v>43686.873402777775</v>
      </c>
      <c r="X15" s="82" t="s">
        <v>576</v>
      </c>
      <c r="Y15" s="79"/>
      <c r="Z15" s="79"/>
      <c r="AA15" s="85" t="s">
        <v>690</v>
      </c>
      <c r="AB15" s="79"/>
      <c r="AC15" s="79" t="b">
        <v>0</v>
      </c>
      <c r="AD15" s="79">
        <v>0</v>
      </c>
      <c r="AE15" s="85" t="s">
        <v>798</v>
      </c>
      <c r="AF15" s="79" t="b">
        <v>0</v>
      </c>
      <c r="AG15" s="79" t="s">
        <v>802</v>
      </c>
      <c r="AH15" s="79"/>
      <c r="AI15" s="85" t="s">
        <v>798</v>
      </c>
      <c r="AJ15" s="79" t="b">
        <v>0</v>
      </c>
      <c r="AK15" s="79">
        <v>1</v>
      </c>
      <c r="AL15" s="85" t="s">
        <v>689</v>
      </c>
      <c r="AM15" s="79" t="s">
        <v>807</v>
      </c>
      <c r="AN15" s="79" t="b">
        <v>0</v>
      </c>
      <c r="AO15" s="85" t="s">
        <v>689</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217</v>
      </c>
      <c r="B16" s="64" t="s">
        <v>290</v>
      </c>
      <c r="C16" s="65" t="s">
        <v>2267</v>
      </c>
      <c r="D16" s="66">
        <v>3</v>
      </c>
      <c r="E16" s="67" t="s">
        <v>132</v>
      </c>
      <c r="F16" s="68">
        <v>35</v>
      </c>
      <c r="G16" s="65"/>
      <c r="H16" s="69"/>
      <c r="I16" s="70"/>
      <c r="J16" s="70"/>
      <c r="K16" s="34" t="s">
        <v>65</v>
      </c>
      <c r="L16" s="77">
        <v>16</v>
      </c>
      <c r="M16" s="77"/>
      <c r="N16" s="72"/>
      <c r="O16" s="79" t="s">
        <v>311</v>
      </c>
      <c r="P16" s="81">
        <v>43686.87211805556</v>
      </c>
      <c r="Q16" s="79" t="s">
        <v>318</v>
      </c>
      <c r="R16" s="79"/>
      <c r="S16" s="79"/>
      <c r="T16" s="79" t="s">
        <v>458</v>
      </c>
      <c r="U16" s="79"/>
      <c r="V16" s="82" t="s">
        <v>515</v>
      </c>
      <c r="W16" s="81">
        <v>43686.87211805556</v>
      </c>
      <c r="X16" s="82" t="s">
        <v>575</v>
      </c>
      <c r="Y16" s="79"/>
      <c r="Z16" s="79"/>
      <c r="AA16" s="85" t="s">
        <v>689</v>
      </c>
      <c r="AB16" s="85" t="s">
        <v>796</v>
      </c>
      <c r="AC16" s="79" t="b">
        <v>0</v>
      </c>
      <c r="AD16" s="79">
        <v>3</v>
      </c>
      <c r="AE16" s="85" t="s">
        <v>799</v>
      </c>
      <c r="AF16" s="79" t="b">
        <v>0</v>
      </c>
      <c r="AG16" s="79" t="s">
        <v>802</v>
      </c>
      <c r="AH16" s="79"/>
      <c r="AI16" s="85" t="s">
        <v>798</v>
      </c>
      <c r="AJ16" s="79" t="b">
        <v>0</v>
      </c>
      <c r="AK16" s="79">
        <v>1</v>
      </c>
      <c r="AL16" s="85" t="s">
        <v>798</v>
      </c>
      <c r="AM16" s="79" t="s">
        <v>808</v>
      </c>
      <c r="AN16" s="79" t="b">
        <v>0</v>
      </c>
      <c r="AO16" s="85" t="s">
        <v>796</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218</v>
      </c>
      <c r="B17" s="64" t="s">
        <v>290</v>
      </c>
      <c r="C17" s="65" t="s">
        <v>2267</v>
      </c>
      <c r="D17" s="66">
        <v>3</v>
      </c>
      <c r="E17" s="67" t="s">
        <v>132</v>
      </c>
      <c r="F17" s="68">
        <v>35</v>
      </c>
      <c r="G17" s="65"/>
      <c r="H17" s="69"/>
      <c r="I17" s="70"/>
      <c r="J17" s="70"/>
      <c r="K17" s="34" t="s">
        <v>65</v>
      </c>
      <c r="L17" s="77">
        <v>17</v>
      </c>
      <c r="M17" s="77"/>
      <c r="N17" s="72"/>
      <c r="O17" s="79" t="s">
        <v>311</v>
      </c>
      <c r="P17" s="81">
        <v>43686.873402777775</v>
      </c>
      <c r="Q17" s="79" t="s">
        <v>319</v>
      </c>
      <c r="R17" s="79"/>
      <c r="S17" s="79"/>
      <c r="T17" s="79" t="s">
        <v>459</v>
      </c>
      <c r="U17" s="79"/>
      <c r="V17" s="82" t="s">
        <v>516</v>
      </c>
      <c r="W17" s="81">
        <v>43686.873402777775</v>
      </c>
      <c r="X17" s="82" t="s">
        <v>576</v>
      </c>
      <c r="Y17" s="79"/>
      <c r="Z17" s="79"/>
      <c r="AA17" s="85" t="s">
        <v>690</v>
      </c>
      <c r="AB17" s="79"/>
      <c r="AC17" s="79" t="b">
        <v>0</v>
      </c>
      <c r="AD17" s="79">
        <v>0</v>
      </c>
      <c r="AE17" s="85" t="s">
        <v>798</v>
      </c>
      <c r="AF17" s="79" t="b">
        <v>0</v>
      </c>
      <c r="AG17" s="79" t="s">
        <v>802</v>
      </c>
      <c r="AH17" s="79"/>
      <c r="AI17" s="85" t="s">
        <v>798</v>
      </c>
      <c r="AJ17" s="79" t="b">
        <v>0</v>
      </c>
      <c r="AK17" s="79">
        <v>1</v>
      </c>
      <c r="AL17" s="85" t="s">
        <v>689</v>
      </c>
      <c r="AM17" s="79" t="s">
        <v>807</v>
      </c>
      <c r="AN17" s="79" t="b">
        <v>0</v>
      </c>
      <c r="AO17" s="85" t="s">
        <v>689</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217</v>
      </c>
      <c r="B18" s="64" t="s">
        <v>291</v>
      </c>
      <c r="C18" s="65" t="s">
        <v>2267</v>
      </c>
      <c r="D18" s="66">
        <v>3</v>
      </c>
      <c r="E18" s="67" t="s">
        <v>132</v>
      </c>
      <c r="F18" s="68">
        <v>35</v>
      </c>
      <c r="G18" s="65"/>
      <c r="H18" s="69"/>
      <c r="I18" s="70"/>
      <c r="J18" s="70"/>
      <c r="K18" s="34" t="s">
        <v>65</v>
      </c>
      <c r="L18" s="77">
        <v>18</v>
      </c>
      <c r="M18" s="77"/>
      <c r="N18" s="72"/>
      <c r="O18" s="79" t="s">
        <v>311</v>
      </c>
      <c r="P18" s="81">
        <v>43686.87211805556</v>
      </c>
      <c r="Q18" s="79" t="s">
        <v>318</v>
      </c>
      <c r="R18" s="79"/>
      <c r="S18" s="79"/>
      <c r="T18" s="79" t="s">
        <v>458</v>
      </c>
      <c r="U18" s="79"/>
      <c r="V18" s="82" t="s">
        <v>515</v>
      </c>
      <c r="W18" s="81">
        <v>43686.87211805556</v>
      </c>
      <c r="X18" s="82" t="s">
        <v>575</v>
      </c>
      <c r="Y18" s="79"/>
      <c r="Z18" s="79"/>
      <c r="AA18" s="85" t="s">
        <v>689</v>
      </c>
      <c r="AB18" s="85" t="s">
        <v>796</v>
      </c>
      <c r="AC18" s="79" t="b">
        <v>0</v>
      </c>
      <c r="AD18" s="79">
        <v>3</v>
      </c>
      <c r="AE18" s="85" t="s">
        <v>799</v>
      </c>
      <c r="AF18" s="79" t="b">
        <v>0</v>
      </c>
      <c r="AG18" s="79" t="s">
        <v>802</v>
      </c>
      <c r="AH18" s="79"/>
      <c r="AI18" s="85" t="s">
        <v>798</v>
      </c>
      <c r="AJ18" s="79" t="b">
        <v>0</v>
      </c>
      <c r="AK18" s="79">
        <v>1</v>
      </c>
      <c r="AL18" s="85" t="s">
        <v>798</v>
      </c>
      <c r="AM18" s="79" t="s">
        <v>808</v>
      </c>
      <c r="AN18" s="79" t="b">
        <v>0</v>
      </c>
      <c r="AO18" s="85" t="s">
        <v>796</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218</v>
      </c>
      <c r="B19" s="64" t="s">
        <v>291</v>
      </c>
      <c r="C19" s="65" t="s">
        <v>2267</v>
      </c>
      <c r="D19" s="66">
        <v>3</v>
      </c>
      <c r="E19" s="67" t="s">
        <v>132</v>
      </c>
      <c r="F19" s="68">
        <v>35</v>
      </c>
      <c r="G19" s="65"/>
      <c r="H19" s="69"/>
      <c r="I19" s="70"/>
      <c r="J19" s="70"/>
      <c r="K19" s="34" t="s">
        <v>65</v>
      </c>
      <c r="L19" s="77">
        <v>19</v>
      </c>
      <c r="M19" s="77"/>
      <c r="N19" s="72"/>
      <c r="O19" s="79" t="s">
        <v>311</v>
      </c>
      <c r="P19" s="81">
        <v>43686.873402777775</v>
      </c>
      <c r="Q19" s="79" t="s">
        <v>319</v>
      </c>
      <c r="R19" s="79"/>
      <c r="S19" s="79"/>
      <c r="T19" s="79" t="s">
        <v>459</v>
      </c>
      <c r="U19" s="79"/>
      <c r="V19" s="82" t="s">
        <v>516</v>
      </c>
      <c r="W19" s="81">
        <v>43686.873402777775</v>
      </c>
      <c r="X19" s="82" t="s">
        <v>576</v>
      </c>
      <c r="Y19" s="79"/>
      <c r="Z19" s="79"/>
      <c r="AA19" s="85" t="s">
        <v>690</v>
      </c>
      <c r="AB19" s="79"/>
      <c r="AC19" s="79" t="b">
        <v>0</v>
      </c>
      <c r="AD19" s="79">
        <v>0</v>
      </c>
      <c r="AE19" s="85" t="s">
        <v>798</v>
      </c>
      <c r="AF19" s="79" t="b">
        <v>0</v>
      </c>
      <c r="AG19" s="79" t="s">
        <v>802</v>
      </c>
      <c r="AH19" s="79"/>
      <c r="AI19" s="85" t="s">
        <v>798</v>
      </c>
      <c r="AJ19" s="79" t="b">
        <v>0</v>
      </c>
      <c r="AK19" s="79">
        <v>1</v>
      </c>
      <c r="AL19" s="85" t="s">
        <v>689</v>
      </c>
      <c r="AM19" s="79" t="s">
        <v>807</v>
      </c>
      <c r="AN19" s="79" t="b">
        <v>0</v>
      </c>
      <c r="AO19" s="85" t="s">
        <v>689</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217</v>
      </c>
      <c r="B20" s="64" t="s">
        <v>292</v>
      </c>
      <c r="C20" s="65" t="s">
        <v>2267</v>
      </c>
      <c r="D20" s="66">
        <v>3</v>
      </c>
      <c r="E20" s="67" t="s">
        <v>132</v>
      </c>
      <c r="F20" s="68">
        <v>35</v>
      </c>
      <c r="G20" s="65"/>
      <c r="H20" s="69"/>
      <c r="I20" s="70"/>
      <c r="J20" s="70"/>
      <c r="K20" s="34" t="s">
        <v>65</v>
      </c>
      <c r="L20" s="77">
        <v>20</v>
      </c>
      <c r="M20" s="77"/>
      <c r="N20" s="72"/>
      <c r="O20" s="79" t="s">
        <v>311</v>
      </c>
      <c r="P20" s="81">
        <v>43686.87211805556</v>
      </c>
      <c r="Q20" s="79" t="s">
        <v>318</v>
      </c>
      <c r="R20" s="79"/>
      <c r="S20" s="79"/>
      <c r="T20" s="79" t="s">
        <v>458</v>
      </c>
      <c r="U20" s="79"/>
      <c r="V20" s="82" t="s">
        <v>515</v>
      </c>
      <c r="W20" s="81">
        <v>43686.87211805556</v>
      </c>
      <c r="X20" s="82" t="s">
        <v>575</v>
      </c>
      <c r="Y20" s="79"/>
      <c r="Z20" s="79"/>
      <c r="AA20" s="85" t="s">
        <v>689</v>
      </c>
      <c r="AB20" s="85" t="s">
        <v>796</v>
      </c>
      <c r="AC20" s="79" t="b">
        <v>0</v>
      </c>
      <c r="AD20" s="79">
        <v>3</v>
      </c>
      <c r="AE20" s="85" t="s">
        <v>799</v>
      </c>
      <c r="AF20" s="79" t="b">
        <v>0</v>
      </c>
      <c r="AG20" s="79" t="s">
        <v>802</v>
      </c>
      <c r="AH20" s="79"/>
      <c r="AI20" s="85" t="s">
        <v>798</v>
      </c>
      <c r="AJ20" s="79" t="b">
        <v>0</v>
      </c>
      <c r="AK20" s="79">
        <v>1</v>
      </c>
      <c r="AL20" s="85" t="s">
        <v>798</v>
      </c>
      <c r="AM20" s="79" t="s">
        <v>808</v>
      </c>
      <c r="AN20" s="79" t="b">
        <v>0</v>
      </c>
      <c r="AO20" s="85" t="s">
        <v>796</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2</v>
      </c>
      <c r="BE20" s="49">
        <v>4.081632653061225</v>
      </c>
      <c r="BF20" s="48">
        <v>2</v>
      </c>
      <c r="BG20" s="49">
        <v>4.081632653061225</v>
      </c>
      <c r="BH20" s="48">
        <v>0</v>
      </c>
      <c r="BI20" s="49">
        <v>0</v>
      </c>
      <c r="BJ20" s="48">
        <v>45</v>
      </c>
      <c r="BK20" s="49">
        <v>91.83673469387755</v>
      </c>
      <c r="BL20" s="48">
        <v>49</v>
      </c>
    </row>
    <row r="21" spans="1:64" ht="15">
      <c r="A21" s="64" t="s">
        <v>218</v>
      </c>
      <c r="B21" s="64" t="s">
        <v>292</v>
      </c>
      <c r="C21" s="65" t="s">
        <v>2267</v>
      </c>
      <c r="D21" s="66">
        <v>3</v>
      </c>
      <c r="E21" s="67" t="s">
        <v>132</v>
      </c>
      <c r="F21" s="68">
        <v>35</v>
      </c>
      <c r="G21" s="65"/>
      <c r="H21" s="69"/>
      <c r="I21" s="70"/>
      <c r="J21" s="70"/>
      <c r="K21" s="34" t="s">
        <v>65</v>
      </c>
      <c r="L21" s="77">
        <v>21</v>
      </c>
      <c r="M21" s="77"/>
      <c r="N21" s="72"/>
      <c r="O21" s="79" t="s">
        <v>311</v>
      </c>
      <c r="P21" s="81">
        <v>43686.873402777775</v>
      </c>
      <c r="Q21" s="79" t="s">
        <v>319</v>
      </c>
      <c r="R21" s="79"/>
      <c r="S21" s="79"/>
      <c r="T21" s="79" t="s">
        <v>459</v>
      </c>
      <c r="U21" s="79"/>
      <c r="V21" s="82" t="s">
        <v>516</v>
      </c>
      <c r="W21" s="81">
        <v>43686.873402777775</v>
      </c>
      <c r="X21" s="82" t="s">
        <v>576</v>
      </c>
      <c r="Y21" s="79"/>
      <c r="Z21" s="79"/>
      <c r="AA21" s="85" t="s">
        <v>690</v>
      </c>
      <c r="AB21" s="79"/>
      <c r="AC21" s="79" t="b">
        <v>0</v>
      </c>
      <c r="AD21" s="79">
        <v>0</v>
      </c>
      <c r="AE21" s="85" t="s">
        <v>798</v>
      </c>
      <c r="AF21" s="79" t="b">
        <v>0</v>
      </c>
      <c r="AG21" s="79" t="s">
        <v>802</v>
      </c>
      <c r="AH21" s="79"/>
      <c r="AI21" s="85" t="s">
        <v>798</v>
      </c>
      <c r="AJ21" s="79" t="b">
        <v>0</v>
      </c>
      <c r="AK21" s="79">
        <v>1</v>
      </c>
      <c r="AL21" s="85" t="s">
        <v>689</v>
      </c>
      <c r="AM21" s="79" t="s">
        <v>807</v>
      </c>
      <c r="AN21" s="79" t="b">
        <v>0</v>
      </c>
      <c r="AO21" s="85" t="s">
        <v>689</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1</v>
      </c>
      <c r="BE21" s="49">
        <v>5.882352941176471</v>
      </c>
      <c r="BF21" s="48">
        <v>0</v>
      </c>
      <c r="BG21" s="49">
        <v>0</v>
      </c>
      <c r="BH21" s="48">
        <v>0</v>
      </c>
      <c r="BI21" s="49">
        <v>0</v>
      </c>
      <c r="BJ21" s="48">
        <v>16</v>
      </c>
      <c r="BK21" s="49">
        <v>94.11764705882354</v>
      </c>
      <c r="BL21" s="48">
        <v>17</v>
      </c>
    </row>
    <row r="22" spans="1:64" ht="15">
      <c r="A22" s="64" t="s">
        <v>217</v>
      </c>
      <c r="B22" s="64" t="s">
        <v>277</v>
      </c>
      <c r="C22" s="65" t="s">
        <v>2267</v>
      </c>
      <c r="D22" s="66">
        <v>3</v>
      </c>
      <c r="E22" s="67" t="s">
        <v>132</v>
      </c>
      <c r="F22" s="68">
        <v>35</v>
      </c>
      <c r="G22" s="65"/>
      <c r="H22" s="69"/>
      <c r="I22" s="70"/>
      <c r="J22" s="70"/>
      <c r="K22" s="34" t="s">
        <v>65</v>
      </c>
      <c r="L22" s="77">
        <v>22</v>
      </c>
      <c r="M22" s="77"/>
      <c r="N22" s="72"/>
      <c r="O22" s="79" t="s">
        <v>311</v>
      </c>
      <c r="P22" s="81">
        <v>43686.87211805556</v>
      </c>
      <c r="Q22" s="79" t="s">
        <v>318</v>
      </c>
      <c r="R22" s="79"/>
      <c r="S22" s="79"/>
      <c r="T22" s="79" t="s">
        <v>458</v>
      </c>
      <c r="U22" s="79"/>
      <c r="V22" s="82" t="s">
        <v>515</v>
      </c>
      <c r="W22" s="81">
        <v>43686.87211805556</v>
      </c>
      <c r="X22" s="82" t="s">
        <v>575</v>
      </c>
      <c r="Y22" s="79"/>
      <c r="Z22" s="79"/>
      <c r="AA22" s="85" t="s">
        <v>689</v>
      </c>
      <c r="AB22" s="85" t="s">
        <v>796</v>
      </c>
      <c r="AC22" s="79" t="b">
        <v>0</v>
      </c>
      <c r="AD22" s="79">
        <v>3</v>
      </c>
      <c r="AE22" s="85" t="s">
        <v>799</v>
      </c>
      <c r="AF22" s="79" t="b">
        <v>0</v>
      </c>
      <c r="AG22" s="79" t="s">
        <v>802</v>
      </c>
      <c r="AH22" s="79"/>
      <c r="AI22" s="85" t="s">
        <v>798</v>
      </c>
      <c r="AJ22" s="79" t="b">
        <v>0</v>
      </c>
      <c r="AK22" s="79">
        <v>1</v>
      </c>
      <c r="AL22" s="85" t="s">
        <v>798</v>
      </c>
      <c r="AM22" s="79" t="s">
        <v>808</v>
      </c>
      <c r="AN22" s="79" t="b">
        <v>0</v>
      </c>
      <c r="AO22" s="85" t="s">
        <v>796</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1</v>
      </c>
      <c r="BD22" s="48"/>
      <c r="BE22" s="49"/>
      <c r="BF22" s="48"/>
      <c r="BG22" s="49"/>
      <c r="BH22" s="48"/>
      <c r="BI22" s="49"/>
      <c r="BJ22" s="48"/>
      <c r="BK22" s="49"/>
      <c r="BL22" s="48"/>
    </row>
    <row r="23" spans="1:64" ht="15">
      <c r="A23" s="64" t="s">
        <v>217</v>
      </c>
      <c r="B23" s="64" t="s">
        <v>218</v>
      </c>
      <c r="C23" s="65" t="s">
        <v>2267</v>
      </c>
      <c r="D23" s="66">
        <v>3</v>
      </c>
      <c r="E23" s="67" t="s">
        <v>132</v>
      </c>
      <c r="F23" s="68">
        <v>35</v>
      </c>
      <c r="G23" s="65"/>
      <c r="H23" s="69"/>
      <c r="I23" s="70"/>
      <c r="J23" s="70"/>
      <c r="K23" s="34" t="s">
        <v>66</v>
      </c>
      <c r="L23" s="77">
        <v>23</v>
      </c>
      <c r="M23" s="77"/>
      <c r="N23" s="72"/>
      <c r="O23" s="79" t="s">
        <v>312</v>
      </c>
      <c r="P23" s="81">
        <v>43686.87211805556</v>
      </c>
      <c r="Q23" s="79" t="s">
        <v>318</v>
      </c>
      <c r="R23" s="79"/>
      <c r="S23" s="79"/>
      <c r="T23" s="79" t="s">
        <v>458</v>
      </c>
      <c r="U23" s="79"/>
      <c r="V23" s="82" t="s">
        <v>515</v>
      </c>
      <c r="W23" s="81">
        <v>43686.87211805556</v>
      </c>
      <c r="X23" s="82" t="s">
        <v>575</v>
      </c>
      <c r="Y23" s="79"/>
      <c r="Z23" s="79"/>
      <c r="AA23" s="85" t="s">
        <v>689</v>
      </c>
      <c r="AB23" s="85" t="s">
        <v>796</v>
      </c>
      <c r="AC23" s="79" t="b">
        <v>0</v>
      </c>
      <c r="AD23" s="79">
        <v>3</v>
      </c>
      <c r="AE23" s="85" t="s">
        <v>799</v>
      </c>
      <c r="AF23" s="79" t="b">
        <v>0</v>
      </c>
      <c r="AG23" s="79" t="s">
        <v>802</v>
      </c>
      <c r="AH23" s="79"/>
      <c r="AI23" s="85" t="s">
        <v>798</v>
      </c>
      <c r="AJ23" s="79" t="b">
        <v>0</v>
      </c>
      <c r="AK23" s="79">
        <v>1</v>
      </c>
      <c r="AL23" s="85" t="s">
        <v>798</v>
      </c>
      <c r="AM23" s="79" t="s">
        <v>808</v>
      </c>
      <c r="AN23" s="79" t="b">
        <v>0</v>
      </c>
      <c r="AO23" s="85" t="s">
        <v>796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218</v>
      </c>
      <c r="B24" s="64" t="s">
        <v>217</v>
      </c>
      <c r="C24" s="65" t="s">
        <v>2267</v>
      </c>
      <c r="D24" s="66">
        <v>3</v>
      </c>
      <c r="E24" s="67" t="s">
        <v>132</v>
      </c>
      <c r="F24" s="68">
        <v>35</v>
      </c>
      <c r="G24" s="65"/>
      <c r="H24" s="69"/>
      <c r="I24" s="70"/>
      <c r="J24" s="70"/>
      <c r="K24" s="34" t="s">
        <v>66</v>
      </c>
      <c r="L24" s="77">
        <v>24</v>
      </c>
      <c r="M24" s="77"/>
      <c r="N24" s="72"/>
      <c r="O24" s="79" t="s">
        <v>311</v>
      </c>
      <c r="P24" s="81">
        <v>43686.873402777775</v>
      </c>
      <c r="Q24" s="79" t="s">
        <v>319</v>
      </c>
      <c r="R24" s="79"/>
      <c r="S24" s="79"/>
      <c r="T24" s="79" t="s">
        <v>459</v>
      </c>
      <c r="U24" s="79"/>
      <c r="V24" s="82" t="s">
        <v>516</v>
      </c>
      <c r="W24" s="81">
        <v>43686.873402777775</v>
      </c>
      <c r="X24" s="82" t="s">
        <v>576</v>
      </c>
      <c r="Y24" s="79"/>
      <c r="Z24" s="79"/>
      <c r="AA24" s="85" t="s">
        <v>690</v>
      </c>
      <c r="AB24" s="79"/>
      <c r="AC24" s="79" t="b">
        <v>0</v>
      </c>
      <c r="AD24" s="79">
        <v>0</v>
      </c>
      <c r="AE24" s="85" t="s">
        <v>798</v>
      </c>
      <c r="AF24" s="79" t="b">
        <v>0</v>
      </c>
      <c r="AG24" s="79" t="s">
        <v>802</v>
      </c>
      <c r="AH24" s="79"/>
      <c r="AI24" s="85" t="s">
        <v>798</v>
      </c>
      <c r="AJ24" s="79" t="b">
        <v>0</v>
      </c>
      <c r="AK24" s="79">
        <v>1</v>
      </c>
      <c r="AL24" s="85" t="s">
        <v>689</v>
      </c>
      <c r="AM24" s="79" t="s">
        <v>807</v>
      </c>
      <c r="AN24" s="79" t="b">
        <v>0</v>
      </c>
      <c r="AO24" s="85" t="s">
        <v>689</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219</v>
      </c>
      <c r="B25" s="64" t="s">
        <v>277</v>
      </c>
      <c r="C25" s="65" t="s">
        <v>2267</v>
      </c>
      <c r="D25" s="66">
        <v>3</v>
      </c>
      <c r="E25" s="67" t="s">
        <v>132</v>
      </c>
      <c r="F25" s="68">
        <v>35</v>
      </c>
      <c r="G25" s="65"/>
      <c r="H25" s="69"/>
      <c r="I25" s="70"/>
      <c r="J25" s="70"/>
      <c r="K25" s="34" t="s">
        <v>65</v>
      </c>
      <c r="L25" s="77">
        <v>25</v>
      </c>
      <c r="M25" s="77"/>
      <c r="N25" s="72"/>
      <c r="O25" s="79" t="s">
        <v>311</v>
      </c>
      <c r="P25" s="81">
        <v>43688.544907407406</v>
      </c>
      <c r="Q25" s="79" t="s">
        <v>313</v>
      </c>
      <c r="R25" s="79"/>
      <c r="S25" s="79"/>
      <c r="T25" s="79" t="s">
        <v>454</v>
      </c>
      <c r="U25" s="79"/>
      <c r="V25" s="82" t="s">
        <v>517</v>
      </c>
      <c r="W25" s="81">
        <v>43688.544907407406</v>
      </c>
      <c r="X25" s="82" t="s">
        <v>577</v>
      </c>
      <c r="Y25" s="79"/>
      <c r="Z25" s="79"/>
      <c r="AA25" s="85" t="s">
        <v>691</v>
      </c>
      <c r="AB25" s="79"/>
      <c r="AC25" s="79" t="b">
        <v>0</v>
      </c>
      <c r="AD25" s="79">
        <v>0</v>
      </c>
      <c r="AE25" s="85" t="s">
        <v>798</v>
      </c>
      <c r="AF25" s="79" t="b">
        <v>0</v>
      </c>
      <c r="AG25" s="79" t="s">
        <v>802</v>
      </c>
      <c r="AH25" s="79"/>
      <c r="AI25" s="85" t="s">
        <v>798</v>
      </c>
      <c r="AJ25" s="79" t="b">
        <v>0</v>
      </c>
      <c r="AK25" s="79">
        <v>7</v>
      </c>
      <c r="AL25" s="85" t="s">
        <v>792</v>
      </c>
      <c r="AM25" s="79" t="s">
        <v>810</v>
      </c>
      <c r="AN25" s="79" t="b">
        <v>0</v>
      </c>
      <c r="AO25" s="85" t="s">
        <v>792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26</v>
      </c>
      <c r="BK25" s="49">
        <v>100</v>
      </c>
      <c r="BL25" s="48">
        <v>26</v>
      </c>
    </row>
    <row r="26" spans="1:64" ht="15">
      <c r="A26" s="64" t="s">
        <v>220</v>
      </c>
      <c r="B26" s="64" t="s">
        <v>220</v>
      </c>
      <c r="C26" s="65" t="s">
        <v>2267</v>
      </c>
      <c r="D26" s="66">
        <v>3</v>
      </c>
      <c r="E26" s="67" t="s">
        <v>132</v>
      </c>
      <c r="F26" s="68">
        <v>35</v>
      </c>
      <c r="G26" s="65"/>
      <c r="H26" s="69"/>
      <c r="I26" s="70"/>
      <c r="J26" s="70"/>
      <c r="K26" s="34" t="s">
        <v>65</v>
      </c>
      <c r="L26" s="77">
        <v>26</v>
      </c>
      <c r="M26" s="77"/>
      <c r="N26" s="72"/>
      <c r="O26" s="79" t="s">
        <v>176</v>
      </c>
      <c r="P26" s="81">
        <v>43688.70055555556</v>
      </c>
      <c r="Q26" s="79" t="s">
        <v>320</v>
      </c>
      <c r="R26" s="82" t="s">
        <v>387</v>
      </c>
      <c r="S26" s="79" t="s">
        <v>427</v>
      </c>
      <c r="T26" s="79"/>
      <c r="U26" s="79"/>
      <c r="V26" s="82" t="s">
        <v>518</v>
      </c>
      <c r="W26" s="81">
        <v>43688.70055555556</v>
      </c>
      <c r="X26" s="82" t="s">
        <v>578</v>
      </c>
      <c r="Y26" s="79"/>
      <c r="Z26" s="79"/>
      <c r="AA26" s="85" t="s">
        <v>692</v>
      </c>
      <c r="AB26" s="79"/>
      <c r="AC26" s="79" t="b">
        <v>0</v>
      </c>
      <c r="AD26" s="79">
        <v>0</v>
      </c>
      <c r="AE26" s="85" t="s">
        <v>798</v>
      </c>
      <c r="AF26" s="79" t="b">
        <v>0</v>
      </c>
      <c r="AG26" s="79" t="s">
        <v>803</v>
      </c>
      <c r="AH26" s="79"/>
      <c r="AI26" s="85" t="s">
        <v>798</v>
      </c>
      <c r="AJ26" s="79" t="b">
        <v>0</v>
      </c>
      <c r="AK26" s="79">
        <v>0</v>
      </c>
      <c r="AL26" s="85" t="s">
        <v>798</v>
      </c>
      <c r="AM26" s="79" t="s">
        <v>811</v>
      </c>
      <c r="AN26" s="79" t="b">
        <v>0</v>
      </c>
      <c r="AO26" s="85" t="s">
        <v>692</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5</v>
      </c>
      <c r="BK26" s="49">
        <v>100</v>
      </c>
      <c r="BL26" s="48">
        <v>5</v>
      </c>
    </row>
    <row r="27" spans="1:64" ht="15">
      <c r="A27" s="64" t="s">
        <v>221</v>
      </c>
      <c r="B27" s="64" t="s">
        <v>221</v>
      </c>
      <c r="C27" s="65" t="s">
        <v>2267</v>
      </c>
      <c r="D27" s="66">
        <v>3</v>
      </c>
      <c r="E27" s="67" t="s">
        <v>132</v>
      </c>
      <c r="F27" s="68">
        <v>35</v>
      </c>
      <c r="G27" s="65"/>
      <c r="H27" s="69"/>
      <c r="I27" s="70"/>
      <c r="J27" s="70"/>
      <c r="K27" s="34" t="s">
        <v>65</v>
      </c>
      <c r="L27" s="77">
        <v>27</v>
      </c>
      <c r="M27" s="77"/>
      <c r="N27" s="72"/>
      <c r="O27" s="79" t="s">
        <v>176</v>
      </c>
      <c r="P27" s="81">
        <v>43689.84170138889</v>
      </c>
      <c r="Q27" s="79" t="s">
        <v>321</v>
      </c>
      <c r="R27" s="82" t="s">
        <v>388</v>
      </c>
      <c r="S27" s="79" t="s">
        <v>428</v>
      </c>
      <c r="T27" s="79" t="s">
        <v>460</v>
      </c>
      <c r="U27" s="79"/>
      <c r="V27" s="82" t="s">
        <v>519</v>
      </c>
      <c r="W27" s="81">
        <v>43689.84170138889</v>
      </c>
      <c r="X27" s="82" t="s">
        <v>579</v>
      </c>
      <c r="Y27" s="79"/>
      <c r="Z27" s="79"/>
      <c r="AA27" s="85" t="s">
        <v>693</v>
      </c>
      <c r="AB27" s="79"/>
      <c r="AC27" s="79" t="b">
        <v>0</v>
      </c>
      <c r="AD27" s="79">
        <v>0</v>
      </c>
      <c r="AE27" s="85" t="s">
        <v>798</v>
      </c>
      <c r="AF27" s="79" t="b">
        <v>0</v>
      </c>
      <c r="AG27" s="79" t="s">
        <v>804</v>
      </c>
      <c r="AH27" s="79"/>
      <c r="AI27" s="85" t="s">
        <v>798</v>
      </c>
      <c r="AJ27" s="79" t="b">
        <v>0</v>
      </c>
      <c r="AK27" s="79">
        <v>0</v>
      </c>
      <c r="AL27" s="85" t="s">
        <v>798</v>
      </c>
      <c r="AM27" s="79" t="s">
        <v>812</v>
      </c>
      <c r="AN27" s="79" t="b">
        <v>0</v>
      </c>
      <c r="AO27" s="85" t="s">
        <v>693</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15</v>
      </c>
      <c r="BK27" s="49">
        <v>100</v>
      </c>
      <c r="BL27" s="48">
        <v>15</v>
      </c>
    </row>
    <row r="28" spans="1:64" ht="15">
      <c r="A28" s="64" t="s">
        <v>222</v>
      </c>
      <c r="B28" s="64" t="s">
        <v>277</v>
      </c>
      <c r="C28" s="65" t="s">
        <v>2267</v>
      </c>
      <c r="D28" s="66">
        <v>3</v>
      </c>
      <c r="E28" s="67" t="s">
        <v>132</v>
      </c>
      <c r="F28" s="68">
        <v>35</v>
      </c>
      <c r="G28" s="65"/>
      <c r="H28" s="69"/>
      <c r="I28" s="70"/>
      <c r="J28" s="70"/>
      <c r="K28" s="34" t="s">
        <v>65</v>
      </c>
      <c r="L28" s="77">
        <v>28</v>
      </c>
      <c r="M28" s="77"/>
      <c r="N28" s="72"/>
      <c r="O28" s="79" t="s">
        <v>311</v>
      </c>
      <c r="P28" s="81">
        <v>43689.89098379629</v>
      </c>
      <c r="Q28" s="79" t="s">
        <v>322</v>
      </c>
      <c r="R28" s="82" t="s">
        <v>389</v>
      </c>
      <c r="S28" s="79" t="s">
        <v>429</v>
      </c>
      <c r="T28" s="79" t="s">
        <v>461</v>
      </c>
      <c r="U28" s="79"/>
      <c r="V28" s="82" t="s">
        <v>520</v>
      </c>
      <c r="W28" s="81">
        <v>43689.89098379629</v>
      </c>
      <c r="X28" s="82" t="s">
        <v>580</v>
      </c>
      <c r="Y28" s="79"/>
      <c r="Z28" s="79"/>
      <c r="AA28" s="85" t="s">
        <v>694</v>
      </c>
      <c r="AB28" s="79"/>
      <c r="AC28" s="79" t="b">
        <v>0</v>
      </c>
      <c r="AD28" s="79">
        <v>1</v>
      </c>
      <c r="AE28" s="85" t="s">
        <v>798</v>
      </c>
      <c r="AF28" s="79" t="b">
        <v>0</v>
      </c>
      <c r="AG28" s="79" t="s">
        <v>802</v>
      </c>
      <c r="AH28" s="79"/>
      <c r="AI28" s="85" t="s">
        <v>798</v>
      </c>
      <c r="AJ28" s="79" t="b">
        <v>0</v>
      </c>
      <c r="AK28" s="79">
        <v>0</v>
      </c>
      <c r="AL28" s="85" t="s">
        <v>798</v>
      </c>
      <c r="AM28" s="79" t="s">
        <v>813</v>
      </c>
      <c r="AN28" s="79" t="b">
        <v>0</v>
      </c>
      <c r="AO28" s="85" t="s">
        <v>694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1</v>
      </c>
      <c r="BG28" s="49">
        <v>6.666666666666667</v>
      </c>
      <c r="BH28" s="48">
        <v>0</v>
      </c>
      <c r="BI28" s="49">
        <v>0</v>
      </c>
      <c r="BJ28" s="48">
        <v>14</v>
      </c>
      <c r="BK28" s="49">
        <v>93.33333333333333</v>
      </c>
      <c r="BL28" s="48">
        <v>15</v>
      </c>
    </row>
    <row r="29" spans="1:64" ht="15">
      <c r="A29" s="64" t="s">
        <v>223</v>
      </c>
      <c r="B29" s="64" t="s">
        <v>232</v>
      </c>
      <c r="C29" s="65" t="s">
        <v>2267</v>
      </c>
      <c r="D29" s="66">
        <v>3</v>
      </c>
      <c r="E29" s="67" t="s">
        <v>132</v>
      </c>
      <c r="F29" s="68">
        <v>35</v>
      </c>
      <c r="G29" s="65"/>
      <c r="H29" s="69"/>
      <c r="I29" s="70"/>
      <c r="J29" s="70"/>
      <c r="K29" s="34" t="s">
        <v>65</v>
      </c>
      <c r="L29" s="77">
        <v>29</v>
      </c>
      <c r="M29" s="77"/>
      <c r="N29" s="72"/>
      <c r="O29" s="79" t="s">
        <v>311</v>
      </c>
      <c r="P29" s="81">
        <v>43690.00697916667</v>
      </c>
      <c r="Q29" s="79" t="s">
        <v>323</v>
      </c>
      <c r="R29" s="79"/>
      <c r="S29" s="79"/>
      <c r="T29" s="79"/>
      <c r="U29" s="79"/>
      <c r="V29" s="82" t="s">
        <v>521</v>
      </c>
      <c r="W29" s="81">
        <v>43690.00697916667</v>
      </c>
      <c r="X29" s="82" t="s">
        <v>581</v>
      </c>
      <c r="Y29" s="79"/>
      <c r="Z29" s="79"/>
      <c r="AA29" s="85" t="s">
        <v>695</v>
      </c>
      <c r="AB29" s="79"/>
      <c r="AC29" s="79" t="b">
        <v>0</v>
      </c>
      <c r="AD29" s="79">
        <v>0</v>
      </c>
      <c r="AE29" s="85" t="s">
        <v>798</v>
      </c>
      <c r="AF29" s="79" t="b">
        <v>0</v>
      </c>
      <c r="AG29" s="79" t="s">
        <v>802</v>
      </c>
      <c r="AH29" s="79"/>
      <c r="AI29" s="85" t="s">
        <v>798</v>
      </c>
      <c r="AJ29" s="79" t="b">
        <v>0</v>
      </c>
      <c r="AK29" s="79">
        <v>5</v>
      </c>
      <c r="AL29" s="85" t="s">
        <v>790</v>
      </c>
      <c r="AM29" s="79" t="s">
        <v>814</v>
      </c>
      <c r="AN29" s="79" t="b">
        <v>0</v>
      </c>
      <c r="AO29" s="85" t="s">
        <v>790</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2</v>
      </c>
      <c r="BE29" s="49">
        <v>8.695652173913043</v>
      </c>
      <c r="BF29" s="48">
        <v>0</v>
      </c>
      <c r="BG29" s="49">
        <v>0</v>
      </c>
      <c r="BH29" s="48">
        <v>0</v>
      </c>
      <c r="BI29" s="49">
        <v>0</v>
      </c>
      <c r="BJ29" s="48">
        <v>21</v>
      </c>
      <c r="BK29" s="49">
        <v>91.30434782608695</v>
      </c>
      <c r="BL29" s="48">
        <v>23</v>
      </c>
    </row>
    <row r="30" spans="1:64" ht="15">
      <c r="A30" s="64" t="s">
        <v>223</v>
      </c>
      <c r="B30" s="64" t="s">
        <v>277</v>
      </c>
      <c r="C30" s="65" t="s">
        <v>2267</v>
      </c>
      <c r="D30" s="66">
        <v>3</v>
      </c>
      <c r="E30" s="67" t="s">
        <v>132</v>
      </c>
      <c r="F30" s="68">
        <v>35</v>
      </c>
      <c r="G30" s="65"/>
      <c r="H30" s="69"/>
      <c r="I30" s="70"/>
      <c r="J30" s="70"/>
      <c r="K30" s="34" t="s">
        <v>65</v>
      </c>
      <c r="L30" s="77">
        <v>30</v>
      </c>
      <c r="M30" s="77"/>
      <c r="N30" s="72"/>
      <c r="O30" s="79" t="s">
        <v>311</v>
      </c>
      <c r="P30" s="81">
        <v>43690.00697916667</v>
      </c>
      <c r="Q30" s="79" t="s">
        <v>323</v>
      </c>
      <c r="R30" s="79"/>
      <c r="S30" s="79"/>
      <c r="T30" s="79"/>
      <c r="U30" s="79"/>
      <c r="V30" s="82" t="s">
        <v>521</v>
      </c>
      <c r="W30" s="81">
        <v>43690.00697916667</v>
      </c>
      <c r="X30" s="82" t="s">
        <v>581</v>
      </c>
      <c r="Y30" s="79"/>
      <c r="Z30" s="79"/>
      <c r="AA30" s="85" t="s">
        <v>695</v>
      </c>
      <c r="AB30" s="79"/>
      <c r="AC30" s="79" t="b">
        <v>0</v>
      </c>
      <c r="AD30" s="79">
        <v>0</v>
      </c>
      <c r="AE30" s="85" t="s">
        <v>798</v>
      </c>
      <c r="AF30" s="79" t="b">
        <v>0</v>
      </c>
      <c r="AG30" s="79" t="s">
        <v>802</v>
      </c>
      <c r="AH30" s="79"/>
      <c r="AI30" s="85" t="s">
        <v>798</v>
      </c>
      <c r="AJ30" s="79" t="b">
        <v>0</v>
      </c>
      <c r="AK30" s="79">
        <v>5</v>
      </c>
      <c r="AL30" s="85" t="s">
        <v>790</v>
      </c>
      <c r="AM30" s="79" t="s">
        <v>814</v>
      </c>
      <c r="AN30" s="79" t="b">
        <v>0</v>
      </c>
      <c r="AO30" s="85" t="s">
        <v>790</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224</v>
      </c>
      <c r="C31" s="65" t="s">
        <v>2267</v>
      </c>
      <c r="D31" s="66">
        <v>3</v>
      </c>
      <c r="E31" s="67" t="s">
        <v>132</v>
      </c>
      <c r="F31" s="68">
        <v>35</v>
      </c>
      <c r="G31" s="65"/>
      <c r="H31" s="69"/>
      <c r="I31" s="70"/>
      <c r="J31" s="70"/>
      <c r="K31" s="34" t="s">
        <v>65</v>
      </c>
      <c r="L31" s="77">
        <v>31</v>
      </c>
      <c r="M31" s="77"/>
      <c r="N31" s="72"/>
      <c r="O31" s="79" t="s">
        <v>176</v>
      </c>
      <c r="P31" s="81">
        <v>43690.33013888889</v>
      </c>
      <c r="Q31" s="79" t="s">
        <v>324</v>
      </c>
      <c r="R31" s="82" t="s">
        <v>390</v>
      </c>
      <c r="S31" s="79" t="s">
        <v>430</v>
      </c>
      <c r="T31" s="79" t="s">
        <v>462</v>
      </c>
      <c r="U31" s="82" t="s">
        <v>490</v>
      </c>
      <c r="V31" s="82" t="s">
        <v>490</v>
      </c>
      <c r="W31" s="81">
        <v>43690.33013888889</v>
      </c>
      <c r="X31" s="82" t="s">
        <v>582</v>
      </c>
      <c r="Y31" s="79"/>
      <c r="Z31" s="79"/>
      <c r="AA31" s="85" t="s">
        <v>696</v>
      </c>
      <c r="AB31" s="79"/>
      <c r="AC31" s="79" t="b">
        <v>0</v>
      </c>
      <c r="AD31" s="79">
        <v>0</v>
      </c>
      <c r="AE31" s="85" t="s">
        <v>798</v>
      </c>
      <c r="AF31" s="79" t="b">
        <v>0</v>
      </c>
      <c r="AG31" s="79" t="s">
        <v>802</v>
      </c>
      <c r="AH31" s="79"/>
      <c r="AI31" s="85" t="s">
        <v>798</v>
      </c>
      <c r="AJ31" s="79" t="b">
        <v>0</v>
      </c>
      <c r="AK31" s="79">
        <v>0</v>
      </c>
      <c r="AL31" s="85" t="s">
        <v>798</v>
      </c>
      <c r="AM31" s="79" t="s">
        <v>815</v>
      </c>
      <c r="AN31" s="79" t="b">
        <v>0</v>
      </c>
      <c r="AO31" s="85" t="s">
        <v>696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12</v>
      </c>
      <c r="BK31" s="49">
        <v>100</v>
      </c>
      <c r="BL31" s="48">
        <v>12</v>
      </c>
    </row>
    <row r="32" spans="1:64" ht="15">
      <c r="A32" s="64" t="s">
        <v>225</v>
      </c>
      <c r="B32" s="64" t="s">
        <v>293</v>
      </c>
      <c r="C32" s="65" t="s">
        <v>2267</v>
      </c>
      <c r="D32" s="66">
        <v>3</v>
      </c>
      <c r="E32" s="67" t="s">
        <v>132</v>
      </c>
      <c r="F32" s="68">
        <v>35</v>
      </c>
      <c r="G32" s="65"/>
      <c r="H32" s="69"/>
      <c r="I32" s="70"/>
      <c r="J32" s="70"/>
      <c r="K32" s="34" t="s">
        <v>65</v>
      </c>
      <c r="L32" s="77">
        <v>32</v>
      </c>
      <c r="M32" s="77"/>
      <c r="N32" s="72"/>
      <c r="O32" s="79" t="s">
        <v>311</v>
      </c>
      <c r="P32" s="81">
        <v>43690.36483796296</v>
      </c>
      <c r="Q32" s="79" t="s">
        <v>325</v>
      </c>
      <c r="R32" s="82" t="s">
        <v>391</v>
      </c>
      <c r="S32" s="79" t="s">
        <v>431</v>
      </c>
      <c r="T32" s="79" t="s">
        <v>463</v>
      </c>
      <c r="U32" s="79"/>
      <c r="V32" s="82" t="s">
        <v>522</v>
      </c>
      <c r="W32" s="81">
        <v>43690.36483796296</v>
      </c>
      <c r="X32" s="82" t="s">
        <v>583</v>
      </c>
      <c r="Y32" s="79"/>
      <c r="Z32" s="79"/>
      <c r="AA32" s="85" t="s">
        <v>697</v>
      </c>
      <c r="AB32" s="79"/>
      <c r="AC32" s="79" t="b">
        <v>0</v>
      </c>
      <c r="AD32" s="79">
        <v>2</v>
      </c>
      <c r="AE32" s="85" t="s">
        <v>798</v>
      </c>
      <c r="AF32" s="79" t="b">
        <v>0</v>
      </c>
      <c r="AG32" s="79" t="s">
        <v>803</v>
      </c>
      <c r="AH32" s="79"/>
      <c r="AI32" s="85" t="s">
        <v>798</v>
      </c>
      <c r="AJ32" s="79" t="b">
        <v>0</v>
      </c>
      <c r="AK32" s="79">
        <v>1</v>
      </c>
      <c r="AL32" s="85" t="s">
        <v>798</v>
      </c>
      <c r="AM32" s="79" t="s">
        <v>808</v>
      </c>
      <c r="AN32" s="79" t="b">
        <v>0</v>
      </c>
      <c r="AO32" s="85" t="s">
        <v>697</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0</v>
      </c>
      <c r="BE32" s="49">
        <v>0</v>
      </c>
      <c r="BF32" s="48">
        <v>0</v>
      </c>
      <c r="BG32" s="49">
        <v>0</v>
      </c>
      <c r="BH32" s="48">
        <v>0</v>
      </c>
      <c r="BI32" s="49">
        <v>0</v>
      </c>
      <c r="BJ32" s="48">
        <v>35</v>
      </c>
      <c r="BK32" s="49">
        <v>100</v>
      </c>
      <c r="BL32" s="48">
        <v>35</v>
      </c>
    </row>
    <row r="33" spans="1:64" ht="15">
      <c r="A33" s="64" t="s">
        <v>226</v>
      </c>
      <c r="B33" s="64" t="s">
        <v>226</v>
      </c>
      <c r="C33" s="65" t="s">
        <v>2267</v>
      </c>
      <c r="D33" s="66">
        <v>3</v>
      </c>
      <c r="E33" s="67" t="s">
        <v>132</v>
      </c>
      <c r="F33" s="68">
        <v>35</v>
      </c>
      <c r="G33" s="65"/>
      <c r="H33" s="69"/>
      <c r="I33" s="70"/>
      <c r="J33" s="70"/>
      <c r="K33" s="34" t="s">
        <v>65</v>
      </c>
      <c r="L33" s="77">
        <v>33</v>
      </c>
      <c r="M33" s="77"/>
      <c r="N33" s="72"/>
      <c r="O33" s="79" t="s">
        <v>176</v>
      </c>
      <c r="P33" s="81">
        <v>43690.50326388889</v>
      </c>
      <c r="Q33" s="79" t="s">
        <v>326</v>
      </c>
      <c r="R33" s="79"/>
      <c r="S33" s="79"/>
      <c r="T33" s="79" t="s">
        <v>464</v>
      </c>
      <c r="U33" s="79"/>
      <c r="V33" s="82" t="s">
        <v>511</v>
      </c>
      <c r="W33" s="81">
        <v>43690.50326388889</v>
      </c>
      <c r="X33" s="82" t="s">
        <v>584</v>
      </c>
      <c r="Y33" s="79"/>
      <c r="Z33" s="79"/>
      <c r="AA33" s="85" t="s">
        <v>698</v>
      </c>
      <c r="AB33" s="79"/>
      <c r="AC33" s="79" t="b">
        <v>0</v>
      </c>
      <c r="AD33" s="79">
        <v>0</v>
      </c>
      <c r="AE33" s="85" t="s">
        <v>798</v>
      </c>
      <c r="AF33" s="79" t="b">
        <v>0</v>
      </c>
      <c r="AG33" s="79" t="s">
        <v>802</v>
      </c>
      <c r="AH33" s="79"/>
      <c r="AI33" s="85" t="s">
        <v>798</v>
      </c>
      <c r="AJ33" s="79" t="b">
        <v>0</v>
      </c>
      <c r="AK33" s="79">
        <v>0</v>
      </c>
      <c r="AL33" s="85" t="s">
        <v>798</v>
      </c>
      <c r="AM33" s="79" t="s">
        <v>807</v>
      </c>
      <c r="AN33" s="79" t="b">
        <v>0</v>
      </c>
      <c r="AO33" s="85" t="s">
        <v>698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1</v>
      </c>
      <c r="BE33" s="49">
        <v>3.5714285714285716</v>
      </c>
      <c r="BF33" s="48">
        <v>0</v>
      </c>
      <c r="BG33" s="49">
        <v>0</v>
      </c>
      <c r="BH33" s="48">
        <v>0</v>
      </c>
      <c r="BI33" s="49">
        <v>0</v>
      </c>
      <c r="BJ33" s="48">
        <v>27</v>
      </c>
      <c r="BK33" s="49">
        <v>96.42857142857143</v>
      </c>
      <c r="BL33" s="48">
        <v>28</v>
      </c>
    </row>
    <row r="34" spans="1:64" ht="15">
      <c r="A34" s="64" t="s">
        <v>227</v>
      </c>
      <c r="B34" s="64" t="s">
        <v>265</v>
      </c>
      <c r="C34" s="65" t="s">
        <v>2267</v>
      </c>
      <c r="D34" s="66">
        <v>3</v>
      </c>
      <c r="E34" s="67" t="s">
        <v>132</v>
      </c>
      <c r="F34" s="68">
        <v>35</v>
      </c>
      <c r="G34" s="65"/>
      <c r="H34" s="69"/>
      <c r="I34" s="70"/>
      <c r="J34" s="70"/>
      <c r="K34" s="34" t="s">
        <v>65</v>
      </c>
      <c r="L34" s="77">
        <v>34</v>
      </c>
      <c r="M34" s="77"/>
      <c r="N34" s="72"/>
      <c r="O34" s="79" t="s">
        <v>311</v>
      </c>
      <c r="P34" s="81">
        <v>43690.63582175926</v>
      </c>
      <c r="Q34" s="79" t="s">
        <v>327</v>
      </c>
      <c r="R34" s="79"/>
      <c r="S34" s="79"/>
      <c r="T34" s="79" t="s">
        <v>465</v>
      </c>
      <c r="U34" s="79"/>
      <c r="V34" s="82" t="s">
        <v>523</v>
      </c>
      <c r="W34" s="81">
        <v>43690.63582175926</v>
      </c>
      <c r="X34" s="82" t="s">
        <v>585</v>
      </c>
      <c r="Y34" s="79"/>
      <c r="Z34" s="79"/>
      <c r="AA34" s="85" t="s">
        <v>699</v>
      </c>
      <c r="AB34" s="79"/>
      <c r="AC34" s="79" t="b">
        <v>0</v>
      </c>
      <c r="AD34" s="79">
        <v>0</v>
      </c>
      <c r="AE34" s="85" t="s">
        <v>798</v>
      </c>
      <c r="AF34" s="79" t="b">
        <v>0</v>
      </c>
      <c r="AG34" s="79" t="s">
        <v>802</v>
      </c>
      <c r="AH34" s="79"/>
      <c r="AI34" s="85" t="s">
        <v>798</v>
      </c>
      <c r="AJ34" s="79" t="b">
        <v>0</v>
      </c>
      <c r="AK34" s="79">
        <v>2</v>
      </c>
      <c r="AL34" s="85" t="s">
        <v>746</v>
      </c>
      <c r="AM34" s="79" t="s">
        <v>816</v>
      </c>
      <c r="AN34" s="79" t="b">
        <v>0</v>
      </c>
      <c r="AO34" s="85" t="s">
        <v>746</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20</v>
      </c>
      <c r="BK34" s="49">
        <v>100</v>
      </c>
      <c r="BL34" s="48">
        <v>20</v>
      </c>
    </row>
    <row r="35" spans="1:64" ht="15">
      <c r="A35" s="64" t="s">
        <v>228</v>
      </c>
      <c r="B35" s="64" t="s">
        <v>265</v>
      </c>
      <c r="C35" s="65" t="s">
        <v>2267</v>
      </c>
      <c r="D35" s="66">
        <v>3</v>
      </c>
      <c r="E35" s="67" t="s">
        <v>132</v>
      </c>
      <c r="F35" s="68">
        <v>35</v>
      </c>
      <c r="G35" s="65"/>
      <c r="H35" s="69"/>
      <c r="I35" s="70"/>
      <c r="J35" s="70"/>
      <c r="K35" s="34" t="s">
        <v>65</v>
      </c>
      <c r="L35" s="77">
        <v>35</v>
      </c>
      <c r="M35" s="77"/>
      <c r="N35" s="72"/>
      <c r="O35" s="79" t="s">
        <v>311</v>
      </c>
      <c r="P35" s="81">
        <v>43690.65546296296</v>
      </c>
      <c r="Q35" s="79" t="s">
        <v>327</v>
      </c>
      <c r="R35" s="79"/>
      <c r="S35" s="79"/>
      <c r="T35" s="79" t="s">
        <v>465</v>
      </c>
      <c r="U35" s="79"/>
      <c r="V35" s="82" t="s">
        <v>524</v>
      </c>
      <c r="W35" s="81">
        <v>43690.65546296296</v>
      </c>
      <c r="X35" s="82" t="s">
        <v>586</v>
      </c>
      <c r="Y35" s="79"/>
      <c r="Z35" s="79"/>
      <c r="AA35" s="85" t="s">
        <v>700</v>
      </c>
      <c r="AB35" s="79"/>
      <c r="AC35" s="79" t="b">
        <v>0</v>
      </c>
      <c r="AD35" s="79">
        <v>0</v>
      </c>
      <c r="AE35" s="85" t="s">
        <v>798</v>
      </c>
      <c r="AF35" s="79" t="b">
        <v>0</v>
      </c>
      <c r="AG35" s="79" t="s">
        <v>802</v>
      </c>
      <c r="AH35" s="79"/>
      <c r="AI35" s="85" t="s">
        <v>798</v>
      </c>
      <c r="AJ35" s="79" t="b">
        <v>0</v>
      </c>
      <c r="AK35" s="79">
        <v>2</v>
      </c>
      <c r="AL35" s="85" t="s">
        <v>746</v>
      </c>
      <c r="AM35" s="79" t="s">
        <v>816</v>
      </c>
      <c r="AN35" s="79" t="b">
        <v>0</v>
      </c>
      <c r="AO35" s="85" t="s">
        <v>746</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20</v>
      </c>
      <c r="BK35" s="49">
        <v>100</v>
      </c>
      <c r="BL35" s="48">
        <v>20</v>
      </c>
    </row>
    <row r="36" spans="1:64" ht="15">
      <c r="A36" s="64" t="s">
        <v>229</v>
      </c>
      <c r="B36" s="64" t="s">
        <v>265</v>
      </c>
      <c r="C36" s="65" t="s">
        <v>2267</v>
      </c>
      <c r="D36" s="66">
        <v>3</v>
      </c>
      <c r="E36" s="67" t="s">
        <v>132</v>
      </c>
      <c r="F36" s="68">
        <v>35</v>
      </c>
      <c r="G36" s="65"/>
      <c r="H36" s="69"/>
      <c r="I36" s="70"/>
      <c r="J36" s="70"/>
      <c r="K36" s="34" t="s">
        <v>65</v>
      </c>
      <c r="L36" s="77">
        <v>36</v>
      </c>
      <c r="M36" s="77"/>
      <c r="N36" s="72"/>
      <c r="O36" s="79" t="s">
        <v>311</v>
      </c>
      <c r="P36" s="81">
        <v>43690.66373842592</v>
      </c>
      <c r="Q36" s="79" t="s">
        <v>327</v>
      </c>
      <c r="R36" s="79"/>
      <c r="S36" s="79"/>
      <c r="T36" s="79" t="s">
        <v>465</v>
      </c>
      <c r="U36" s="79"/>
      <c r="V36" s="82" t="s">
        <v>525</v>
      </c>
      <c r="W36" s="81">
        <v>43690.66373842592</v>
      </c>
      <c r="X36" s="82" t="s">
        <v>587</v>
      </c>
      <c r="Y36" s="79"/>
      <c r="Z36" s="79"/>
      <c r="AA36" s="85" t="s">
        <v>701</v>
      </c>
      <c r="AB36" s="79"/>
      <c r="AC36" s="79" t="b">
        <v>0</v>
      </c>
      <c r="AD36" s="79">
        <v>0</v>
      </c>
      <c r="AE36" s="85" t="s">
        <v>798</v>
      </c>
      <c r="AF36" s="79" t="b">
        <v>0</v>
      </c>
      <c r="AG36" s="79" t="s">
        <v>802</v>
      </c>
      <c r="AH36" s="79"/>
      <c r="AI36" s="85" t="s">
        <v>798</v>
      </c>
      <c r="AJ36" s="79" t="b">
        <v>0</v>
      </c>
      <c r="AK36" s="79">
        <v>10</v>
      </c>
      <c r="AL36" s="85" t="s">
        <v>746</v>
      </c>
      <c r="AM36" s="79" t="s">
        <v>807</v>
      </c>
      <c r="AN36" s="79" t="b">
        <v>0</v>
      </c>
      <c r="AO36" s="85" t="s">
        <v>746</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20</v>
      </c>
      <c r="BK36" s="49">
        <v>100</v>
      </c>
      <c r="BL36" s="48">
        <v>20</v>
      </c>
    </row>
    <row r="37" spans="1:64" ht="15">
      <c r="A37" s="64" t="s">
        <v>230</v>
      </c>
      <c r="B37" s="64" t="s">
        <v>265</v>
      </c>
      <c r="C37" s="65" t="s">
        <v>2267</v>
      </c>
      <c r="D37" s="66">
        <v>3</v>
      </c>
      <c r="E37" s="67" t="s">
        <v>132</v>
      </c>
      <c r="F37" s="68">
        <v>35</v>
      </c>
      <c r="G37" s="65"/>
      <c r="H37" s="69"/>
      <c r="I37" s="70"/>
      <c r="J37" s="70"/>
      <c r="K37" s="34" t="s">
        <v>65</v>
      </c>
      <c r="L37" s="77">
        <v>37</v>
      </c>
      <c r="M37" s="77"/>
      <c r="N37" s="72"/>
      <c r="O37" s="79" t="s">
        <v>311</v>
      </c>
      <c r="P37" s="81">
        <v>43690.66846064815</v>
      </c>
      <c r="Q37" s="79" t="s">
        <v>327</v>
      </c>
      <c r="R37" s="79"/>
      <c r="S37" s="79"/>
      <c r="T37" s="79" t="s">
        <v>465</v>
      </c>
      <c r="U37" s="79"/>
      <c r="V37" s="82" t="s">
        <v>511</v>
      </c>
      <c r="W37" s="81">
        <v>43690.66846064815</v>
      </c>
      <c r="X37" s="82" t="s">
        <v>588</v>
      </c>
      <c r="Y37" s="79"/>
      <c r="Z37" s="79"/>
      <c r="AA37" s="85" t="s">
        <v>702</v>
      </c>
      <c r="AB37" s="79"/>
      <c r="AC37" s="79" t="b">
        <v>0</v>
      </c>
      <c r="AD37" s="79">
        <v>0</v>
      </c>
      <c r="AE37" s="85" t="s">
        <v>798</v>
      </c>
      <c r="AF37" s="79" t="b">
        <v>0</v>
      </c>
      <c r="AG37" s="79" t="s">
        <v>802</v>
      </c>
      <c r="AH37" s="79"/>
      <c r="AI37" s="85" t="s">
        <v>798</v>
      </c>
      <c r="AJ37" s="79" t="b">
        <v>0</v>
      </c>
      <c r="AK37" s="79">
        <v>10</v>
      </c>
      <c r="AL37" s="85" t="s">
        <v>746</v>
      </c>
      <c r="AM37" s="79" t="s">
        <v>816</v>
      </c>
      <c r="AN37" s="79" t="b">
        <v>0</v>
      </c>
      <c r="AO37" s="85" t="s">
        <v>746</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20</v>
      </c>
      <c r="BK37" s="49">
        <v>100</v>
      </c>
      <c r="BL37" s="48">
        <v>20</v>
      </c>
    </row>
    <row r="38" spans="1:64" ht="15">
      <c r="A38" s="64" t="s">
        <v>231</v>
      </c>
      <c r="B38" s="64" t="s">
        <v>277</v>
      </c>
      <c r="C38" s="65" t="s">
        <v>2266</v>
      </c>
      <c r="D38" s="66">
        <v>10</v>
      </c>
      <c r="E38" s="67" t="s">
        <v>136</v>
      </c>
      <c r="F38" s="68">
        <v>12</v>
      </c>
      <c r="G38" s="65"/>
      <c r="H38" s="69"/>
      <c r="I38" s="70"/>
      <c r="J38" s="70"/>
      <c r="K38" s="34" t="s">
        <v>65</v>
      </c>
      <c r="L38" s="77">
        <v>38</v>
      </c>
      <c r="M38" s="77"/>
      <c r="N38" s="72"/>
      <c r="O38" s="79" t="s">
        <v>311</v>
      </c>
      <c r="P38" s="81">
        <v>43690.63568287037</v>
      </c>
      <c r="Q38" s="79" t="s">
        <v>328</v>
      </c>
      <c r="R38" s="82" t="s">
        <v>392</v>
      </c>
      <c r="S38" s="79" t="s">
        <v>432</v>
      </c>
      <c r="T38" s="79"/>
      <c r="U38" s="79"/>
      <c r="V38" s="82" t="s">
        <v>526</v>
      </c>
      <c r="W38" s="81">
        <v>43690.63568287037</v>
      </c>
      <c r="X38" s="82" t="s">
        <v>589</v>
      </c>
      <c r="Y38" s="79"/>
      <c r="Z38" s="79"/>
      <c r="AA38" s="85" t="s">
        <v>703</v>
      </c>
      <c r="AB38" s="79"/>
      <c r="AC38" s="79" t="b">
        <v>0</v>
      </c>
      <c r="AD38" s="79">
        <v>0</v>
      </c>
      <c r="AE38" s="85" t="s">
        <v>798</v>
      </c>
      <c r="AF38" s="79" t="b">
        <v>0</v>
      </c>
      <c r="AG38" s="79" t="s">
        <v>805</v>
      </c>
      <c r="AH38" s="79"/>
      <c r="AI38" s="85" t="s">
        <v>798</v>
      </c>
      <c r="AJ38" s="79" t="b">
        <v>0</v>
      </c>
      <c r="AK38" s="79">
        <v>0</v>
      </c>
      <c r="AL38" s="85" t="s">
        <v>798</v>
      </c>
      <c r="AM38" s="79" t="s">
        <v>817</v>
      </c>
      <c r="AN38" s="79" t="b">
        <v>0</v>
      </c>
      <c r="AO38" s="85" t="s">
        <v>703</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v>0</v>
      </c>
      <c r="BE38" s="49">
        <v>0</v>
      </c>
      <c r="BF38" s="48">
        <v>1</v>
      </c>
      <c r="BG38" s="49">
        <v>7.6923076923076925</v>
      </c>
      <c r="BH38" s="48">
        <v>0</v>
      </c>
      <c r="BI38" s="49">
        <v>0</v>
      </c>
      <c r="BJ38" s="48">
        <v>12</v>
      </c>
      <c r="BK38" s="49">
        <v>92.3076923076923</v>
      </c>
      <c r="BL38" s="48">
        <v>13</v>
      </c>
    </row>
    <row r="39" spans="1:64" ht="15">
      <c r="A39" s="64" t="s">
        <v>231</v>
      </c>
      <c r="B39" s="64" t="s">
        <v>277</v>
      </c>
      <c r="C39" s="65" t="s">
        <v>2266</v>
      </c>
      <c r="D39" s="66">
        <v>10</v>
      </c>
      <c r="E39" s="67" t="s">
        <v>136</v>
      </c>
      <c r="F39" s="68">
        <v>12</v>
      </c>
      <c r="G39" s="65"/>
      <c r="H39" s="69"/>
      <c r="I39" s="70"/>
      <c r="J39" s="70"/>
      <c r="K39" s="34" t="s">
        <v>65</v>
      </c>
      <c r="L39" s="77">
        <v>39</v>
      </c>
      <c r="M39" s="77"/>
      <c r="N39" s="72"/>
      <c r="O39" s="79" t="s">
        <v>311</v>
      </c>
      <c r="P39" s="81">
        <v>43690.63585648148</v>
      </c>
      <c r="Q39" s="79" t="s">
        <v>329</v>
      </c>
      <c r="R39" s="82" t="s">
        <v>393</v>
      </c>
      <c r="S39" s="79" t="s">
        <v>432</v>
      </c>
      <c r="T39" s="79"/>
      <c r="U39" s="79"/>
      <c r="V39" s="82" t="s">
        <v>526</v>
      </c>
      <c r="W39" s="81">
        <v>43690.63585648148</v>
      </c>
      <c r="X39" s="82" t="s">
        <v>590</v>
      </c>
      <c r="Y39" s="79"/>
      <c r="Z39" s="79"/>
      <c r="AA39" s="85" t="s">
        <v>704</v>
      </c>
      <c r="AB39" s="79"/>
      <c r="AC39" s="79" t="b">
        <v>0</v>
      </c>
      <c r="AD39" s="79">
        <v>0</v>
      </c>
      <c r="AE39" s="85" t="s">
        <v>798</v>
      </c>
      <c r="AF39" s="79" t="b">
        <v>0</v>
      </c>
      <c r="AG39" s="79" t="s">
        <v>805</v>
      </c>
      <c r="AH39" s="79"/>
      <c r="AI39" s="85" t="s">
        <v>798</v>
      </c>
      <c r="AJ39" s="79" t="b">
        <v>0</v>
      </c>
      <c r="AK39" s="79">
        <v>0</v>
      </c>
      <c r="AL39" s="85" t="s">
        <v>798</v>
      </c>
      <c r="AM39" s="79" t="s">
        <v>817</v>
      </c>
      <c r="AN39" s="79" t="b">
        <v>0</v>
      </c>
      <c r="AO39" s="85" t="s">
        <v>704</v>
      </c>
      <c r="AP39" s="79" t="s">
        <v>176</v>
      </c>
      <c r="AQ39" s="79">
        <v>0</v>
      </c>
      <c r="AR39" s="79">
        <v>0</v>
      </c>
      <c r="AS39" s="79"/>
      <c r="AT39" s="79"/>
      <c r="AU39" s="79"/>
      <c r="AV39" s="79"/>
      <c r="AW39" s="79"/>
      <c r="AX39" s="79"/>
      <c r="AY39" s="79"/>
      <c r="AZ39" s="79"/>
      <c r="BA39">
        <v>3</v>
      </c>
      <c r="BB39" s="78" t="str">
        <f>REPLACE(INDEX(GroupVertices[Group],MATCH(Edges[[#This Row],[Vertex 1]],GroupVertices[Vertex],0)),1,1,"")</f>
        <v>1</v>
      </c>
      <c r="BC39" s="78" t="str">
        <f>REPLACE(INDEX(GroupVertices[Group],MATCH(Edges[[#This Row],[Vertex 2]],GroupVertices[Vertex],0)),1,1,"")</f>
        <v>1</v>
      </c>
      <c r="BD39" s="48">
        <v>0</v>
      </c>
      <c r="BE39" s="49">
        <v>0</v>
      </c>
      <c r="BF39" s="48">
        <v>1</v>
      </c>
      <c r="BG39" s="49">
        <v>7.6923076923076925</v>
      </c>
      <c r="BH39" s="48">
        <v>0</v>
      </c>
      <c r="BI39" s="49">
        <v>0</v>
      </c>
      <c r="BJ39" s="48">
        <v>12</v>
      </c>
      <c r="BK39" s="49">
        <v>92.3076923076923</v>
      </c>
      <c r="BL39" s="48">
        <v>13</v>
      </c>
    </row>
    <row r="40" spans="1:64" ht="15">
      <c r="A40" s="64" t="s">
        <v>231</v>
      </c>
      <c r="B40" s="64" t="s">
        <v>277</v>
      </c>
      <c r="C40" s="65" t="s">
        <v>2266</v>
      </c>
      <c r="D40" s="66">
        <v>10</v>
      </c>
      <c r="E40" s="67" t="s">
        <v>136</v>
      </c>
      <c r="F40" s="68">
        <v>12</v>
      </c>
      <c r="G40" s="65"/>
      <c r="H40" s="69"/>
      <c r="I40" s="70"/>
      <c r="J40" s="70"/>
      <c r="K40" s="34" t="s">
        <v>65</v>
      </c>
      <c r="L40" s="77">
        <v>40</v>
      </c>
      <c r="M40" s="77"/>
      <c r="N40" s="72"/>
      <c r="O40" s="79" t="s">
        <v>311</v>
      </c>
      <c r="P40" s="81">
        <v>43690.694027777776</v>
      </c>
      <c r="Q40" s="79" t="s">
        <v>330</v>
      </c>
      <c r="R40" s="82" t="s">
        <v>394</v>
      </c>
      <c r="S40" s="79" t="s">
        <v>432</v>
      </c>
      <c r="T40" s="79"/>
      <c r="U40" s="79"/>
      <c r="V40" s="82" t="s">
        <v>526</v>
      </c>
      <c r="W40" s="81">
        <v>43690.694027777776</v>
      </c>
      <c r="X40" s="82" t="s">
        <v>591</v>
      </c>
      <c r="Y40" s="79"/>
      <c r="Z40" s="79"/>
      <c r="AA40" s="85" t="s">
        <v>705</v>
      </c>
      <c r="AB40" s="79"/>
      <c r="AC40" s="79" t="b">
        <v>0</v>
      </c>
      <c r="AD40" s="79">
        <v>0</v>
      </c>
      <c r="AE40" s="85" t="s">
        <v>798</v>
      </c>
      <c r="AF40" s="79" t="b">
        <v>0</v>
      </c>
      <c r="AG40" s="79" t="s">
        <v>802</v>
      </c>
      <c r="AH40" s="79"/>
      <c r="AI40" s="85" t="s">
        <v>798</v>
      </c>
      <c r="AJ40" s="79" t="b">
        <v>0</v>
      </c>
      <c r="AK40" s="79">
        <v>0</v>
      </c>
      <c r="AL40" s="85" t="s">
        <v>798</v>
      </c>
      <c r="AM40" s="79" t="s">
        <v>817</v>
      </c>
      <c r="AN40" s="79" t="b">
        <v>0</v>
      </c>
      <c r="AO40" s="85" t="s">
        <v>705</v>
      </c>
      <c r="AP40" s="79" t="s">
        <v>176</v>
      </c>
      <c r="AQ40" s="79">
        <v>0</v>
      </c>
      <c r="AR40" s="79">
        <v>0</v>
      </c>
      <c r="AS40" s="79"/>
      <c r="AT40" s="79"/>
      <c r="AU40" s="79"/>
      <c r="AV40" s="79"/>
      <c r="AW40" s="79"/>
      <c r="AX40" s="79"/>
      <c r="AY40" s="79"/>
      <c r="AZ40" s="79"/>
      <c r="BA40">
        <v>3</v>
      </c>
      <c r="BB40" s="78" t="str">
        <f>REPLACE(INDEX(GroupVertices[Group],MATCH(Edges[[#This Row],[Vertex 1]],GroupVertices[Vertex],0)),1,1,"")</f>
        <v>1</v>
      </c>
      <c r="BC40" s="78" t="str">
        <f>REPLACE(INDEX(GroupVertices[Group],MATCH(Edges[[#This Row],[Vertex 2]],GroupVertices[Vertex],0)),1,1,"")</f>
        <v>1</v>
      </c>
      <c r="BD40" s="48">
        <v>0</v>
      </c>
      <c r="BE40" s="49">
        <v>0</v>
      </c>
      <c r="BF40" s="48">
        <v>1</v>
      </c>
      <c r="BG40" s="49">
        <v>7.6923076923076925</v>
      </c>
      <c r="BH40" s="48">
        <v>0</v>
      </c>
      <c r="BI40" s="49">
        <v>0</v>
      </c>
      <c r="BJ40" s="48">
        <v>12</v>
      </c>
      <c r="BK40" s="49">
        <v>92.3076923076923</v>
      </c>
      <c r="BL40" s="48">
        <v>13</v>
      </c>
    </row>
    <row r="41" spans="1:64" ht="15">
      <c r="A41" s="64" t="s">
        <v>232</v>
      </c>
      <c r="B41" s="64" t="s">
        <v>294</v>
      </c>
      <c r="C41" s="65" t="s">
        <v>2267</v>
      </c>
      <c r="D41" s="66">
        <v>3</v>
      </c>
      <c r="E41" s="67" t="s">
        <v>132</v>
      </c>
      <c r="F41" s="68">
        <v>35</v>
      </c>
      <c r="G41" s="65"/>
      <c r="H41" s="69"/>
      <c r="I41" s="70"/>
      <c r="J41" s="70"/>
      <c r="K41" s="34" t="s">
        <v>65</v>
      </c>
      <c r="L41" s="77">
        <v>41</v>
      </c>
      <c r="M41" s="77"/>
      <c r="N41" s="72"/>
      <c r="O41" s="79" t="s">
        <v>311</v>
      </c>
      <c r="P41" s="81">
        <v>43690.82300925926</v>
      </c>
      <c r="Q41" s="79" t="s">
        <v>331</v>
      </c>
      <c r="R41" s="82" t="s">
        <v>395</v>
      </c>
      <c r="S41" s="79" t="s">
        <v>433</v>
      </c>
      <c r="T41" s="79" t="s">
        <v>466</v>
      </c>
      <c r="U41" s="79"/>
      <c r="V41" s="82" t="s">
        <v>527</v>
      </c>
      <c r="W41" s="81">
        <v>43690.82300925926</v>
      </c>
      <c r="X41" s="82" t="s">
        <v>592</v>
      </c>
      <c r="Y41" s="79"/>
      <c r="Z41" s="79"/>
      <c r="AA41" s="85" t="s">
        <v>706</v>
      </c>
      <c r="AB41" s="79"/>
      <c r="AC41" s="79" t="b">
        <v>0</v>
      </c>
      <c r="AD41" s="79">
        <v>6</v>
      </c>
      <c r="AE41" s="85" t="s">
        <v>798</v>
      </c>
      <c r="AF41" s="79" t="b">
        <v>0</v>
      </c>
      <c r="AG41" s="79" t="s">
        <v>802</v>
      </c>
      <c r="AH41" s="79"/>
      <c r="AI41" s="85" t="s">
        <v>798</v>
      </c>
      <c r="AJ41" s="79" t="b">
        <v>0</v>
      </c>
      <c r="AK41" s="79">
        <v>1</v>
      </c>
      <c r="AL41" s="85" t="s">
        <v>798</v>
      </c>
      <c r="AM41" s="79" t="s">
        <v>813</v>
      </c>
      <c r="AN41" s="79" t="b">
        <v>0</v>
      </c>
      <c r="AO41" s="85" t="s">
        <v>706</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232</v>
      </c>
      <c r="B42" s="64" t="s">
        <v>295</v>
      </c>
      <c r="C42" s="65" t="s">
        <v>2267</v>
      </c>
      <c r="D42" s="66">
        <v>3</v>
      </c>
      <c r="E42" s="67" t="s">
        <v>132</v>
      </c>
      <c r="F42" s="68">
        <v>35</v>
      </c>
      <c r="G42" s="65"/>
      <c r="H42" s="69"/>
      <c r="I42" s="70"/>
      <c r="J42" s="70"/>
      <c r="K42" s="34" t="s">
        <v>65</v>
      </c>
      <c r="L42" s="77">
        <v>42</v>
      </c>
      <c r="M42" s="77"/>
      <c r="N42" s="72"/>
      <c r="O42" s="79" t="s">
        <v>311</v>
      </c>
      <c r="P42" s="81">
        <v>43690.82300925926</v>
      </c>
      <c r="Q42" s="79" t="s">
        <v>331</v>
      </c>
      <c r="R42" s="82" t="s">
        <v>395</v>
      </c>
      <c r="S42" s="79" t="s">
        <v>433</v>
      </c>
      <c r="T42" s="79" t="s">
        <v>466</v>
      </c>
      <c r="U42" s="79"/>
      <c r="V42" s="82" t="s">
        <v>527</v>
      </c>
      <c r="W42" s="81">
        <v>43690.82300925926</v>
      </c>
      <c r="X42" s="82" t="s">
        <v>592</v>
      </c>
      <c r="Y42" s="79"/>
      <c r="Z42" s="79"/>
      <c r="AA42" s="85" t="s">
        <v>706</v>
      </c>
      <c r="AB42" s="79"/>
      <c r="AC42" s="79" t="b">
        <v>0</v>
      </c>
      <c r="AD42" s="79">
        <v>6</v>
      </c>
      <c r="AE42" s="85" t="s">
        <v>798</v>
      </c>
      <c r="AF42" s="79" t="b">
        <v>0</v>
      </c>
      <c r="AG42" s="79" t="s">
        <v>802</v>
      </c>
      <c r="AH42" s="79"/>
      <c r="AI42" s="85" t="s">
        <v>798</v>
      </c>
      <c r="AJ42" s="79" t="b">
        <v>0</v>
      </c>
      <c r="AK42" s="79">
        <v>1</v>
      </c>
      <c r="AL42" s="85" t="s">
        <v>798</v>
      </c>
      <c r="AM42" s="79" t="s">
        <v>813</v>
      </c>
      <c r="AN42" s="79" t="b">
        <v>0</v>
      </c>
      <c r="AO42" s="85" t="s">
        <v>706</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232</v>
      </c>
      <c r="B43" s="64" t="s">
        <v>296</v>
      </c>
      <c r="C43" s="65" t="s">
        <v>2267</v>
      </c>
      <c r="D43" s="66">
        <v>3</v>
      </c>
      <c r="E43" s="67" t="s">
        <v>132</v>
      </c>
      <c r="F43" s="68">
        <v>35</v>
      </c>
      <c r="G43" s="65"/>
      <c r="H43" s="69"/>
      <c r="I43" s="70"/>
      <c r="J43" s="70"/>
      <c r="K43" s="34" t="s">
        <v>65</v>
      </c>
      <c r="L43" s="77">
        <v>43</v>
      </c>
      <c r="M43" s="77"/>
      <c r="N43" s="72"/>
      <c r="O43" s="79" t="s">
        <v>311</v>
      </c>
      <c r="P43" s="81">
        <v>43690.82300925926</v>
      </c>
      <c r="Q43" s="79" t="s">
        <v>331</v>
      </c>
      <c r="R43" s="82" t="s">
        <v>395</v>
      </c>
      <c r="S43" s="79" t="s">
        <v>433</v>
      </c>
      <c r="T43" s="79" t="s">
        <v>466</v>
      </c>
      <c r="U43" s="79"/>
      <c r="V43" s="82" t="s">
        <v>527</v>
      </c>
      <c r="W43" s="81">
        <v>43690.82300925926</v>
      </c>
      <c r="X43" s="82" t="s">
        <v>592</v>
      </c>
      <c r="Y43" s="79"/>
      <c r="Z43" s="79"/>
      <c r="AA43" s="85" t="s">
        <v>706</v>
      </c>
      <c r="AB43" s="79"/>
      <c r="AC43" s="79" t="b">
        <v>0</v>
      </c>
      <c r="AD43" s="79">
        <v>6</v>
      </c>
      <c r="AE43" s="85" t="s">
        <v>798</v>
      </c>
      <c r="AF43" s="79" t="b">
        <v>0</v>
      </c>
      <c r="AG43" s="79" t="s">
        <v>802</v>
      </c>
      <c r="AH43" s="79"/>
      <c r="AI43" s="85" t="s">
        <v>798</v>
      </c>
      <c r="AJ43" s="79" t="b">
        <v>0</v>
      </c>
      <c r="AK43" s="79">
        <v>1</v>
      </c>
      <c r="AL43" s="85" t="s">
        <v>798</v>
      </c>
      <c r="AM43" s="79" t="s">
        <v>813</v>
      </c>
      <c r="AN43" s="79" t="b">
        <v>0</v>
      </c>
      <c r="AO43" s="85" t="s">
        <v>706</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232</v>
      </c>
      <c r="B44" s="64" t="s">
        <v>297</v>
      </c>
      <c r="C44" s="65" t="s">
        <v>2267</v>
      </c>
      <c r="D44" s="66">
        <v>3</v>
      </c>
      <c r="E44" s="67" t="s">
        <v>132</v>
      </c>
      <c r="F44" s="68">
        <v>35</v>
      </c>
      <c r="G44" s="65"/>
      <c r="H44" s="69"/>
      <c r="I44" s="70"/>
      <c r="J44" s="70"/>
      <c r="K44" s="34" t="s">
        <v>65</v>
      </c>
      <c r="L44" s="77">
        <v>44</v>
      </c>
      <c r="M44" s="77"/>
      <c r="N44" s="72"/>
      <c r="O44" s="79" t="s">
        <v>311</v>
      </c>
      <c r="P44" s="81">
        <v>43690.82300925926</v>
      </c>
      <c r="Q44" s="79" t="s">
        <v>331</v>
      </c>
      <c r="R44" s="82" t="s">
        <v>395</v>
      </c>
      <c r="S44" s="79" t="s">
        <v>433</v>
      </c>
      <c r="T44" s="79" t="s">
        <v>466</v>
      </c>
      <c r="U44" s="79"/>
      <c r="V44" s="82" t="s">
        <v>527</v>
      </c>
      <c r="W44" s="81">
        <v>43690.82300925926</v>
      </c>
      <c r="X44" s="82" t="s">
        <v>592</v>
      </c>
      <c r="Y44" s="79"/>
      <c r="Z44" s="79"/>
      <c r="AA44" s="85" t="s">
        <v>706</v>
      </c>
      <c r="AB44" s="79"/>
      <c r="AC44" s="79" t="b">
        <v>0</v>
      </c>
      <c r="AD44" s="79">
        <v>6</v>
      </c>
      <c r="AE44" s="85" t="s">
        <v>798</v>
      </c>
      <c r="AF44" s="79" t="b">
        <v>0</v>
      </c>
      <c r="AG44" s="79" t="s">
        <v>802</v>
      </c>
      <c r="AH44" s="79"/>
      <c r="AI44" s="85" t="s">
        <v>798</v>
      </c>
      <c r="AJ44" s="79" t="b">
        <v>0</v>
      </c>
      <c r="AK44" s="79">
        <v>1</v>
      </c>
      <c r="AL44" s="85" t="s">
        <v>798</v>
      </c>
      <c r="AM44" s="79" t="s">
        <v>813</v>
      </c>
      <c r="AN44" s="79" t="b">
        <v>0</v>
      </c>
      <c r="AO44" s="85" t="s">
        <v>706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232</v>
      </c>
      <c r="B45" s="64" t="s">
        <v>298</v>
      </c>
      <c r="C45" s="65" t="s">
        <v>2267</v>
      </c>
      <c r="D45" s="66">
        <v>3</v>
      </c>
      <c r="E45" s="67" t="s">
        <v>132</v>
      </c>
      <c r="F45" s="68">
        <v>35</v>
      </c>
      <c r="G45" s="65"/>
      <c r="H45" s="69"/>
      <c r="I45" s="70"/>
      <c r="J45" s="70"/>
      <c r="K45" s="34" t="s">
        <v>65</v>
      </c>
      <c r="L45" s="77">
        <v>45</v>
      </c>
      <c r="M45" s="77"/>
      <c r="N45" s="72"/>
      <c r="O45" s="79" t="s">
        <v>311</v>
      </c>
      <c r="P45" s="81">
        <v>43690.82300925926</v>
      </c>
      <c r="Q45" s="79" t="s">
        <v>331</v>
      </c>
      <c r="R45" s="82" t="s">
        <v>395</v>
      </c>
      <c r="S45" s="79" t="s">
        <v>433</v>
      </c>
      <c r="T45" s="79" t="s">
        <v>466</v>
      </c>
      <c r="U45" s="79"/>
      <c r="V45" s="82" t="s">
        <v>527</v>
      </c>
      <c r="W45" s="81">
        <v>43690.82300925926</v>
      </c>
      <c r="X45" s="82" t="s">
        <v>592</v>
      </c>
      <c r="Y45" s="79"/>
      <c r="Z45" s="79"/>
      <c r="AA45" s="85" t="s">
        <v>706</v>
      </c>
      <c r="AB45" s="79"/>
      <c r="AC45" s="79" t="b">
        <v>0</v>
      </c>
      <c r="AD45" s="79">
        <v>6</v>
      </c>
      <c r="AE45" s="85" t="s">
        <v>798</v>
      </c>
      <c r="AF45" s="79" t="b">
        <v>0</v>
      </c>
      <c r="AG45" s="79" t="s">
        <v>802</v>
      </c>
      <c r="AH45" s="79"/>
      <c r="AI45" s="85" t="s">
        <v>798</v>
      </c>
      <c r="AJ45" s="79" t="b">
        <v>0</v>
      </c>
      <c r="AK45" s="79">
        <v>1</v>
      </c>
      <c r="AL45" s="85" t="s">
        <v>798</v>
      </c>
      <c r="AM45" s="79" t="s">
        <v>813</v>
      </c>
      <c r="AN45" s="79" t="b">
        <v>0</v>
      </c>
      <c r="AO45" s="85" t="s">
        <v>706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233</v>
      </c>
      <c r="B46" s="64" t="s">
        <v>265</v>
      </c>
      <c r="C46" s="65" t="s">
        <v>2267</v>
      </c>
      <c r="D46" s="66">
        <v>3</v>
      </c>
      <c r="E46" s="67" t="s">
        <v>132</v>
      </c>
      <c r="F46" s="68">
        <v>35</v>
      </c>
      <c r="G46" s="65"/>
      <c r="H46" s="69"/>
      <c r="I46" s="70"/>
      <c r="J46" s="70"/>
      <c r="K46" s="34" t="s">
        <v>65</v>
      </c>
      <c r="L46" s="77">
        <v>46</v>
      </c>
      <c r="M46" s="77"/>
      <c r="N46" s="72"/>
      <c r="O46" s="79" t="s">
        <v>311</v>
      </c>
      <c r="P46" s="81">
        <v>43690.84732638889</v>
      </c>
      <c r="Q46" s="79" t="s">
        <v>327</v>
      </c>
      <c r="R46" s="79"/>
      <c r="S46" s="79"/>
      <c r="T46" s="79" t="s">
        <v>465</v>
      </c>
      <c r="U46" s="79"/>
      <c r="V46" s="82" t="s">
        <v>528</v>
      </c>
      <c r="W46" s="81">
        <v>43690.84732638889</v>
      </c>
      <c r="X46" s="82" t="s">
        <v>593</v>
      </c>
      <c r="Y46" s="79"/>
      <c r="Z46" s="79"/>
      <c r="AA46" s="85" t="s">
        <v>707</v>
      </c>
      <c r="AB46" s="79"/>
      <c r="AC46" s="79" t="b">
        <v>0</v>
      </c>
      <c r="AD46" s="79">
        <v>0</v>
      </c>
      <c r="AE46" s="85" t="s">
        <v>798</v>
      </c>
      <c r="AF46" s="79" t="b">
        <v>0</v>
      </c>
      <c r="AG46" s="79" t="s">
        <v>802</v>
      </c>
      <c r="AH46" s="79"/>
      <c r="AI46" s="85" t="s">
        <v>798</v>
      </c>
      <c r="AJ46" s="79" t="b">
        <v>0</v>
      </c>
      <c r="AK46" s="79">
        <v>10</v>
      </c>
      <c r="AL46" s="85" t="s">
        <v>746</v>
      </c>
      <c r="AM46" s="79" t="s">
        <v>816</v>
      </c>
      <c r="AN46" s="79" t="b">
        <v>0</v>
      </c>
      <c r="AO46" s="85" t="s">
        <v>746</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20</v>
      </c>
      <c r="BK46" s="49">
        <v>100</v>
      </c>
      <c r="BL46" s="48">
        <v>20</v>
      </c>
    </row>
    <row r="47" spans="1:64" ht="15">
      <c r="A47" s="64" t="s">
        <v>234</v>
      </c>
      <c r="B47" s="64" t="s">
        <v>265</v>
      </c>
      <c r="C47" s="65" t="s">
        <v>2267</v>
      </c>
      <c r="D47" s="66">
        <v>3</v>
      </c>
      <c r="E47" s="67" t="s">
        <v>132</v>
      </c>
      <c r="F47" s="68">
        <v>35</v>
      </c>
      <c r="G47" s="65"/>
      <c r="H47" s="69"/>
      <c r="I47" s="70"/>
      <c r="J47" s="70"/>
      <c r="K47" s="34" t="s">
        <v>65</v>
      </c>
      <c r="L47" s="77">
        <v>47</v>
      </c>
      <c r="M47" s="77"/>
      <c r="N47" s="72"/>
      <c r="O47" s="79" t="s">
        <v>311</v>
      </c>
      <c r="P47" s="81">
        <v>43690.85203703704</v>
      </c>
      <c r="Q47" s="79" t="s">
        <v>327</v>
      </c>
      <c r="R47" s="79"/>
      <c r="S47" s="79"/>
      <c r="T47" s="79" t="s">
        <v>465</v>
      </c>
      <c r="U47" s="79"/>
      <c r="V47" s="82" t="s">
        <v>529</v>
      </c>
      <c r="W47" s="81">
        <v>43690.85203703704</v>
      </c>
      <c r="X47" s="82" t="s">
        <v>594</v>
      </c>
      <c r="Y47" s="79"/>
      <c r="Z47" s="79"/>
      <c r="AA47" s="85" t="s">
        <v>708</v>
      </c>
      <c r="AB47" s="79"/>
      <c r="AC47" s="79" t="b">
        <v>0</v>
      </c>
      <c r="AD47" s="79">
        <v>0</v>
      </c>
      <c r="AE47" s="85" t="s">
        <v>798</v>
      </c>
      <c r="AF47" s="79" t="b">
        <v>0</v>
      </c>
      <c r="AG47" s="79" t="s">
        <v>802</v>
      </c>
      <c r="AH47" s="79"/>
      <c r="AI47" s="85" t="s">
        <v>798</v>
      </c>
      <c r="AJ47" s="79" t="b">
        <v>0</v>
      </c>
      <c r="AK47" s="79">
        <v>10</v>
      </c>
      <c r="AL47" s="85" t="s">
        <v>746</v>
      </c>
      <c r="AM47" s="79" t="s">
        <v>816</v>
      </c>
      <c r="AN47" s="79" t="b">
        <v>0</v>
      </c>
      <c r="AO47" s="85" t="s">
        <v>746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20</v>
      </c>
      <c r="BK47" s="49">
        <v>100</v>
      </c>
      <c r="BL47" s="48">
        <v>20</v>
      </c>
    </row>
    <row r="48" spans="1:64" ht="15">
      <c r="A48" s="64" t="s">
        <v>235</v>
      </c>
      <c r="B48" s="64" t="s">
        <v>265</v>
      </c>
      <c r="C48" s="65" t="s">
        <v>2267</v>
      </c>
      <c r="D48" s="66">
        <v>3</v>
      </c>
      <c r="E48" s="67" t="s">
        <v>132</v>
      </c>
      <c r="F48" s="68">
        <v>35</v>
      </c>
      <c r="G48" s="65"/>
      <c r="H48" s="69"/>
      <c r="I48" s="70"/>
      <c r="J48" s="70"/>
      <c r="K48" s="34" t="s">
        <v>65</v>
      </c>
      <c r="L48" s="77">
        <v>48</v>
      </c>
      <c r="M48" s="77"/>
      <c r="N48" s="72"/>
      <c r="O48" s="79" t="s">
        <v>311</v>
      </c>
      <c r="P48" s="81">
        <v>43690.85471064815</v>
      </c>
      <c r="Q48" s="79" t="s">
        <v>327</v>
      </c>
      <c r="R48" s="79"/>
      <c r="S48" s="79"/>
      <c r="T48" s="79" t="s">
        <v>465</v>
      </c>
      <c r="U48" s="79"/>
      <c r="V48" s="82" t="s">
        <v>530</v>
      </c>
      <c r="W48" s="81">
        <v>43690.85471064815</v>
      </c>
      <c r="X48" s="82" t="s">
        <v>595</v>
      </c>
      <c r="Y48" s="79"/>
      <c r="Z48" s="79"/>
      <c r="AA48" s="85" t="s">
        <v>709</v>
      </c>
      <c r="AB48" s="79"/>
      <c r="AC48" s="79" t="b">
        <v>0</v>
      </c>
      <c r="AD48" s="79">
        <v>0</v>
      </c>
      <c r="AE48" s="85" t="s">
        <v>798</v>
      </c>
      <c r="AF48" s="79" t="b">
        <v>0</v>
      </c>
      <c r="AG48" s="79" t="s">
        <v>802</v>
      </c>
      <c r="AH48" s="79"/>
      <c r="AI48" s="85" t="s">
        <v>798</v>
      </c>
      <c r="AJ48" s="79" t="b">
        <v>0</v>
      </c>
      <c r="AK48" s="79">
        <v>10</v>
      </c>
      <c r="AL48" s="85" t="s">
        <v>746</v>
      </c>
      <c r="AM48" s="79" t="s">
        <v>816</v>
      </c>
      <c r="AN48" s="79" t="b">
        <v>0</v>
      </c>
      <c r="AO48" s="85" t="s">
        <v>746</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20</v>
      </c>
      <c r="BK48" s="49">
        <v>100</v>
      </c>
      <c r="BL48" s="48">
        <v>20</v>
      </c>
    </row>
    <row r="49" spans="1:64" ht="15">
      <c r="A49" s="64" t="s">
        <v>232</v>
      </c>
      <c r="B49" s="64" t="s">
        <v>236</v>
      </c>
      <c r="C49" s="65" t="s">
        <v>2267</v>
      </c>
      <c r="D49" s="66">
        <v>3</v>
      </c>
      <c r="E49" s="67" t="s">
        <v>132</v>
      </c>
      <c r="F49" s="68">
        <v>35</v>
      </c>
      <c r="G49" s="65"/>
      <c r="H49" s="69"/>
      <c r="I49" s="70"/>
      <c r="J49" s="70"/>
      <c r="K49" s="34" t="s">
        <v>66</v>
      </c>
      <c r="L49" s="77">
        <v>49</v>
      </c>
      <c r="M49" s="77"/>
      <c r="N49" s="72"/>
      <c r="O49" s="79" t="s">
        <v>311</v>
      </c>
      <c r="P49" s="81">
        <v>43690.82300925926</v>
      </c>
      <c r="Q49" s="79" t="s">
        <v>331</v>
      </c>
      <c r="R49" s="82" t="s">
        <v>395</v>
      </c>
      <c r="S49" s="79" t="s">
        <v>433</v>
      </c>
      <c r="T49" s="79" t="s">
        <v>466</v>
      </c>
      <c r="U49" s="79"/>
      <c r="V49" s="82" t="s">
        <v>527</v>
      </c>
      <c r="W49" s="81">
        <v>43690.82300925926</v>
      </c>
      <c r="X49" s="82" t="s">
        <v>592</v>
      </c>
      <c r="Y49" s="79"/>
      <c r="Z49" s="79"/>
      <c r="AA49" s="85" t="s">
        <v>706</v>
      </c>
      <c r="AB49" s="79"/>
      <c r="AC49" s="79" t="b">
        <v>0</v>
      </c>
      <c r="AD49" s="79">
        <v>6</v>
      </c>
      <c r="AE49" s="85" t="s">
        <v>798</v>
      </c>
      <c r="AF49" s="79" t="b">
        <v>0</v>
      </c>
      <c r="AG49" s="79" t="s">
        <v>802</v>
      </c>
      <c r="AH49" s="79"/>
      <c r="AI49" s="85" t="s">
        <v>798</v>
      </c>
      <c r="AJ49" s="79" t="b">
        <v>0</v>
      </c>
      <c r="AK49" s="79">
        <v>1</v>
      </c>
      <c r="AL49" s="85" t="s">
        <v>798</v>
      </c>
      <c r="AM49" s="79" t="s">
        <v>813</v>
      </c>
      <c r="AN49" s="79" t="b">
        <v>0</v>
      </c>
      <c r="AO49" s="85" t="s">
        <v>706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236</v>
      </c>
      <c r="B50" s="64" t="s">
        <v>299</v>
      </c>
      <c r="C50" s="65" t="s">
        <v>2267</v>
      </c>
      <c r="D50" s="66">
        <v>3</v>
      </c>
      <c r="E50" s="67" t="s">
        <v>132</v>
      </c>
      <c r="F50" s="68">
        <v>35</v>
      </c>
      <c r="G50" s="65"/>
      <c r="H50" s="69"/>
      <c r="I50" s="70"/>
      <c r="J50" s="70"/>
      <c r="K50" s="34" t="s">
        <v>65</v>
      </c>
      <c r="L50" s="77">
        <v>50</v>
      </c>
      <c r="M50" s="77"/>
      <c r="N50" s="72"/>
      <c r="O50" s="79" t="s">
        <v>311</v>
      </c>
      <c r="P50" s="81">
        <v>43690.87664351852</v>
      </c>
      <c r="Q50" s="79" t="s">
        <v>332</v>
      </c>
      <c r="R50" s="82" t="s">
        <v>395</v>
      </c>
      <c r="S50" s="79" t="s">
        <v>433</v>
      </c>
      <c r="T50" s="79" t="s">
        <v>467</v>
      </c>
      <c r="U50" s="79"/>
      <c r="V50" s="82" t="s">
        <v>531</v>
      </c>
      <c r="W50" s="81">
        <v>43690.87664351852</v>
      </c>
      <c r="X50" s="82" t="s">
        <v>596</v>
      </c>
      <c r="Y50" s="79"/>
      <c r="Z50" s="79"/>
      <c r="AA50" s="85" t="s">
        <v>710</v>
      </c>
      <c r="AB50" s="79"/>
      <c r="AC50" s="79" t="b">
        <v>0</v>
      </c>
      <c r="AD50" s="79">
        <v>0</v>
      </c>
      <c r="AE50" s="85" t="s">
        <v>798</v>
      </c>
      <c r="AF50" s="79" t="b">
        <v>0</v>
      </c>
      <c r="AG50" s="79" t="s">
        <v>802</v>
      </c>
      <c r="AH50" s="79"/>
      <c r="AI50" s="85" t="s">
        <v>798</v>
      </c>
      <c r="AJ50" s="79" t="b">
        <v>0</v>
      </c>
      <c r="AK50" s="79">
        <v>1</v>
      </c>
      <c r="AL50" s="85" t="s">
        <v>706</v>
      </c>
      <c r="AM50" s="79" t="s">
        <v>808</v>
      </c>
      <c r="AN50" s="79" t="b">
        <v>0</v>
      </c>
      <c r="AO50" s="85" t="s">
        <v>706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236</v>
      </c>
      <c r="B51" s="64" t="s">
        <v>277</v>
      </c>
      <c r="C51" s="65" t="s">
        <v>2267</v>
      </c>
      <c r="D51" s="66">
        <v>3</v>
      </c>
      <c r="E51" s="67" t="s">
        <v>132</v>
      </c>
      <c r="F51" s="68">
        <v>35</v>
      </c>
      <c r="G51" s="65"/>
      <c r="H51" s="69"/>
      <c r="I51" s="70"/>
      <c r="J51" s="70"/>
      <c r="K51" s="34" t="s">
        <v>65</v>
      </c>
      <c r="L51" s="77">
        <v>51</v>
      </c>
      <c r="M51" s="77"/>
      <c r="N51" s="72"/>
      <c r="O51" s="79" t="s">
        <v>311</v>
      </c>
      <c r="P51" s="81">
        <v>43690.87664351852</v>
      </c>
      <c r="Q51" s="79" t="s">
        <v>332</v>
      </c>
      <c r="R51" s="82" t="s">
        <v>395</v>
      </c>
      <c r="S51" s="79" t="s">
        <v>433</v>
      </c>
      <c r="T51" s="79" t="s">
        <v>467</v>
      </c>
      <c r="U51" s="79"/>
      <c r="V51" s="82" t="s">
        <v>531</v>
      </c>
      <c r="W51" s="81">
        <v>43690.87664351852</v>
      </c>
      <c r="X51" s="82" t="s">
        <v>596</v>
      </c>
      <c r="Y51" s="79"/>
      <c r="Z51" s="79"/>
      <c r="AA51" s="85" t="s">
        <v>710</v>
      </c>
      <c r="AB51" s="79"/>
      <c r="AC51" s="79" t="b">
        <v>0</v>
      </c>
      <c r="AD51" s="79">
        <v>0</v>
      </c>
      <c r="AE51" s="85" t="s">
        <v>798</v>
      </c>
      <c r="AF51" s="79" t="b">
        <v>0</v>
      </c>
      <c r="AG51" s="79" t="s">
        <v>802</v>
      </c>
      <c r="AH51" s="79"/>
      <c r="AI51" s="85" t="s">
        <v>798</v>
      </c>
      <c r="AJ51" s="79" t="b">
        <v>0</v>
      </c>
      <c r="AK51" s="79">
        <v>1</v>
      </c>
      <c r="AL51" s="85" t="s">
        <v>706</v>
      </c>
      <c r="AM51" s="79" t="s">
        <v>808</v>
      </c>
      <c r="AN51" s="79" t="b">
        <v>0</v>
      </c>
      <c r="AO51" s="85" t="s">
        <v>706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1</v>
      </c>
      <c r="BD51" s="48"/>
      <c r="BE51" s="49"/>
      <c r="BF51" s="48"/>
      <c r="BG51" s="49"/>
      <c r="BH51" s="48"/>
      <c r="BI51" s="49"/>
      <c r="BJ51" s="48"/>
      <c r="BK51" s="49"/>
      <c r="BL51" s="48"/>
    </row>
    <row r="52" spans="1:64" ht="15">
      <c r="A52" s="64" t="s">
        <v>236</v>
      </c>
      <c r="B52" s="64" t="s">
        <v>300</v>
      </c>
      <c r="C52" s="65" t="s">
        <v>2267</v>
      </c>
      <c r="D52" s="66">
        <v>3</v>
      </c>
      <c r="E52" s="67" t="s">
        <v>132</v>
      </c>
      <c r="F52" s="68">
        <v>35</v>
      </c>
      <c r="G52" s="65"/>
      <c r="H52" s="69"/>
      <c r="I52" s="70"/>
      <c r="J52" s="70"/>
      <c r="K52" s="34" t="s">
        <v>65</v>
      </c>
      <c r="L52" s="77">
        <v>52</v>
      </c>
      <c r="M52" s="77"/>
      <c r="N52" s="72"/>
      <c r="O52" s="79" t="s">
        <v>311</v>
      </c>
      <c r="P52" s="81">
        <v>43690.87664351852</v>
      </c>
      <c r="Q52" s="79" t="s">
        <v>332</v>
      </c>
      <c r="R52" s="82" t="s">
        <v>395</v>
      </c>
      <c r="S52" s="79" t="s">
        <v>433</v>
      </c>
      <c r="T52" s="79" t="s">
        <v>467</v>
      </c>
      <c r="U52" s="79"/>
      <c r="V52" s="82" t="s">
        <v>531</v>
      </c>
      <c r="W52" s="81">
        <v>43690.87664351852</v>
      </c>
      <c r="X52" s="82" t="s">
        <v>596</v>
      </c>
      <c r="Y52" s="79"/>
      <c r="Z52" s="79"/>
      <c r="AA52" s="85" t="s">
        <v>710</v>
      </c>
      <c r="AB52" s="79"/>
      <c r="AC52" s="79" t="b">
        <v>0</v>
      </c>
      <c r="AD52" s="79">
        <v>0</v>
      </c>
      <c r="AE52" s="85" t="s">
        <v>798</v>
      </c>
      <c r="AF52" s="79" t="b">
        <v>0</v>
      </c>
      <c r="AG52" s="79" t="s">
        <v>802</v>
      </c>
      <c r="AH52" s="79"/>
      <c r="AI52" s="85" t="s">
        <v>798</v>
      </c>
      <c r="AJ52" s="79" t="b">
        <v>0</v>
      </c>
      <c r="AK52" s="79">
        <v>1</v>
      </c>
      <c r="AL52" s="85" t="s">
        <v>706</v>
      </c>
      <c r="AM52" s="79" t="s">
        <v>808</v>
      </c>
      <c r="AN52" s="79" t="b">
        <v>0</v>
      </c>
      <c r="AO52" s="85" t="s">
        <v>706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16</v>
      </c>
      <c r="BK52" s="49">
        <v>100</v>
      </c>
      <c r="BL52" s="48">
        <v>16</v>
      </c>
    </row>
    <row r="53" spans="1:64" ht="15">
      <c r="A53" s="64" t="s">
        <v>236</v>
      </c>
      <c r="B53" s="64" t="s">
        <v>232</v>
      </c>
      <c r="C53" s="65" t="s">
        <v>2267</v>
      </c>
      <c r="D53" s="66">
        <v>3</v>
      </c>
      <c r="E53" s="67" t="s">
        <v>132</v>
      </c>
      <c r="F53" s="68">
        <v>35</v>
      </c>
      <c r="G53" s="65"/>
      <c r="H53" s="69"/>
      <c r="I53" s="70"/>
      <c r="J53" s="70"/>
      <c r="K53" s="34" t="s">
        <v>66</v>
      </c>
      <c r="L53" s="77">
        <v>53</v>
      </c>
      <c r="M53" s="77"/>
      <c r="N53" s="72"/>
      <c r="O53" s="79" t="s">
        <v>311</v>
      </c>
      <c r="P53" s="81">
        <v>43690.87664351852</v>
      </c>
      <c r="Q53" s="79" t="s">
        <v>332</v>
      </c>
      <c r="R53" s="82" t="s">
        <v>395</v>
      </c>
      <c r="S53" s="79" t="s">
        <v>433</v>
      </c>
      <c r="T53" s="79" t="s">
        <v>467</v>
      </c>
      <c r="U53" s="79"/>
      <c r="V53" s="82" t="s">
        <v>531</v>
      </c>
      <c r="W53" s="81">
        <v>43690.87664351852</v>
      </c>
      <c r="X53" s="82" t="s">
        <v>596</v>
      </c>
      <c r="Y53" s="79"/>
      <c r="Z53" s="79"/>
      <c r="AA53" s="85" t="s">
        <v>710</v>
      </c>
      <c r="AB53" s="79"/>
      <c r="AC53" s="79" t="b">
        <v>0</v>
      </c>
      <c r="AD53" s="79">
        <v>0</v>
      </c>
      <c r="AE53" s="85" t="s">
        <v>798</v>
      </c>
      <c r="AF53" s="79" t="b">
        <v>0</v>
      </c>
      <c r="AG53" s="79" t="s">
        <v>802</v>
      </c>
      <c r="AH53" s="79"/>
      <c r="AI53" s="85" t="s">
        <v>798</v>
      </c>
      <c r="AJ53" s="79" t="b">
        <v>0</v>
      </c>
      <c r="AK53" s="79">
        <v>1</v>
      </c>
      <c r="AL53" s="85" t="s">
        <v>706</v>
      </c>
      <c r="AM53" s="79" t="s">
        <v>808</v>
      </c>
      <c r="AN53" s="79" t="b">
        <v>0</v>
      </c>
      <c r="AO53" s="85" t="s">
        <v>706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237</v>
      </c>
      <c r="B54" s="64" t="s">
        <v>265</v>
      </c>
      <c r="C54" s="65" t="s">
        <v>2267</v>
      </c>
      <c r="D54" s="66">
        <v>3</v>
      </c>
      <c r="E54" s="67" t="s">
        <v>132</v>
      </c>
      <c r="F54" s="68">
        <v>35</v>
      </c>
      <c r="G54" s="65"/>
      <c r="H54" s="69"/>
      <c r="I54" s="70"/>
      <c r="J54" s="70"/>
      <c r="K54" s="34" t="s">
        <v>65</v>
      </c>
      <c r="L54" s="77">
        <v>54</v>
      </c>
      <c r="M54" s="77"/>
      <c r="N54" s="72"/>
      <c r="O54" s="79" t="s">
        <v>311</v>
      </c>
      <c r="P54" s="81">
        <v>43690.90841435185</v>
      </c>
      <c r="Q54" s="79" t="s">
        <v>327</v>
      </c>
      <c r="R54" s="79"/>
      <c r="S54" s="79"/>
      <c r="T54" s="79" t="s">
        <v>465</v>
      </c>
      <c r="U54" s="79"/>
      <c r="V54" s="82" t="s">
        <v>532</v>
      </c>
      <c r="W54" s="81">
        <v>43690.90841435185</v>
      </c>
      <c r="X54" s="82" t="s">
        <v>597</v>
      </c>
      <c r="Y54" s="79"/>
      <c r="Z54" s="79"/>
      <c r="AA54" s="85" t="s">
        <v>711</v>
      </c>
      <c r="AB54" s="79"/>
      <c r="AC54" s="79" t="b">
        <v>0</v>
      </c>
      <c r="AD54" s="79">
        <v>0</v>
      </c>
      <c r="AE54" s="85" t="s">
        <v>798</v>
      </c>
      <c r="AF54" s="79" t="b">
        <v>0</v>
      </c>
      <c r="AG54" s="79" t="s">
        <v>802</v>
      </c>
      <c r="AH54" s="79"/>
      <c r="AI54" s="85" t="s">
        <v>798</v>
      </c>
      <c r="AJ54" s="79" t="b">
        <v>0</v>
      </c>
      <c r="AK54" s="79">
        <v>10</v>
      </c>
      <c r="AL54" s="85" t="s">
        <v>746</v>
      </c>
      <c r="AM54" s="79" t="s">
        <v>816</v>
      </c>
      <c r="AN54" s="79" t="b">
        <v>0</v>
      </c>
      <c r="AO54" s="85" t="s">
        <v>746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20</v>
      </c>
      <c r="BK54" s="49">
        <v>100</v>
      </c>
      <c r="BL54" s="48">
        <v>20</v>
      </c>
    </row>
    <row r="55" spans="1:64" ht="15">
      <c r="A55" s="64" t="s">
        <v>238</v>
      </c>
      <c r="B55" s="64" t="s">
        <v>265</v>
      </c>
      <c r="C55" s="65" t="s">
        <v>2267</v>
      </c>
      <c r="D55" s="66">
        <v>3</v>
      </c>
      <c r="E55" s="67" t="s">
        <v>132</v>
      </c>
      <c r="F55" s="68">
        <v>35</v>
      </c>
      <c r="G55" s="65"/>
      <c r="H55" s="69"/>
      <c r="I55" s="70"/>
      <c r="J55" s="70"/>
      <c r="K55" s="34" t="s">
        <v>65</v>
      </c>
      <c r="L55" s="77">
        <v>55</v>
      </c>
      <c r="M55" s="77"/>
      <c r="N55" s="72"/>
      <c r="O55" s="79" t="s">
        <v>311</v>
      </c>
      <c r="P55" s="81">
        <v>43691.19184027778</v>
      </c>
      <c r="Q55" s="79" t="s">
        <v>327</v>
      </c>
      <c r="R55" s="79"/>
      <c r="S55" s="79"/>
      <c r="T55" s="79" t="s">
        <v>465</v>
      </c>
      <c r="U55" s="79"/>
      <c r="V55" s="82" t="s">
        <v>533</v>
      </c>
      <c r="W55" s="81">
        <v>43691.19184027778</v>
      </c>
      <c r="X55" s="82" t="s">
        <v>598</v>
      </c>
      <c r="Y55" s="79"/>
      <c r="Z55" s="79"/>
      <c r="AA55" s="85" t="s">
        <v>712</v>
      </c>
      <c r="AB55" s="79"/>
      <c r="AC55" s="79" t="b">
        <v>0</v>
      </c>
      <c r="AD55" s="79">
        <v>0</v>
      </c>
      <c r="AE55" s="85" t="s">
        <v>798</v>
      </c>
      <c r="AF55" s="79" t="b">
        <v>0</v>
      </c>
      <c r="AG55" s="79" t="s">
        <v>802</v>
      </c>
      <c r="AH55" s="79"/>
      <c r="AI55" s="85" t="s">
        <v>798</v>
      </c>
      <c r="AJ55" s="79" t="b">
        <v>0</v>
      </c>
      <c r="AK55" s="79">
        <v>10</v>
      </c>
      <c r="AL55" s="85" t="s">
        <v>746</v>
      </c>
      <c r="AM55" s="79" t="s">
        <v>816</v>
      </c>
      <c r="AN55" s="79" t="b">
        <v>0</v>
      </c>
      <c r="AO55" s="85" t="s">
        <v>746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20</v>
      </c>
      <c r="BK55" s="49">
        <v>100</v>
      </c>
      <c r="BL55" s="48">
        <v>20</v>
      </c>
    </row>
    <row r="56" spans="1:64" ht="15">
      <c r="A56" s="64" t="s">
        <v>239</v>
      </c>
      <c r="B56" s="64" t="s">
        <v>265</v>
      </c>
      <c r="C56" s="65" t="s">
        <v>2267</v>
      </c>
      <c r="D56" s="66">
        <v>3</v>
      </c>
      <c r="E56" s="67" t="s">
        <v>132</v>
      </c>
      <c r="F56" s="68">
        <v>35</v>
      </c>
      <c r="G56" s="65"/>
      <c r="H56" s="69"/>
      <c r="I56" s="70"/>
      <c r="J56" s="70"/>
      <c r="K56" s="34" t="s">
        <v>65</v>
      </c>
      <c r="L56" s="77">
        <v>56</v>
      </c>
      <c r="M56" s="77"/>
      <c r="N56" s="72"/>
      <c r="O56" s="79" t="s">
        <v>311</v>
      </c>
      <c r="P56" s="81">
        <v>43691.35184027778</v>
      </c>
      <c r="Q56" s="79" t="s">
        <v>327</v>
      </c>
      <c r="R56" s="79"/>
      <c r="S56" s="79"/>
      <c r="T56" s="79" t="s">
        <v>465</v>
      </c>
      <c r="U56" s="79"/>
      <c r="V56" s="82" t="s">
        <v>511</v>
      </c>
      <c r="W56" s="81">
        <v>43691.35184027778</v>
      </c>
      <c r="X56" s="82" t="s">
        <v>599</v>
      </c>
      <c r="Y56" s="79"/>
      <c r="Z56" s="79"/>
      <c r="AA56" s="85" t="s">
        <v>713</v>
      </c>
      <c r="AB56" s="79"/>
      <c r="AC56" s="79" t="b">
        <v>0</v>
      </c>
      <c r="AD56" s="79">
        <v>0</v>
      </c>
      <c r="AE56" s="85" t="s">
        <v>798</v>
      </c>
      <c r="AF56" s="79" t="b">
        <v>0</v>
      </c>
      <c r="AG56" s="79" t="s">
        <v>802</v>
      </c>
      <c r="AH56" s="79"/>
      <c r="AI56" s="85" t="s">
        <v>798</v>
      </c>
      <c r="AJ56" s="79" t="b">
        <v>0</v>
      </c>
      <c r="AK56" s="79">
        <v>10</v>
      </c>
      <c r="AL56" s="85" t="s">
        <v>746</v>
      </c>
      <c r="AM56" s="79" t="s">
        <v>816</v>
      </c>
      <c r="AN56" s="79" t="b">
        <v>0</v>
      </c>
      <c r="AO56" s="85" t="s">
        <v>746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20</v>
      </c>
      <c r="BK56" s="49">
        <v>100</v>
      </c>
      <c r="BL56" s="48">
        <v>20</v>
      </c>
    </row>
    <row r="57" spans="1:64" ht="15">
      <c r="A57" s="64" t="s">
        <v>240</v>
      </c>
      <c r="B57" s="64" t="s">
        <v>240</v>
      </c>
      <c r="C57" s="65" t="s">
        <v>2267</v>
      </c>
      <c r="D57" s="66">
        <v>3</v>
      </c>
      <c r="E57" s="67" t="s">
        <v>132</v>
      </c>
      <c r="F57" s="68">
        <v>35</v>
      </c>
      <c r="G57" s="65"/>
      <c r="H57" s="69"/>
      <c r="I57" s="70"/>
      <c r="J57" s="70"/>
      <c r="K57" s="34" t="s">
        <v>65</v>
      </c>
      <c r="L57" s="77">
        <v>57</v>
      </c>
      <c r="M57" s="77"/>
      <c r="N57" s="72"/>
      <c r="O57" s="79" t="s">
        <v>176</v>
      </c>
      <c r="P57" s="81">
        <v>43691.45841435185</v>
      </c>
      <c r="Q57" s="79" t="s">
        <v>333</v>
      </c>
      <c r="R57" s="82" t="s">
        <v>396</v>
      </c>
      <c r="S57" s="79" t="s">
        <v>434</v>
      </c>
      <c r="T57" s="79" t="s">
        <v>468</v>
      </c>
      <c r="U57" s="82" t="s">
        <v>491</v>
      </c>
      <c r="V57" s="82" t="s">
        <v>491</v>
      </c>
      <c r="W57" s="81">
        <v>43691.45841435185</v>
      </c>
      <c r="X57" s="82" t="s">
        <v>600</v>
      </c>
      <c r="Y57" s="79"/>
      <c r="Z57" s="79"/>
      <c r="AA57" s="85" t="s">
        <v>714</v>
      </c>
      <c r="AB57" s="79"/>
      <c r="AC57" s="79" t="b">
        <v>0</v>
      </c>
      <c r="AD57" s="79">
        <v>0</v>
      </c>
      <c r="AE57" s="85" t="s">
        <v>798</v>
      </c>
      <c r="AF57" s="79" t="b">
        <v>0</v>
      </c>
      <c r="AG57" s="79" t="s">
        <v>802</v>
      </c>
      <c r="AH57" s="79"/>
      <c r="AI57" s="85" t="s">
        <v>798</v>
      </c>
      <c r="AJ57" s="79" t="b">
        <v>0</v>
      </c>
      <c r="AK57" s="79">
        <v>0</v>
      </c>
      <c r="AL57" s="85" t="s">
        <v>798</v>
      </c>
      <c r="AM57" s="79" t="s">
        <v>818</v>
      </c>
      <c r="AN57" s="79" t="b">
        <v>0</v>
      </c>
      <c r="AO57" s="85" t="s">
        <v>714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3</v>
      </c>
      <c r="BE57" s="49">
        <v>7.6923076923076925</v>
      </c>
      <c r="BF57" s="48">
        <v>1</v>
      </c>
      <c r="BG57" s="49">
        <v>2.5641025641025643</v>
      </c>
      <c r="BH57" s="48">
        <v>0</v>
      </c>
      <c r="BI57" s="49">
        <v>0</v>
      </c>
      <c r="BJ57" s="48">
        <v>35</v>
      </c>
      <c r="BK57" s="49">
        <v>89.74358974358974</v>
      </c>
      <c r="BL57" s="48">
        <v>39</v>
      </c>
    </row>
    <row r="58" spans="1:64" ht="15">
      <c r="A58" s="64" t="s">
        <v>241</v>
      </c>
      <c r="B58" s="64" t="s">
        <v>277</v>
      </c>
      <c r="C58" s="65" t="s">
        <v>2266</v>
      </c>
      <c r="D58" s="66">
        <v>10</v>
      </c>
      <c r="E58" s="67" t="s">
        <v>136</v>
      </c>
      <c r="F58" s="68">
        <v>12</v>
      </c>
      <c r="G58" s="65"/>
      <c r="H58" s="69"/>
      <c r="I58" s="70"/>
      <c r="J58" s="70"/>
      <c r="K58" s="34" t="s">
        <v>65</v>
      </c>
      <c r="L58" s="77">
        <v>58</v>
      </c>
      <c r="M58" s="77"/>
      <c r="N58" s="72"/>
      <c r="O58" s="79" t="s">
        <v>311</v>
      </c>
      <c r="P58" s="81">
        <v>43686.55946759259</v>
      </c>
      <c r="Q58" s="79" t="s">
        <v>313</v>
      </c>
      <c r="R58" s="79"/>
      <c r="S58" s="79"/>
      <c r="T58" s="79" t="s">
        <v>454</v>
      </c>
      <c r="U58" s="79"/>
      <c r="V58" s="82" t="s">
        <v>534</v>
      </c>
      <c r="W58" s="81">
        <v>43686.55946759259</v>
      </c>
      <c r="X58" s="82" t="s">
        <v>601</v>
      </c>
      <c r="Y58" s="79"/>
      <c r="Z58" s="79"/>
      <c r="AA58" s="85" t="s">
        <v>715</v>
      </c>
      <c r="AB58" s="79"/>
      <c r="AC58" s="79" t="b">
        <v>0</v>
      </c>
      <c r="AD58" s="79">
        <v>0</v>
      </c>
      <c r="AE58" s="85" t="s">
        <v>798</v>
      </c>
      <c r="AF58" s="79" t="b">
        <v>0</v>
      </c>
      <c r="AG58" s="79" t="s">
        <v>802</v>
      </c>
      <c r="AH58" s="79"/>
      <c r="AI58" s="85" t="s">
        <v>798</v>
      </c>
      <c r="AJ58" s="79" t="b">
        <v>0</v>
      </c>
      <c r="AK58" s="79">
        <v>4</v>
      </c>
      <c r="AL58" s="85" t="s">
        <v>792</v>
      </c>
      <c r="AM58" s="79" t="s">
        <v>808</v>
      </c>
      <c r="AN58" s="79" t="b">
        <v>0</v>
      </c>
      <c r="AO58" s="85" t="s">
        <v>792</v>
      </c>
      <c r="AP58" s="79" t="s">
        <v>176</v>
      </c>
      <c r="AQ58" s="79">
        <v>0</v>
      </c>
      <c r="AR58" s="79">
        <v>0</v>
      </c>
      <c r="AS58" s="79"/>
      <c r="AT58" s="79"/>
      <c r="AU58" s="79"/>
      <c r="AV58" s="79"/>
      <c r="AW58" s="79"/>
      <c r="AX58" s="79"/>
      <c r="AY58" s="79"/>
      <c r="AZ58" s="79"/>
      <c r="BA58">
        <v>3</v>
      </c>
      <c r="BB58" s="78" t="str">
        <f>REPLACE(INDEX(GroupVertices[Group],MATCH(Edges[[#This Row],[Vertex 1]],GroupVertices[Vertex],0)),1,1,"")</f>
        <v>5</v>
      </c>
      <c r="BC58" s="78" t="str">
        <f>REPLACE(INDEX(GroupVertices[Group],MATCH(Edges[[#This Row],[Vertex 2]],GroupVertices[Vertex],0)),1,1,"")</f>
        <v>1</v>
      </c>
      <c r="BD58" s="48">
        <v>0</v>
      </c>
      <c r="BE58" s="49">
        <v>0</v>
      </c>
      <c r="BF58" s="48">
        <v>0</v>
      </c>
      <c r="BG58" s="49">
        <v>0</v>
      </c>
      <c r="BH58" s="48">
        <v>0</v>
      </c>
      <c r="BI58" s="49">
        <v>0</v>
      </c>
      <c r="BJ58" s="48">
        <v>26</v>
      </c>
      <c r="BK58" s="49">
        <v>100</v>
      </c>
      <c r="BL58" s="48">
        <v>26</v>
      </c>
    </row>
    <row r="59" spans="1:64" ht="15">
      <c r="A59" s="64" t="s">
        <v>241</v>
      </c>
      <c r="B59" s="64" t="s">
        <v>232</v>
      </c>
      <c r="C59" s="65" t="s">
        <v>2267</v>
      </c>
      <c r="D59" s="66">
        <v>3</v>
      </c>
      <c r="E59" s="67" t="s">
        <v>132</v>
      </c>
      <c r="F59" s="68">
        <v>35</v>
      </c>
      <c r="G59" s="65"/>
      <c r="H59" s="69"/>
      <c r="I59" s="70"/>
      <c r="J59" s="70"/>
      <c r="K59" s="34" t="s">
        <v>65</v>
      </c>
      <c r="L59" s="77">
        <v>59</v>
      </c>
      <c r="M59" s="77"/>
      <c r="N59" s="72"/>
      <c r="O59" s="79" t="s">
        <v>311</v>
      </c>
      <c r="P59" s="81">
        <v>43689.81625</v>
      </c>
      <c r="Q59" s="79" t="s">
        <v>323</v>
      </c>
      <c r="R59" s="79"/>
      <c r="S59" s="79"/>
      <c r="T59" s="79"/>
      <c r="U59" s="79"/>
      <c r="V59" s="82" t="s">
        <v>534</v>
      </c>
      <c r="W59" s="81">
        <v>43689.81625</v>
      </c>
      <c r="X59" s="82" t="s">
        <v>602</v>
      </c>
      <c r="Y59" s="79"/>
      <c r="Z59" s="79"/>
      <c r="AA59" s="85" t="s">
        <v>716</v>
      </c>
      <c r="AB59" s="79"/>
      <c r="AC59" s="79" t="b">
        <v>0</v>
      </c>
      <c r="AD59" s="79">
        <v>0</v>
      </c>
      <c r="AE59" s="85" t="s">
        <v>798</v>
      </c>
      <c r="AF59" s="79" t="b">
        <v>0</v>
      </c>
      <c r="AG59" s="79" t="s">
        <v>802</v>
      </c>
      <c r="AH59" s="79"/>
      <c r="AI59" s="85" t="s">
        <v>798</v>
      </c>
      <c r="AJ59" s="79" t="b">
        <v>0</v>
      </c>
      <c r="AK59" s="79">
        <v>5</v>
      </c>
      <c r="AL59" s="85" t="s">
        <v>790</v>
      </c>
      <c r="AM59" s="79" t="s">
        <v>808</v>
      </c>
      <c r="AN59" s="79" t="b">
        <v>0</v>
      </c>
      <c r="AO59" s="85" t="s">
        <v>790</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4</v>
      </c>
      <c r="BD59" s="48"/>
      <c r="BE59" s="49"/>
      <c r="BF59" s="48"/>
      <c r="BG59" s="49"/>
      <c r="BH59" s="48"/>
      <c r="BI59" s="49"/>
      <c r="BJ59" s="48"/>
      <c r="BK59" s="49"/>
      <c r="BL59" s="48"/>
    </row>
    <row r="60" spans="1:64" ht="15">
      <c r="A60" s="64" t="s">
        <v>241</v>
      </c>
      <c r="B60" s="64" t="s">
        <v>277</v>
      </c>
      <c r="C60" s="65" t="s">
        <v>2266</v>
      </c>
      <c r="D60" s="66">
        <v>10</v>
      </c>
      <c r="E60" s="67" t="s">
        <v>136</v>
      </c>
      <c r="F60" s="68">
        <v>12</v>
      </c>
      <c r="G60" s="65"/>
      <c r="H60" s="69"/>
      <c r="I60" s="70"/>
      <c r="J60" s="70"/>
      <c r="K60" s="34" t="s">
        <v>65</v>
      </c>
      <c r="L60" s="77">
        <v>60</v>
      </c>
      <c r="M60" s="77"/>
      <c r="N60" s="72"/>
      <c r="O60" s="79" t="s">
        <v>311</v>
      </c>
      <c r="P60" s="81">
        <v>43689.81625</v>
      </c>
      <c r="Q60" s="79" t="s">
        <v>323</v>
      </c>
      <c r="R60" s="79"/>
      <c r="S60" s="79"/>
      <c r="T60" s="79"/>
      <c r="U60" s="79"/>
      <c r="V60" s="82" t="s">
        <v>534</v>
      </c>
      <c r="W60" s="81">
        <v>43689.81625</v>
      </c>
      <c r="X60" s="82" t="s">
        <v>602</v>
      </c>
      <c r="Y60" s="79"/>
      <c r="Z60" s="79"/>
      <c r="AA60" s="85" t="s">
        <v>716</v>
      </c>
      <c r="AB60" s="79"/>
      <c r="AC60" s="79" t="b">
        <v>0</v>
      </c>
      <c r="AD60" s="79">
        <v>0</v>
      </c>
      <c r="AE60" s="85" t="s">
        <v>798</v>
      </c>
      <c r="AF60" s="79" t="b">
        <v>0</v>
      </c>
      <c r="AG60" s="79" t="s">
        <v>802</v>
      </c>
      <c r="AH60" s="79"/>
      <c r="AI60" s="85" t="s">
        <v>798</v>
      </c>
      <c r="AJ60" s="79" t="b">
        <v>0</v>
      </c>
      <c r="AK60" s="79">
        <v>5</v>
      </c>
      <c r="AL60" s="85" t="s">
        <v>790</v>
      </c>
      <c r="AM60" s="79" t="s">
        <v>808</v>
      </c>
      <c r="AN60" s="79" t="b">
        <v>0</v>
      </c>
      <c r="AO60" s="85" t="s">
        <v>790</v>
      </c>
      <c r="AP60" s="79" t="s">
        <v>176</v>
      </c>
      <c r="AQ60" s="79">
        <v>0</v>
      </c>
      <c r="AR60" s="79">
        <v>0</v>
      </c>
      <c r="AS60" s="79"/>
      <c r="AT60" s="79"/>
      <c r="AU60" s="79"/>
      <c r="AV60" s="79"/>
      <c r="AW60" s="79"/>
      <c r="AX60" s="79"/>
      <c r="AY60" s="79"/>
      <c r="AZ60" s="79"/>
      <c r="BA60">
        <v>3</v>
      </c>
      <c r="BB60" s="78" t="str">
        <f>REPLACE(INDEX(GroupVertices[Group],MATCH(Edges[[#This Row],[Vertex 1]],GroupVertices[Vertex],0)),1,1,"")</f>
        <v>5</v>
      </c>
      <c r="BC60" s="78" t="str">
        <f>REPLACE(INDEX(GroupVertices[Group],MATCH(Edges[[#This Row],[Vertex 2]],GroupVertices[Vertex],0)),1,1,"")</f>
        <v>1</v>
      </c>
      <c r="BD60" s="48">
        <v>2</v>
      </c>
      <c r="BE60" s="49">
        <v>8.695652173913043</v>
      </c>
      <c r="BF60" s="48">
        <v>0</v>
      </c>
      <c r="BG60" s="49">
        <v>0</v>
      </c>
      <c r="BH60" s="48">
        <v>0</v>
      </c>
      <c r="BI60" s="49">
        <v>0</v>
      </c>
      <c r="BJ60" s="48">
        <v>21</v>
      </c>
      <c r="BK60" s="49">
        <v>91.30434782608695</v>
      </c>
      <c r="BL60" s="48">
        <v>23</v>
      </c>
    </row>
    <row r="61" spans="1:64" ht="15">
      <c r="A61" s="64" t="s">
        <v>241</v>
      </c>
      <c r="B61" s="64" t="s">
        <v>277</v>
      </c>
      <c r="C61" s="65" t="s">
        <v>2266</v>
      </c>
      <c r="D61" s="66">
        <v>10</v>
      </c>
      <c r="E61" s="67" t="s">
        <v>136</v>
      </c>
      <c r="F61" s="68">
        <v>12</v>
      </c>
      <c r="G61" s="65"/>
      <c r="H61" s="69"/>
      <c r="I61" s="70"/>
      <c r="J61" s="70"/>
      <c r="K61" s="34" t="s">
        <v>65</v>
      </c>
      <c r="L61" s="77">
        <v>61</v>
      </c>
      <c r="M61" s="77"/>
      <c r="N61" s="72"/>
      <c r="O61" s="79" t="s">
        <v>311</v>
      </c>
      <c r="P61" s="81">
        <v>43691.579618055555</v>
      </c>
      <c r="Q61" s="79" t="s">
        <v>334</v>
      </c>
      <c r="R61" s="79"/>
      <c r="S61" s="79"/>
      <c r="T61" s="79"/>
      <c r="U61" s="82" t="s">
        <v>492</v>
      </c>
      <c r="V61" s="82" t="s">
        <v>492</v>
      </c>
      <c r="W61" s="81">
        <v>43691.579618055555</v>
      </c>
      <c r="X61" s="82" t="s">
        <v>603</v>
      </c>
      <c r="Y61" s="79"/>
      <c r="Z61" s="79"/>
      <c r="AA61" s="85" t="s">
        <v>717</v>
      </c>
      <c r="AB61" s="79"/>
      <c r="AC61" s="79" t="b">
        <v>0</v>
      </c>
      <c r="AD61" s="79">
        <v>0</v>
      </c>
      <c r="AE61" s="85" t="s">
        <v>798</v>
      </c>
      <c r="AF61" s="79" t="b">
        <v>0</v>
      </c>
      <c r="AG61" s="79" t="s">
        <v>802</v>
      </c>
      <c r="AH61" s="79"/>
      <c r="AI61" s="85" t="s">
        <v>798</v>
      </c>
      <c r="AJ61" s="79" t="b">
        <v>0</v>
      </c>
      <c r="AK61" s="79">
        <v>3</v>
      </c>
      <c r="AL61" s="85" t="s">
        <v>780</v>
      </c>
      <c r="AM61" s="79" t="s">
        <v>808</v>
      </c>
      <c r="AN61" s="79" t="b">
        <v>0</v>
      </c>
      <c r="AO61" s="85" t="s">
        <v>780</v>
      </c>
      <c r="AP61" s="79" t="s">
        <v>176</v>
      </c>
      <c r="AQ61" s="79">
        <v>0</v>
      </c>
      <c r="AR61" s="79">
        <v>0</v>
      </c>
      <c r="AS61" s="79"/>
      <c r="AT61" s="79"/>
      <c r="AU61" s="79"/>
      <c r="AV61" s="79"/>
      <c r="AW61" s="79"/>
      <c r="AX61" s="79"/>
      <c r="AY61" s="79"/>
      <c r="AZ61" s="79"/>
      <c r="BA61">
        <v>3</v>
      </c>
      <c r="BB61" s="78" t="str">
        <f>REPLACE(INDEX(GroupVertices[Group],MATCH(Edges[[#This Row],[Vertex 1]],GroupVertices[Vertex],0)),1,1,"")</f>
        <v>5</v>
      </c>
      <c r="BC61" s="78" t="str">
        <f>REPLACE(INDEX(GroupVertices[Group],MATCH(Edges[[#This Row],[Vertex 2]],GroupVertices[Vertex],0)),1,1,"")</f>
        <v>1</v>
      </c>
      <c r="BD61" s="48"/>
      <c r="BE61" s="49"/>
      <c r="BF61" s="48"/>
      <c r="BG61" s="49"/>
      <c r="BH61" s="48"/>
      <c r="BI61" s="49"/>
      <c r="BJ61" s="48"/>
      <c r="BK61" s="49"/>
      <c r="BL61" s="48"/>
    </row>
    <row r="62" spans="1:64" ht="15">
      <c r="A62" s="64" t="s">
        <v>241</v>
      </c>
      <c r="B62" s="64" t="s">
        <v>281</v>
      </c>
      <c r="C62" s="65" t="s">
        <v>2267</v>
      </c>
      <c r="D62" s="66">
        <v>3</v>
      </c>
      <c r="E62" s="67" t="s">
        <v>132</v>
      </c>
      <c r="F62" s="68">
        <v>35</v>
      </c>
      <c r="G62" s="65"/>
      <c r="H62" s="69"/>
      <c r="I62" s="70"/>
      <c r="J62" s="70"/>
      <c r="K62" s="34" t="s">
        <v>65</v>
      </c>
      <c r="L62" s="77">
        <v>62</v>
      </c>
      <c r="M62" s="77"/>
      <c r="N62" s="72"/>
      <c r="O62" s="79" t="s">
        <v>311</v>
      </c>
      <c r="P62" s="81">
        <v>43691.579618055555</v>
      </c>
      <c r="Q62" s="79" t="s">
        <v>334</v>
      </c>
      <c r="R62" s="79"/>
      <c r="S62" s="79"/>
      <c r="T62" s="79"/>
      <c r="U62" s="82" t="s">
        <v>492</v>
      </c>
      <c r="V62" s="82" t="s">
        <v>492</v>
      </c>
      <c r="W62" s="81">
        <v>43691.579618055555</v>
      </c>
      <c r="X62" s="82" t="s">
        <v>603</v>
      </c>
      <c r="Y62" s="79"/>
      <c r="Z62" s="79"/>
      <c r="AA62" s="85" t="s">
        <v>717</v>
      </c>
      <c r="AB62" s="79"/>
      <c r="AC62" s="79" t="b">
        <v>0</v>
      </c>
      <c r="AD62" s="79">
        <v>0</v>
      </c>
      <c r="AE62" s="85" t="s">
        <v>798</v>
      </c>
      <c r="AF62" s="79" t="b">
        <v>0</v>
      </c>
      <c r="AG62" s="79" t="s">
        <v>802</v>
      </c>
      <c r="AH62" s="79"/>
      <c r="AI62" s="85" t="s">
        <v>798</v>
      </c>
      <c r="AJ62" s="79" t="b">
        <v>0</v>
      </c>
      <c r="AK62" s="79">
        <v>3</v>
      </c>
      <c r="AL62" s="85" t="s">
        <v>780</v>
      </c>
      <c r="AM62" s="79" t="s">
        <v>808</v>
      </c>
      <c r="AN62" s="79" t="b">
        <v>0</v>
      </c>
      <c r="AO62" s="85" t="s">
        <v>780</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0</v>
      </c>
      <c r="BE62" s="49">
        <v>0</v>
      </c>
      <c r="BF62" s="48">
        <v>0</v>
      </c>
      <c r="BG62" s="49">
        <v>0</v>
      </c>
      <c r="BH62" s="48">
        <v>0</v>
      </c>
      <c r="BI62" s="49">
        <v>0</v>
      </c>
      <c r="BJ62" s="48">
        <v>9</v>
      </c>
      <c r="BK62" s="49">
        <v>100</v>
      </c>
      <c r="BL62" s="48">
        <v>9</v>
      </c>
    </row>
    <row r="63" spans="1:64" ht="15">
      <c r="A63" s="64" t="s">
        <v>242</v>
      </c>
      <c r="B63" s="64" t="s">
        <v>277</v>
      </c>
      <c r="C63" s="65" t="s">
        <v>2266</v>
      </c>
      <c r="D63" s="66">
        <v>10</v>
      </c>
      <c r="E63" s="67" t="s">
        <v>136</v>
      </c>
      <c r="F63" s="68">
        <v>12</v>
      </c>
      <c r="G63" s="65"/>
      <c r="H63" s="69"/>
      <c r="I63" s="70"/>
      <c r="J63" s="70"/>
      <c r="K63" s="34" t="s">
        <v>65</v>
      </c>
      <c r="L63" s="77">
        <v>63</v>
      </c>
      <c r="M63" s="77"/>
      <c r="N63" s="72"/>
      <c r="O63" s="79" t="s">
        <v>311</v>
      </c>
      <c r="P63" s="81">
        <v>43685.563784722224</v>
      </c>
      <c r="Q63" s="79" t="s">
        <v>314</v>
      </c>
      <c r="R63" s="79"/>
      <c r="S63" s="79"/>
      <c r="T63" s="79" t="s">
        <v>455</v>
      </c>
      <c r="U63" s="79"/>
      <c r="V63" s="82" t="s">
        <v>535</v>
      </c>
      <c r="W63" s="81">
        <v>43685.563784722224</v>
      </c>
      <c r="X63" s="82" t="s">
        <v>604</v>
      </c>
      <c r="Y63" s="79"/>
      <c r="Z63" s="79"/>
      <c r="AA63" s="85" t="s">
        <v>718</v>
      </c>
      <c r="AB63" s="79"/>
      <c r="AC63" s="79" t="b">
        <v>0</v>
      </c>
      <c r="AD63" s="79">
        <v>0</v>
      </c>
      <c r="AE63" s="85" t="s">
        <v>798</v>
      </c>
      <c r="AF63" s="79" t="b">
        <v>0</v>
      </c>
      <c r="AG63" s="79" t="s">
        <v>802</v>
      </c>
      <c r="AH63" s="79"/>
      <c r="AI63" s="85" t="s">
        <v>798</v>
      </c>
      <c r="AJ63" s="79" t="b">
        <v>0</v>
      </c>
      <c r="AK63" s="79">
        <v>3</v>
      </c>
      <c r="AL63" s="85" t="s">
        <v>791</v>
      </c>
      <c r="AM63" s="79" t="s">
        <v>819</v>
      </c>
      <c r="AN63" s="79" t="b">
        <v>0</v>
      </c>
      <c r="AO63" s="85" t="s">
        <v>791</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20</v>
      </c>
      <c r="BK63" s="49">
        <v>100</v>
      </c>
      <c r="BL63" s="48">
        <v>20</v>
      </c>
    </row>
    <row r="64" spans="1:64" ht="15">
      <c r="A64" s="64" t="s">
        <v>242</v>
      </c>
      <c r="B64" s="64" t="s">
        <v>277</v>
      </c>
      <c r="C64" s="65" t="s">
        <v>2266</v>
      </c>
      <c r="D64" s="66">
        <v>10</v>
      </c>
      <c r="E64" s="67" t="s">
        <v>136</v>
      </c>
      <c r="F64" s="68">
        <v>12</v>
      </c>
      <c r="G64" s="65"/>
      <c r="H64" s="69"/>
      <c r="I64" s="70"/>
      <c r="J64" s="70"/>
      <c r="K64" s="34" t="s">
        <v>65</v>
      </c>
      <c r="L64" s="77">
        <v>64</v>
      </c>
      <c r="M64" s="77"/>
      <c r="N64" s="72"/>
      <c r="O64" s="79" t="s">
        <v>311</v>
      </c>
      <c r="P64" s="81">
        <v>43687.06298611111</v>
      </c>
      <c r="Q64" s="79" t="s">
        <v>313</v>
      </c>
      <c r="R64" s="79"/>
      <c r="S64" s="79"/>
      <c r="T64" s="79" t="s">
        <v>454</v>
      </c>
      <c r="U64" s="79"/>
      <c r="V64" s="82" t="s">
        <v>535</v>
      </c>
      <c r="W64" s="81">
        <v>43687.06298611111</v>
      </c>
      <c r="X64" s="82" t="s">
        <v>605</v>
      </c>
      <c r="Y64" s="79"/>
      <c r="Z64" s="79"/>
      <c r="AA64" s="85" t="s">
        <v>719</v>
      </c>
      <c r="AB64" s="79"/>
      <c r="AC64" s="79" t="b">
        <v>0</v>
      </c>
      <c r="AD64" s="79">
        <v>0</v>
      </c>
      <c r="AE64" s="85" t="s">
        <v>798</v>
      </c>
      <c r="AF64" s="79" t="b">
        <v>0</v>
      </c>
      <c r="AG64" s="79" t="s">
        <v>802</v>
      </c>
      <c r="AH64" s="79"/>
      <c r="AI64" s="85" t="s">
        <v>798</v>
      </c>
      <c r="AJ64" s="79" t="b">
        <v>0</v>
      </c>
      <c r="AK64" s="79">
        <v>6</v>
      </c>
      <c r="AL64" s="85" t="s">
        <v>792</v>
      </c>
      <c r="AM64" s="79" t="s">
        <v>819</v>
      </c>
      <c r="AN64" s="79" t="b">
        <v>0</v>
      </c>
      <c r="AO64" s="85" t="s">
        <v>792</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26</v>
      </c>
      <c r="BK64" s="49">
        <v>100</v>
      </c>
      <c r="BL64" s="48">
        <v>26</v>
      </c>
    </row>
    <row r="65" spans="1:64" ht="15">
      <c r="A65" s="64" t="s">
        <v>242</v>
      </c>
      <c r="B65" s="64" t="s">
        <v>277</v>
      </c>
      <c r="C65" s="65" t="s">
        <v>2266</v>
      </c>
      <c r="D65" s="66">
        <v>10</v>
      </c>
      <c r="E65" s="67" t="s">
        <v>136</v>
      </c>
      <c r="F65" s="68">
        <v>12</v>
      </c>
      <c r="G65" s="65"/>
      <c r="H65" s="69"/>
      <c r="I65" s="70"/>
      <c r="J65" s="70"/>
      <c r="K65" s="34" t="s">
        <v>65</v>
      </c>
      <c r="L65" s="77">
        <v>65</v>
      </c>
      <c r="M65" s="77"/>
      <c r="N65" s="72"/>
      <c r="O65" s="79" t="s">
        <v>311</v>
      </c>
      <c r="P65" s="81">
        <v>43691.58457175926</v>
      </c>
      <c r="Q65" s="79" t="s">
        <v>335</v>
      </c>
      <c r="R65" s="79"/>
      <c r="S65" s="79"/>
      <c r="T65" s="79"/>
      <c r="U65" s="79"/>
      <c r="V65" s="82" t="s">
        <v>535</v>
      </c>
      <c r="W65" s="81">
        <v>43691.58457175926</v>
      </c>
      <c r="X65" s="82" t="s">
        <v>606</v>
      </c>
      <c r="Y65" s="79"/>
      <c r="Z65" s="79"/>
      <c r="AA65" s="85" t="s">
        <v>720</v>
      </c>
      <c r="AB65" s="79"/>
      <c r="AC65" s="79" t="b">
        <v>0</v>
      </c>
      <c r="AD65" s="79">
        <v>0</v>
      </c>
      <c r="AE65" s="85" t="s">
        <v>798</v>
      </c>
      <c r="AF65" s="79" t="b">
        <v>0</v>
      </c>
      <c r="AG65" s="79" t="s">
        <v>802</v>
      </c>
      <c r="AH65" s="79"/>
      <c r="AI65" s="85" t="s">
        <v>798</v>
      </c>
      <c r="AJ65" s="79" t="b">
        <v>0</v>
      </c>
      <c r="AK65" s="79">
        <v>2</v>
      </c>
      <c r="AL65" s="85" t="s">
        <v>793</v>
      </c>
      <c r="AM65" s="79" t="s">
        <v>819</v>
      </c>
      <c r="AN65" s="79" t="b">
        <v>0</v>
      </c>
      <c r="AO65" s="85" t="s">
        <v>793</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1</v>
      </c>
      <c r="BE65" s="49">
        <v>3.8461538461538463</v>
      </c>
      <c r="BF65" s="48">
        <v>0</v>
      </c>
      <c r="BG65" s="49">
        <v>0</v>
      </c>
      <c r="BH65" s="48">
        <v>0</v>
      </c>
      <c r="BI65" s="49">
        <v>0</v>
      </c>
      <c r="BJ65" s="48">
        <v>25</v>
      </c>
      <c r="BK65" s="49">
        <v>96.15384615384616</v>
      </c>
      <c r="BL65" s="48">
        <v>26</v>
      </c>
    </row>
    <row r="66" spans="1:64" ht="15">
      <c r="A66" s="64" t="s">
        <v>243</v>
      </c>
      <c r="B66" s="64" t="s">
        <v>265</v>
      </c>
      <c r="C66" s="65" t="s">
        <v>2267</v>
      </c>
      <c r="D66" s="66">
        <v>3</v>
      </c>
      <c r="E66" s="67" t="s">
        <v>132</v>
      </c>
      <c r="F66" s="68">
        <v>35</v>
      </c>
      <c r="G66" s="65"/>
      <c r="H66" s="69"/>
      <c r="I66" s="70"/>
      <c r="J66" s="70"/>
      <c r="K66" s="34" t="s">
        <v>65</v>
      </c>
      <c r="L66" s="77">
        <v>66</v>
      </c>
      <c r="M66" s="77"/>
      <c r="N66" s="72"/>
      <c r="O66" s="79" t="s">
        <v>311</v>
      </c>
      <c r="P66" s="81">
        <v>43691.67365740741</v>
      </c>
      <c r="Q66" s="79" t="s">
        <v>327</v>
      </c>
      <c r="R66" s="79"/>
      <c r="S66" s="79"/>
      <c r="T66" s="79" t="s">
        <v>465</v>
      </c>
      <c r="U66" s="79"/>
      <c r="V66" s="82" t="s">
        <v>536</v>
      </c>
      <c r="W66" s="81">
        <v>43691.67365740741</v>
      </c>
      <c r="X66" s="82" t="s">
        <v>607</v>
      </c>
      <c r="Y66" s="79"/>
      <c r="Z66" s="79"/>
      <c r="AA66" s="85" t="s">
        <v>721</v>
      </c>
      <c r="AB66" s="79"/>
      <c r="AC66" s="79" t="b">
        <v>0</v>
      </c>
      <c r="AD66" s="79">
        <v>0</v>
      </c>
      <c r="AE66" s="85" t="s">
        <v>798</v>
      </c>
      <c r="AF66" s="79" t="b">
        <v>0</v>
      </c>
      <c r="AG66" s="79" t="s">
        <v>802</v>
      </c>
      <c r="AH66" s="79"/>
      <c r="AI66" s="85" t="s">
        <v>798</v>
      </c>
      <c r="AJ66" s="79" t="b">
        <v>0</v>
      </c>
      <c r="AK66" s="79">
        <v>13</v>
      </c>
      <c r="AL66" s="85" t="s">
        <v>746</v>
      </c>
      <c r="AM66" s="79" t="s">
        <v>816</v>
      </c>
      <c r="AN66" s="79" t="b">
        <v>0</v>
      </c>
      <c r="AO66" s="85" t="s">
        <v>746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20</v>
      </c>
      <c r="BK66" s="49">
        <v>100</v>
      </c>
      <c r="BL66" s="48">
        <v>20</v>
      </c>
    </row>
    <row r="67" spans="1:64" ht="15">
      <c r="A67" s="64" t="s">
        <v>244</v>
      </c>
      <c r="B67" s="64" t="s">
        <v>277</v>
      </c>
      <c r="C67" s="65" t="s">
        <v>2267</v>
      </c>
      <c r="D67" s="66">
        <v>3</v>
      </c>
      <c r="E67" s="67" t="s">
        <v>132</v>
      </c>
      <c r="F67" s="68">
        <v>35</v>
      </c>
      <c r="G67" s="65"/>
      <c r="H67" s="69"/>
      <c r="I67" s="70"/>
      <c r="J67" s="70"/>
      <c r="K67" s="34" t="s">
        <v>65</v>
      </c>
      <c r="L67" s="77">
        <v>67</v>
      </c>
      <c r="M67" s="77"/>
      <c r="N67" s="72"/>
      <c r="O67" s="79" t="s">
        <v>311</v>
      </c>
      <c r="P67" s="81">
        <v>43691.71649305556</v>
      </c>
      <c r="Q67" s="79" t="s">
        <v>335</v>
      </c>
      <c r="R67" s="79"/>
      <c r="S67" s="79"/>
      <c r="T67" s="79"/>
      <c r="U67" s="79"/>
      <c r="V67" s="82" t="s">
        <v>537</v>
      </c>
      <c r="W67" s="81">
        <v>43691.71649305556</v>
      </c>
      <c r="X67" s="82" t="s">
        <v>608</v>
      </c>
      <c r="Y67" s="79"/>
      <c r="Z67" s="79"/>
      <c r="AA67" s="85" t="s">
        <v>722</v>
      </c>
      <c r="AB67" s="79"/>
      <c r="AC67" s="79" t="b">
        <v>0</v>
      </c>
      <c r="AD67" s="79">
        <v>0</v>
      </c>
      <c r="AE67" s="85" t="s">
        <v>798</v>
      </c>
      <c r="AF67" s="79" t="b">
        <v>0</v>
      </c>
      <c r="AG67" s="79" t="s">
        <v>802</v>
      </c>
      <c r="AH67" s="79"/>
      <c r="AI67" s="85" t="s">
        <v>798</v>
      </c>
      <c r="AJ67" s="79" t="b">
        <v>0</v>
      </c>
      <c r="AK67" s="79">
        <v>3</v>
      </c>
      <c r="AL67" s="85" t="s">
        <v>793</v>
      </c>
      <c r="AM67" s="79" t="s">
        <v>814</v>
      </c>
      <c r="AN67" s="79" t="b">
        <v>0</v>
      </c>
      <c r="AO67" s="85" t="s">
        <v>793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3.8461538461538463</v>
      </c>
      <c r="BF67" s="48">
        <v>0</v>
      </c>
      <c r="BG67" s="49">
        <v>0</v>
      </c>
      <c r="BH67" s="48">
        <v>0</v>
      </c>
      <c r="BI67" s="49">
        <v>0</v>
      </c>
      <c r="BJ67" s="48">
        <v>25</v>
      </c>
      <c r="BK67" s="49">
        <v>96.15384615384616</v>
      </c>
      <c r="BL67" s="48">
        <v>26</v>
      </c>
    </row>
    <row r="68" spans="1:64" ht="15">
      <c r="A68" s="64" t="s">
        <v>245</v>
      </c>
      <c r="B68" s="64" t="s">
        <v>277</v>
      </c>
      <c r="C68" s="65" t="s">
        <v>2267</v>
      </c>
      <c r="D68" s="66">
        <v>3</v>
      </c>
      <c r="E68" s="67" t="s">
        <v>132</v>
      </c>
      <c r="F68" s="68">
        <v>35</v>
      </c>
      <c r="G68" s="65"/>
      <c r="H68" s="69"/>
      <c r="I68" s="70"/>
      <c r="J68" s="70"/>
      <c r="K68" s="34" t="s">
        <v>65</v>
      </c>
      <c r="L68" s="77">
        <v>68</v>
      </c>
      <c r="M68" s="77"/>
      <c r="N68" s="72"/>
      <c r="O68" s="79" t="s">
        <v>311</v>
      </c>
      <c r="P68" s="81">
        <v>43691.78364583333</v>
      </c>
      <c r="Q68" s="79" t="s">
        <v>334</v>
      </c>
      <c r="R68" s="79"/>
      <c r="S68" s="79"/>
      <c r="T68" s="79"/>
      <c r="U68" s="82" t="s">
        <v>492</v>
      </c>
      <c r="V68" s="82" t="s">
        <v>492</v>
      </c>
      <c r="W68" s="81">
        <v>43691.78364583333</v>
      </c>
      <c r="X68" s="82" t="s">
        <v>609</v>
      </c>
      <c r="Y68" s="79"/>
      <c r="Z68" s="79"/>
      <c r="AA68" s="85" t="s">
        <v>723</v>
      </c>
      <c r="AB68" s="79"/>
      <c r="AC68" s="79" t="b">
        <v>0</v>
      </c>
      <c r="AD68" s="79">
        <v>0</v>
      </c>
      <c r="AE68" s="85" t="s">
        <v>798</v>
      </c>
      <c r="AF68" s="79" t="b">
        <v>0</v>
      </c>
      <c r="AG68" s="79" t="s">
        <v>802</v>
      </c>
      <c r="AH68" s="79"/>
      <c r="AI68" s="85" t="s">
        <v>798</v>
      </c>
      <c r="AJ68" s="79" t="b">
        <v>0</v>
      </c>
      <c r="AK68" s="79">
        <v>9</v>
      </c>
      <c r="AL68" s="85" t="s">
        <v>780</v>
      </c>
      <c r="AM68" s="79" t="s">
        <v>808</v>
      </c>
      <c r="AN68" s="79" t="b">
        <v>0</v>
      </c>
      <c r="AO68" s="85" t="s">
        <v>780</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245</v>
      </c>
      <c r="B69" s="64" t="s">
        <v>281</v>
      </c>
      <c r="C69" s="65" t="s">
        <v>2267</v>
      </c>
      <c r="D69" s="66">
        <v>3</v>
      </c>
      <c r="E69" s="67" t="s">
        <v>132</v>
      </c>
      <c r="F69" s="68">
        <v>35</v>
      </c>
      <c r="G69" s="65"/>
      <c r="H69" s="69"/>
      <c r="I69" s="70"/>
      <c r="J69" s="70"/>
      <c r="K69" s="34" t="s">
        <v>65</v>
      </c>
      <c r="L69" s="77">
        <v>69</v>
      </c>
      <c r="M69" s="77"/>
      <c r="N69" s="72"/>
      <c r="O69" s="79" t="s">
        <v>311</v>
      </c>
      <c r="P69" s="81">
        <v>43691.78364583333</v>
      </c>
      <c r="Q69" s="79" t="s">
        <v>334</v>
      </c>
      <c r="R69" s="79"/>
      <c r="S69" s="79"/>
      <c r="T69" s="79"/>
      <c r="U69" s="82" t="s">
        <v>492</v>
      </c>
      <c r="V69" s="82" t="s">
        <v>492</v>
      </c>
      <c r="W69" s="81">
        <v>43691.78364583333</v>
      </c>
      <c r="X69" s="82" t="s">
        <v>609</v>
      </c>
      <c r="Y69" s="79"/>
      <c r="Z69" s="79"/>
      <c r="AA69" s="85" t="s">
        <v>723</v>
      </c>
      <c r="AB69" s="79"/>
      <c r="AC69" s="79" t="b">
        <v>0</v>
      </c>
      <c r="AD69" s="79">
        <v>0</v>
      </c>
      <c r="AE69" s="85" t="s">
        <v>798</v>
      </c>
      <c r="AF69" s="79" t="b">
        <v>0</v>
      </c>
      <c r="AG69" s="79" t="s">
        <v>802</v>
      </c>
      <c r="AH69" s="79"/>
      <c r="AI69" s="85" t="s">
        <v>798</v>
      </c>
      <c r="AJ69" s="79" t="b">
        <v>0</v>
      </c>
      <c r="AK69" s="79">
        <v>9</v>
      </c>
      <c r="AL69" s="85" t="s">
        <v>780</v>
      </c>
      <c r="AM69" s="79" t="s">
        <v>808</v>
      </c>
      <c r="AN69" s="79" t="b">
        <v>0</v>
      </c>
      <c r="AO69" s="85" t="s">
        <v>780</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9</v>
      </c>
      <c r="BK69" s="49">
        <v>100</v>
      </c>
      <c r="BL69" s="48">
        <v>9</v>
      </c>
    </row>
    <row r="70" spans="1:64" ht="15">
      <c r="A70" s="64" t="s">
        <v>246</v>
      </c>
      <c r="B70" s="64" t="s">
        <v>277</v>
      </c>
      <c r="C70" s="65" t="s">
        <v>2267</v>
      </c>
      <c r="D70" s="66">
        <v>3</v>
      </c>
      <c r="E70" s="67" t="s">
        <v>132</v>
      </c>
      <c r="F70" s="68">
        <v>35</v>
      </c>
      <c r="G70" s="65"/>
      <c r="H70" s="69"/>
      <c r="I70" s="70"/>
      <c r="J70" s="70"/>
      <c r="K70" s="34" t="s">
        <v>65</v>
      </c>
      <c r="L70" s="77">
        <v>70</v>
      </c>
      <c r="M70" s="77"/>
      <c r="N70" s="72"/>
      <c r="O70" s="79" t="s">
        <v>311</v>
      </c>
      <c r="P70" s="81">
        <v>43691.813622685186</v>
      </c>
      <c r="Q70" s="79" t="s">
        <v>334</v>
      </c>
      <c r="R70" s="79"/>
      <c r="S70" s="79"/>
      <c r="T70" s="79"/>
      <c r="U70" s="82" t="s">
        <v>492</v>
      </c>
      <c r="V70" s="82" t="s">
        <v>492</v>
      </c>
      <c r="W70" s="81">
        <v>43691.813622685186</v>
      </c>
      <c r="X70" s="82" t="s">
        <v>610</v>
      </c>
      <c r="Y70" s="79"/>
      <c r="Z70" s="79"/>
      <c r="AA70" s="85" t="s">
        <v>724</v>
      </c>
      <c r="AB70" s="79"/>
      <c r="AC70" s="79" t="b">
        <v>0</v>
      </c>
      <c r="AD70" s="79">
        <v>0</v>
      </c>
      <c r="AE70" s="85" t="s">
        <v>798</v>
      </c>
      <c r="AF70" s="79" t="b">
        <v>0</v>
      </c>
      <c r="AG70" s="79" t="s">
        <v>802</v>
      </c>
      <c r="AH70" s="79"/>
      <c r="AI70" s="85" t="s">
        <v>798</v>
      </c>
      <c r="AJ70" s="79" t="b">
        <v>0</v>
      </c>
      <c r="AK70" s="79">
        <v>9</v>
      </c>
      <c r="AL70" s="85" t="s">
        <v>780</v>
      </c>
      <c r="AM70" s="79" t="s">
        <v>820</v>
      </c>
      <c r="AN70" s="79" t="b">
        <v>0</v>
      </c>
      <c r="AO70" s="85" t="s">
        <v>780</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1</v>
      </c>
      <c r="BD70" s="48"/>
      <c r="BE70" s="49"/>
      <c r="BF70" s="48"/>
      <c r="BG70" s="49"/>
      <c r="BH70" s="48"/>
      <c r="BI70" s="49"/>
      <c r="BJ70" s="48"/>
      <c r="BK70" s="49"/>
      <c r="BL70" s="48"/>
    </row>
    <row r="71" spans="1:64" ht="15">
      <c r="A71" s="64" t="s">
        <v>246</v>
      </c>
      <c r="B71" s="64" t="s">
        <v>281</v>
      </c>
      <c r="C71" s="65" t="s">
        <v>2267</v>
      </c>
      <c r="D71" s="66">
        <v>3</v>
      </c>
      <c r="E71" s="67" t="s">
        <v>132</v>
      </c>
      <c r="F71" s="68">
        <v>35</v>
      </c>
      <c r="G71" s="65"/>
      <c r="H71" s="69"/>
      <c r="I71" s="70"/>
      <c r="J71" s="70"/>
      <c r="K71" s="34" t="s">
        <v>65</v>
      </c>
      <c r="L71" s="77">
        <v>71</v>
      </c>
      <c r="M71" s="77"/>
      <c r="N71" s="72"/>
      <c r="O71" s="79" t="s">
        <v>311</v>
      </c>
      <c r="P71" s="81">
        <v>43691.813622685186</v>
      </c>
      <c r="Q71" s="79" t="s">
        <v>334</v>
      </c>
      <c r="R71" s="79"/>
      <c r="S71" s="79"/>
      <c r="T71" s="79"/>
      <c r="U71" s="82" t="s">
        <v>492</v>
      </c>
      <c r="V71" s="82" t="s">
        <v>492</v>
      </c>
      <c r="W71" s="81">
        <v>43691.813622685186</v>
      </c>
      <c r="X71" s="82" t="s">
        <v>610</v>
      </c>
      <c r="Y71" s="79"/>
      <c r="Z71" s="79"/>
      <c r="AA71" s="85" t="s">
        <v>724</v>
      </c>
      <c r="AB71" s="79"/>
      <c r="AC71" s="79" t="b">
        <v>0</v>
      </c>
      <c r="AD71" s="79">
        <v>0</v>
      </c>
      <c r="AE71" s="85" t="s">
        <v>798</v>
      </c>
      <c r="AF71" s="79" t="b">
        <v>0</v>
      </c>
      <c r="AG71" s="79" t="s">
        <v>802</v>
      </c>
      <c r="AH71" s="79"/>
      <c r="AI71" s="85" t="s">
        <v>798</v>
      </c>
      <c r="AJ71" s="79" t="b">
        <v>0</v>
      </c>
      <c r="AK71" s="79">
        <v>9</v>
      </c>
      <c r="AL71" s="85" t="s">
        <v>780</v>
      </c>
      <c r="AM71" s="79" t="s">
        <v>820</v>
      </c>
      <c r="AN71" s="79" t="b">
        <v>0</v>
      </c>
      <c r="AO71" s="85" t="s">
        <v>780</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0</v>
      </c>
      <c r="BE71" s="49">
        <v>0</v>
      </c>
      <c r="BF71" s="48">
        <v>0</v>
      </c>
      <c r="BG71" s="49">
        <v>0</v>
      </c>
      <c r="BH71" s="48">
        <v>0</v>
      </c>
      <c r="BI71" s="49">
        <v>0</v>
      </c>
      <c r="BJ71" s="48">
        <v>9</v>
      </c>
      <c r="BK71" s="49">
        <v>100</v>
      </c>
      <c r="BL71" s="48">
        <v>9</v>
      </c>
    </row>
    <row r="72" spans="1:64" ht="15">
      <c r="A72" s="64" t="s">
        <v>247</v>
      </c>
      <c r="B72" s="64" t="s">
        <v>247</v>
      </c>
      <c r="C72" s="65" t="s">
        <v>2267</v>
      </c>
      <c r="D72" s="66">
        <v>3</v>
      </c>
      <c r="E72" s="67" t="s">
        <v>132</v>
      </c>
      <c r="F72" s="68">
        <v>35</v>
      </c>
      <c r="G72" s="65"/>
      <c r="H72" s="69"/>
      <c r="I72" s="70"/>
      <c r="J72" s="70"/>
      <c r="K72" s="34" t="s">
        <v>65</v>
      </c>
      <c r="L72" s="77">
        <v>72</v>
      </c>
      <c r="M72" s="77"/>
      <c r="N72" s="72"/>
      <c r="O72" s="79" t="s">
        <v>176</v>
      </c>
      <c r="P72" s="81">
        <v>43691.98532407408</v>
      </c>
      <c r="Q72" s="79" t="s">
        <v>336</v>
      </c>
      <c r="R72" s="82" t="s">
        <v>397</v>
      </c>
      <c r="S72" s="79" t="s">
        <v>435</v>
      </c>
      <c r="T72" s="79"/>
      <c r="U72" s="79"/>
      <c r="V72" s="82" t="s">
        <v>538</v>
      </c>
      <c r="W72" s="81">
        <v>43691.98532407408</v>
      </c>
      <c r="X72" s="82" t="s">
        <v>611</v>
      </c>
      <c r="Y72" s="79"/>
      <c r="Z72" s="79"/>
      <c r="AA72" s="85" t="s">
        <v>725</v>
      </c>
      <c r="AB72" s="79"/>
      <c r="AC72" s="79" t="b">
        <v>0</v>
      </c>
      <c r="AD72" s="79">
        <v>0</v>
      </c>
      <c r="AE72" s="85" t="s">
        <v>798</v>
      </c>
      <c r="AF72" s="79" t="b">
        <v>0</v>
      </c>
      <c r="AG72" s="79" t="s">
        <v>802</v>
      </c>
      <c r="AH72" s="79"/>
      <c r="AI72" s="85" t="s">
        <v>798</v>
      </c>
      <c r="AJ72" s="79" t="b">
        <v>0</v>
      </c>
      <c r="AK72" s="79">
        <v>0</v>
      </c>
      <c r="AL72" s="85" t="s">
        <v>798</v>
      </c>
      <c r="AM72" s="79" t="s">
        <v>821</v>
      </c>
      <c r="AN72" s="79" t="b">
        <v>0</v>
      </c>
      <c r="AO72" s="85" t="s">
        <v>725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2</v>
      </c>
      <c r="BE72" s="49">
        <v>6.0606060606060606</v>
      </c>
      <c r="BF72" s="48">
        <v>0</v>
      </c>
      <c r="BG72" s="49">
        <v>0</v>
      </c>
      <c r="BH72" s="48">
        <v>0</v>
      </c>
      <c r="BI72" s="49">
        <v>0</v>
      </c>
      <c r="BJ72" s="48">
        <v>31</v>
      </c>
      <c r="BK72" s="49">
        <v>93.93939393939394</v>
      </c>
      <c r="BL72" s="48">
        <v>33</v>
      </c>
    </row>
    <row r="73" spans="1:64" ht="15">
      <c r="A73" s="64" t="s">
        <v>248</v>
      </c>
      <c r="B73" s="64" t="s">
        <v>265</v>
      </c>
      <c r="C73" s="65" t="s">
        <v>2267</v>
      </c>
      <c r="D73" s="66">
        <v>3</v>
      </c>
      <c r="E73" s="67" t="s">
        <v>132</v>
      </c>
      <c r="F73" s="68">
        <v>35</v>
      </c>
      <c r="G73" s="65"/>
      <c r="H73" s="69"/>
      <c r="I73" s="70"/>
      <c r="J73" s="70"/>
      <c r="K73" s="34" t="s">
        <v>65</v>
      </c>
      <c r="L73" s="77">
        <v>73</v>
      </c>
      <c r="M73" s="77"/>
      <c r="N73" s="72"/>
      <c r="O73" s="79" t="s">
        <v>311</v>
      </c>
      <c r="P73" s="81">
        <v>43692.03741898148</v>
      </c>
      <c r="Q73" s="79" t="s">
        <v>327</v>
      </c>
      <c r="R73" s="79"/>
      <c r="S73" s="79"/>
      <c r="T73" s="79" t="s">
        <v>465</v>
      </c>
      <c r="U73" s="79"/>
      <c r="V73" s="82" t="s">
        <v>539</v>
      </c>
      <c r="W73" s="81">
        <v>43692.03741898148</v>
      </c>
      <c r="X73" s="82" t="s">
        <v>612</v>
      </c>
      <c r="Y73" s="79"/>
      <c r="Z73" s="79"/>
      <c r="AA73" s="85" t="s">
        <v>726</v>
      </c>
      <c r="AB73" s="79"/>
      <c r="AC73" s="79" t="b">
        <v>0</v>
      </c>
      <c r="AD73" s="79">
        <v>0</v>
      </c>
      <c r="AE73" s="85" t="s">
        <v>798</v>
      </c>
      <c r="AF73" s="79" t="b">
        <v>0</v>
      </c>
      <c r="AG73" s="79" t="s">
        <v>802</v>
      </c>
      <c r="AH73" s="79"/>
      <c r="AI73" s="85" t="s">
        <v>798</v>
      </c>
      <c r="AJ73" s="79" t="b">
        <v>0</v>
      </c>
      <c r="AK73" s="79">
        <v>13</v>
      </c>
      <c r="AL73" s="85" t="s">
        <v>746</v>
      </c>
      <c r="AM73" s="79" t="s">
        <v>807</v>
      </c>
      <c r="AN73" s="79" t="b">
        <v>0</v>
      </c>
      <c r="AO73" s="85" t="s">
        <v>746</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20</v>
      </c>
      <c r="BK73" s="49">
        <v>100</v>
      </c>
      <c r="BL73" s="48">
        <v>20</v>
      </c>
    </row>
    <row r="74" spans="1:64" ht="15">
      <c r="A74" s="64" t="s">
        <v>249</v>
      </c>
      <c r="B74" s="64" t="s">
        <v>277</v>
      </c>
      <c r="C74" s="65" t="s">
        <v>2267</v>
      </c>
      <c r="D74" s="66">
        <v>3</v>
      </c>
      <c r="E74" s="67" t="s">
        <v>132</v>
      </c>
      <c r="F74" s="68">
        <v>35</v>
      </c>
      <c r="G74" s="65"/>
      <c r="H74" s="69"/>
      <c r="I74" s="70"/>
      <c r="J74" s="70"/>
      <c r="K74" s="34" t="s">
        <v>65</v>
      </c>
      <c r="L74" s="77">
        <v>74</v>
      </c>
      <c r="M74" s="77"/>
      <c r="N74" s="72"/>
      <c r="O74" s="79" t="s">
        <v>311</v>
      </c>
      <c r="P74" s="81">
        <v>43692.61583333334</v>
      </c>
      <c r="Q74" s="79" t="s">
        <v>334</v>
      </c>
      <c r="R74" s="79"/>
      <c r="S74" s="79"/>
      <c r="T74" s="79"/>
      <c r="U74" s="82" t="s">
        <v>492</v>
      </c>
      <c r="V74" s="82" t="s">
        <v>492</v>
      </c>
      <c r="W74" s="81">
        <v>43692.61583333334</v>
      </c>
      <c r="X74" s="82" t="s">
        <v>613</v>
      </c>
      <c r="Y74" s="79"/>
      <c r="Z74" s="79"/>
      <c r="AA74" s="85" t="s">
        <v>727</v>
      </c>
      <c r="AB74" s="79"/>
      <c r="AC74" s="79" t="b">
        <v>0</v>
      </c>
      <c r="AD74" s="79">
        <v>0</v>
      </c>
      <c r="AE74" s="85" t="s">
        <v>798</v>
      </c>
      <c r="AF74" s="79" t="b">
        <v>0</v>
      </c>
      <c r="AG74" s="79" t="s">
        <v>802</v>
      </c>
      <c r="AH74" s="79"/>
      <c r="AI74" s="85" t="s">
        <v>798</v>
      </c>
      <c r="AJ74" s="79" t="b">
        <v>0</v>
      </c>
      <c r="AK74" s="79">
        <v>9</v>
      </c>
      <c r="AL74" s="85" t="s">
        <v>780</v>
      </c>
      <c r="AM74" s="79" t="s">
        <v>808</v>
      </c>
      <c r="AN74" s="79" t="b">
        <v>0</v>
      </c>
      <c r="AO74" s="85" t="s">
        <v>780</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1</v>
      </c>
      <c r="BD74" s="48"/>
      <c r="BE74" s="49"/>
      <c r="BF74" s="48"/>
      <c r="BG74" s="49"/>
      <c r="BH74" s="48"/>
      <c r="BI74" s="49"/>
      <c r="BJ74" s="48"/>
      <c r="BK74" s="49"/>
      <c r="BL74" s="48"/>
    </row>
    <row r="75" spans="1:64" ht="15">
      <c r="A75" s="64" t="s">
        <v>249</v>
      </c>
      <c r="B75" s="64" t="s">
        <v>281</v>
      </c>
      <c r="C75" s="65" t="s">
        <v>2267</v>
      </c>
      <c r="D75" s="66">
        <v>3</v>
      </c>
      <c r="E75" s="67" t="s">
        <v>132</v>
      </c>
      <c r="F75" s="68">
        <v>35</v>
      </c>
      <c r="G75" s="65"/>
      <c r="H75" s="69"/>
      <c r="I75" s="70"/>
      <c r="J75" s="70"/>
      <c r="K75" s="34" t="s">
        <v>65</v>
      </c>
      <c r="L75" s="77">
        <v>75</v>
      </c>
      <c r="M75" s="77"/>
      <c r="N75" s="72"/>
      <c r="O75" s="79" t="s">
        <v>311</v>
      </c>
      <c r="P75" s="81">
        <v>43692.61583333334</v>
      </c>
      <c r="Q75" s="79" t="s">
        <v>334</v>
      </c>
      <c r="R75" s="79"/>
      <c r="S75" s="79"/>
      <c r="T75" s="79"/>
      <c r="U75" s="82" t="s">
        <v>492</v>
      </c>
      <c r="V75" s="82" t="s">
        <v>492</v>
      </c>
      <c r="W75" s="81">
        <v>43692.61583333334</v>
      </c>
      <c r="X75" s="82" t="s">
        <v>613</v>
      </c>
      <c r="Y75" s="79"/>
      <c r="Z75" s="79"/>
      <c r="AA75" s="85" t="s">
        <v>727</v>
      </c>
      <c r="AB75" s="79"/>
      <c r="AC75" s="79" t="b">
        <v>0</v>
      </c>
      <c r="AD75" s="79">
        <v>0</v>
      </c>
      <c r="AE75" s="85" t="s">
        <v>798</v>
      </c>
      <c r="AF75" s="79" t="b">
        <v>0</v>
      </c>
      <c r="AG75" s="79" t="s">
        <v>802</v>
      </c>
      <c r="AH75" s="79"/>
      <c r="AI75" s="85" t="s">
        <v>798</v>
      </c>
      <c r="AJ75" s="79" t="b">
        <v>0</v>
      </c>
      <c r="AK75" s="79">
        <v>9</v>
      </c>
      <c r="AL75" s="85" t="s">
        <v>780</v>
      </c>
      <c r="AM75" s="79" t="s">
        <v>808</v>
      </c>
      <c r="AN75" s="79" t="b">
        <v>0</v>
      </c>
      <c r="AO75" s="85" t="s">
        <v>780</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0</v>
      </c>
      <c r="BE75" s="49">
        <v>0</v>
      </c>
      <c r="BF75" s="48">
        <v>0</v>
      </c>
      <c r="BG75" s="49">
        <v>0</v>
      </c>
      <c r="BH75" s="48">
        <v>0</v>
      </c>
      <c r="BI75" s="49">
        <v>0</v>
      </c>
      <c r="BJ75" s="48">
        <v>9</v>
      </c>
      <c r="BK75" s="49">
        <v>100</v>
      </c>
      <c r="BL75" s="48">
        <v>9</v>
      </c>
    </row>
    <row r="76" spans="1:64" ht="15">
      <c r="A76" s="64" t="s">
        <v>250</v>
      </c>
      <c r="B76" s="64" t="s">
        <v>265</v>
      </c>
      <c r="C76" s="65" t="s">
        <v>2267</v>
      </c>
      <c r="D76" s="66">
        <v>3</v>
      </c>
      <c r="E76" s="67" t="s">
        <v>132</v>
      </c>
      <c r="F76" s="68">
        <v>35</v>
      </c>
      <c r="G76" s="65"/>
      <c r="H76" s="69"/>
      <c r="I76" s="70"/>
      <c r="J76" s="70"/>
      <c r="K76" s="34" t="s">
        <v>65</v>
      </c>
      <c r="L76" s="77">
        <v>76</v>
      </c>
      <c r="M76" s="77"/>
      <c r="N76" s="72"/>
      <c r="O76" s="79" t="s">
        <v>311</v>
      </c>
      <c r="P76" s="81">
        <v>43692.65625</v>
      </c>
      <c r="Q76" s="79" t="s">
        <v>327</v>
      </c>
      <c r="R76" s="79"/>
      <c r="S76" s="79"/>
      <c r="T76" s="79" t="s">
        <v>465</v>
      </c>
      <c r="U76" s="79"/>
      <c r="V76" s="82" t="s">
        <v>540</v>
      </c>
      <c r="W76" s="81">
        <v>43692.65625</v>
      </c>
      <c r="X76" s="82" t="s">
        <v>614</v>
      </c>
      <c r="Y76" s="79"/>
      <c r="Z76" s="79"/>
      <c r="AA76" s="85" t="s">
        <v>728</v>
      </c>
      <c r="AB76" s="79"/>
      <c r="AC76" s="79" t="b">
        <v>0</v>
      </c>
      <c r="AD76" s="79">
        <v>0</v>
      </c>
      <c r="AE76" s="85" t="s">
        <v>798</v>
      </c>
      <c r="AF76" s="79" t="b">
        <v>0</v>
      </c>
      <c r="AG76" s="79" t="s">
        <v>802</v>
      </c>
      <c r="AH76" s="79"/>
      <c r="AI76" s="85" t="s">
        <v>798</v>
      </c>
      <c r="AJ76" s="79" t="b">
        <v>0</v>
      </c>
      <c r="AK76" s="79">
        <v>13</v>
      </c>
      <c r="AL76" s="85" t="s">
        <v>746</v>
      </c>
      <c r="AM76" s="79" t="s">
        <v>816</v>
      </c>
      <c r="AN76" s="79" t="b">
        <v>0</v>
      </c>
      <c r="AO76" s="85" t="s">
        <v>746</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20</v>
      </c>
      <c r="BK76" s="49">
        <v>100</v>
      </c>
      <c r="BL76" s="48">
        <v>20</v>
      </c>
    </row>
    <row r="77" spans="1:64" ht="15">
      <c r="A77" s="64" t="s">
        <v>251</v>
      </c>
      <c r="B77" s="64" t="s">
        <v>277</v>
      </c>
      <c r="C77" s="65" t="s">
        <v>2267</v>
      </c>
      <c r="D77" s="66">
        <v>3</v>
      </c>
      <c r="E77" s="67" t="s">
        <v>132</v>
      </c>
      <c r="F77" s="68">
        <v>35</v>
      </c>
      <c r="G77" s="65"/>
      <c r="H77" s="69"/>
      <c r="I77" s="70"/>
      <c r="J77" s="70"/>
      <c r="K77" s="34" t="s">
        <v>65</v>
      </c>
      <c r="L77" s="77">
        <v>77</v>
      </c>
      <c r="M77" s="77"/>
      <c r="N77" s="72"/>
      <c r="O77" s="79" t="s">
        <v>311</v>
      </c>
      <c r="P77" s="81">
        <v>43692.79518518518</v>
      </c>
      <c r="Q77" s="79" t="s">
        <v>337</v>
      </c>
      <c r="R77" s="82" t="s">
        <v>398</v>
      </c>
      <c r="S77" s="79" t="s">
        <v>436</v>
      </c>
      <c r="T77" s="79" t="s">
        <v>469</v>
      </c>
      <c r="U77" s="79"/>
      <c r="V77" s="82" t="s">
        <v>541</v>
      </c>
      <c r="W77" s="81">
        <v>43692.79518518518</v>
      </c>
      <c r="X77" s="82" t="s">
        <v>615</v>
      </c>
      <c r="Y77" s="79"/>
      <c r="Z77" s="79"/>
      <c r="AA77" s="85" t="s">
        <v>729</v>
      </c>
      <c r="AB77" s="79"/>
      <c r="AC77" s="79" t="b">
        <v>0</v>
      </c>
      <c r="AD77" s="79">
        <v>0</v>
      </c>
      <c r="AE77" s="85" t="s">
        <v>798</v>
      </c>
      <c r="AF77" s="79" t="b">
        <v>0</v>
      </c>
      <c r="AG77" s="79" t="s">
        <v>802</v>
      </c>
      <c r="AH77" s="79"/>
      <c r="AI77" s="85" t="s">
        <v>798</v>
      </c>
      <c r="AJ77" s="79" t="b">
        <v>0</v>
      </c>
      <c r="AK77" s="79">
        <v>0</v>
      </c>
      <c r="AL77" s="85" t="s">
        <v>798</v>
      </c>
      <c r="AM77" s="79" t="s">
        <v>813</v>
      </c>
      <c r="AN77" s="79" t="b">
        <v>0</v>
      </c>
      <c r="AO77" s="85" t="s">
        <v>729</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1</v>
      </c>
      <c r="BD77" s="48"/>
      <c r="BE77" s="49"/>
      <c r="BF77" s="48"/>
      <c r="BG77" s="49"/>
      <c r="BH77" s="48"/>
      <c r="BI77" s="49"/>
      <c r="BJ77" s="48"/>
      <c r="BK77" s="49"/>
      <c r="BL77" s="48"/>
    </row>
    <row r="78" spans="1:64" ht="15">
      <c r="A78" s="64" t="s">
        <v>251</v>
      </c>
      <c r="B78" s="64" t="s">
        <v>279</v>
      </c>
      <c r="C78" s="65" t="s">
        <v>2267</v>
      </c>
      <c r="D78" s="66">
        <v>3</v>
      </c>
      <c r="E78" s="67" t="s">
        <v>132</v>
      </c>
      <c r="F78" s="68">
        <v>35</v>
      </c>
      <c r="G78" s="65"/>
      <c r="H78" s="69"/>
      <c r="I78" s="70"/>
      <c r="J78" s="70"/>
      <c r="K78" s="34" t="s">
        <v>65</v>
      </c>
      <c r="L78" s="77">
        <v>78</v>
      </c>
      <c r="M78" s="77"/>
      <c r="N78" s="72"/>
      <c r="O78" s="79" t="s">
        <v>311</v>
      </c>
      <c r="P78" s="81">
        <v>43692.79518518518</v>
      </c>
      <c r="Q78" s="79" t="s">
        <v>337</v>
      </c>
      <c r="R78" s="82" t="s">
        <v>398</v>
      </c>
      <c r="S78" s="79" t="s">
        <v>436</v>
      </c>
      <c r="T78" s="79" t="s">
        <v>469</v>
      </c>
      <c r="U78" s="79"/>
      <c r="V78" s="82" t="s">
        <v>541</v>
      </c>
      <c r="W78" s="81">
        <v>43692.79518518518</v>
      </c>
      <c r="X78" s="82" t="s">
        <v>615</v>
      </c>
      <c r="Y78" s="79"/>
      <c r="Z78" s="79"/>
      <c r="AA78" s="85" t="s">
        <v>729</v>
      </c>
      <c r="AB78" s="79"/>
      <c r="AC78" s="79" t="b">
        <v>0</v>
      </c>
      <c r="AD78" s="79">
        <v>0</v>
      </c>
      <c r="AE78" s="85" t="s">
        <v>798</v>
      </c>
      <c r="AF78" s="79" t="b">
        <v>0</v>
      </c>
      <c r="AG78" s="79" t="s">
        <v>802</v>
      </c>
      <c r="AH78" s="79"/>
      <c r="AI78" s="85" t="s">
        <v>798</v>
      </c>
      <c r="AJ78" s="79" t="b">
        <v>0</v>
      </c>
      <c r="AK78" s="79">
        <v>0</v>
      </c>
      <c r="AL78" s="85" t="s">
        <v>798</v>
      </c>
      <c r="AM78" s="79" t="s">
        <v>813</v>
      </c>
      <c r="AN78" s="79" t="b">
        <v>0</v>
      </c>
      <c r="AO78" s="85" t="s">
        <v>729</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38</v>
      </c>
      <c r="BK78" s="49">
        <v>100</v>
      </c>
      <c r="BL78" s="48">
        <v>38</v>
      </c>
    </row>
    <row r="79" spans="1:64" ht="15">
      <c r="A79" s="64" t="s">
        <v>252</v>
      </c>
      <c r="B79" s="64" t="s">
        <v>232</v>
      </c>
      <c r="C79" s="65" t="s">
        <v>2267</v>
      </c>
      <c r="D79" s="66">
        <v>3</v>
      </c>
      <c r="E79" s="67" t="s">
        <v>132</v>
      </c>
      <c r="F79" s="68">
        <v>35</v>
      </c>
      <c r="G79" s="65"/>
      <c r="H79" s="69"/>
      <c r="I79" s="70"/>
      <c r="J79" s="70"/>
      <c r="K79" s="34" t="s">
        <v>65</v>
      </c>
      <c r="L79" s="77">
        <v>79</v>
      </c>
      <c r="M79" s="77"/>
      <c r="N79" s="72"/>
      <c r="O79" s="79" t="s">
        <v>311</v>
      </c>
      <c r="P79" s="81">
        <v>43690.42884259259</v>
      </c>
      <c r="Q79" s="79" t="s">
        <v>323</v>
      </c>
      <c r="R79" s="79"/>
      <c r="S79" s="79"/>
      <c r="T79" s="79"/>
      <c r="U79" s="79"/>
      <c r="V79" s="82" t="s">
        <v>542</v>
      </c>
      <c r="W79" s="81">
        <v>43690.42884259259</v>
      </c>
      <c r="X79" s="82" t="s">
        <v>616</v>
      </c>
      <c r="Y79" s="79"/>
      <c r="Z79" s="79"/>
      <c r="AA79" s="85" t="s">
        <v>730</v>
      </c>
      <c r="AB79" s="79"/>
      <c r="AC79" s="79" t="b">
        <v>0</v>
      </c>
      <c r="AD79" s="79">
        <v>0</v>
      </c>
      <c r="AE79" s="85" t="s">
        <v>798</v>
      </c>
      <c r="AF79" s="79" t="b">
        <v>0</v>
      </c>
      <c r="AG79" s="79" t="s">
        <v>802</v>
      </c>
      <c r="AH79" s="79"/>
      <c r="AI79" s="85" t="s">
        <v>798</v>
      </c>
      <c r="AJ79" s="79" t="b">
        <v>0</v>
      </c>
      <c r="AK79" s="79">
        <v>5</v>
      </c>
      <c r="AL79" s="85" t="s">
        <v>790</v>
      </c>
      <c r="AM79" s="79" t="s">
        <v>808</v>
      </c>
      <c r="AN79" s="79" t="b">
        <v>0</v>
      </c>
      <c r="AO79" s="85" t="s">
        <v>790</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252</v>
      </c>
      <c r="B80" s="64" t="s">
        <v>277</v>
      </c>
      <c r="C80" s="65" t="s">
        <v>2266</v>
      </c>
      <c r="D80" s="66">
        <v>10</v>
      </c>
      <c r="E80" s="67" t="s">
        <v>136</v>
      </c>
      <c r="F80" s="68">
        <v>12</v>
      </c>
      <c r="G80" s="65"/>
      <c r="H80" s="69"/>
      <c r="I80" s="70"/>
      <c r="J80" s="70"/>
      <c r="K80" s="34" t="s">
        <v>65</v>
      </c>
      <c r="L80" s="77">
        <v>80</v>
      </c>
      <c r="M80" s="77"/>
      <c r="N80" s="72"/>
      <c r="O80" s="79" t="s">
        <v>311</v>
      </c>
      <c r="P80" s="81">
        <v>43690.42884259259</v>
      </c>
      <c r="Q80" s="79" t="s">
        <v>323</v>
      </c>
      <c r="R80" s="79"/>
      <c r="S80" s="79"/>
      <c r="T80" s="79"/>
      <c r="U80" s="79"/>
      <c r="V80" s="82" t="s">
        <v>542</v>
      </c>
      <c r="W80" s="81">
        <v>43690.42884259259</v>
      </c>
      <c r="X80" s="82" t="s">
        <v>616</v>
      </c>
      <c r="Y80" s="79"/>
      <c r="Z80" s="79"/>
      <c r="AA80" s="85" t="s">
        <v>730</v>
      </c>
      <c r="AB80" s="79"/>
      <c r="AC80" s="79" t="b">
        <v>0</v>
      </c>
      <c r="AD80" s="79">
        <v>0</v>
      </c>
      <c r="AE80" s="85" t="s">
        <v>798</v>
      </c>
      <c r="AF80" s="79" t="b">
        <v>0</v>
      </c>
      <c r="AG80" s="79" t="s">
        <v>802</v>
      </c>
      <c r="AH80" s="79"/>
      <c r="AI80" s="85" t="s">
        <v>798</v>
      </c>
      <c r="AJ80" s="79" t="b">
        <v>0</v>
      </c>
      <c r="AK80" s="79">
        <v>5</v>
      </c>
      <c r="AL80" s="85" t="s">
        <v>790</v>
      </c>
      <c r="AM80" s="79" t="s">
        <v>808</v>
      </c>
      <c r="AN80" s="79" t="b">
        <v>0</v>
      </c>
      <c r="AO80" s="85" t="s">
        <v>790</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1</v>
      </c>
      <c r="BD80" s="48">
        <v>2</v>
      </c>
      <c r="BE80" s="49">
        <v>8.695652173913043</v>
      </c>
      <c r="BF80" s="48">
        <v>0</v>
      </c>
      <c r="BG80" s="49">
        <v>0</v>
      </c>
      <c r="BH80" s="48">
        <v>0</v>
      </c>
      <c r="BI80" s="49">
        <v>0</v>
      </c>
      <c r="BJ80" s="48">
        <v>21</v>
      </c>
      <c r="BK80" s="49">
        <v>91.30434782608695</v>
      </c>
      <c r="BL80" s="48">
        <v>23</v>
      </c>
    </row>
    <row r="81" spans="1:64" ht="15">
      <c r="A81" s="64" t="s">
        <v>252</v>
      </c>
      <c r="B81" s="64" t="s">
        <v>277</v>
      </c>
      <c r="C81" s="65" t="s">
        <v>2266</v>
      </c>
      <c r="D81" s="66">
        <v>10</v>
      </c>
      <c r="E81" s="67" t="s">
        <v>136</v>
      </c>
      <c r="F81" s="68">
        <v>12</v>
      </c>
      <c r="G81" s="65"/>
      <c r="H81" s="69"/>
      <c r="I81" s="70"/>
      <c r="J81" s="70"/>
      <c r="K81" s="34" t="s">
        <v>65</v>
      </c>
      <c r="L81" s="77">
        <v>81</v>
      </c>
      <c r="M81" s="77"/>
      <c r="N81" s="72"/>
      <c r="O81" s="79" t="s">
        <v>311</v>
      </c>
      <c r="P81" s="81">
        <v>43693.43409722222</v>
      </c>
      <c r="Q81" s="79" t="s">
        <v>338</v>
      </c>
      <c r="R81" s="82" t="s">
        <v>399</v>
      </c>
      <c r="S81" s="79" t="s">
        <v>437</v>
      </c>
      <c r="T81" s="79" t="s">
        <v>470</v>
      </c>
      <c r="U81" s="79"/>
      <c r="V81" s="82" t="s">
        <v>542</v>
      </c>
      <c r="W81" s="81">
        <v>43693.43409722222</v>
      </c>
      <c r="X81" s="82" t="s">
        <v>617</v>
      </c>
      <c r="Y81" s="79"/>
      <c r="Z81" s="79"/>
      <c r="AA81" s="85" t="s">
        <v>731</v>
      </c>
      <c r="AB81" s="79"/>
      <c r="AC81" s="79" t="b">
        <v>0</v>
      </c>
      <c r="AD81" s="79">
        <v>0</v>
      </c>
      <c r="AE81" s="85" t="s">
        <v>798</v>
      </c>
      <c r="AF81" s="79" t="b">
        <v>0</v>
      </c>
      <c r="AG81" s="79" t="s">
        <v>802</v>
      </c>
      <c r="AH81" s="79"/>
      <c r="AI81" s="85" t="s">
        <v>798</v>
      </c>
      <c r="AJ81" s="79" t="b">
        <v>0</v>
      </c>
      <c r="AK81" s="79">
        <v>0</v>
      </c>
      <c r="AL81" s="85" t="s">
        <v>798</v>
      </c>
      <c r="AM81" s="79" t="s">
        <v>813</v>
      </c>
      <c r="AN81" s="79" t="b">
        <v>0</v>
      </c>
      <c r="AO81" s="85" t="s">
        <v>731</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1</v>
      </c>
      <c r="BD81" s="48">
        <v>1</v>
      </c>
      <c r="BE81" s="49">
        <v>3.3333333333333335</v>
      </c>
      <c r="BF81" s="48">
        <v>0</v>
      </c>
      <c r="BG81" s="49">
        <v>0</v>
      </c>
      <c r="BH81" s="48">
        <v>0</v>
      </c>
      <c r="BI81" s="49">
        <v>0</v>
      </c>
      <c r="BJ81" s="48">
        <v>29</v>
      </c>
      <c r="BK81" s="49">
        <v>96.66666666666667</v>
      </c>
      <c r="BL81" s="48">
        <v>30</v>
      </c>
    </row>
    <row r="82" spans="1:64" ht="15">
      <c r="A82" s="64" t="s">
        <v>253</v>
      </c>
      <c r="B82" s="64" t="s">
        <v>265</v>
      </c>
      <c r="C82" s="65" t="s">
        <v>2267</v>
      </c>
      <c r="D82" s="66">
        <v>3</v>
      </c>
      <c r="E82" s="67" t="s">
        <v>132</v>
      </c>
      <c r="F82" s="68">
        <v>35</v>
      </c>
      <c r="G82" s="65"/>
      <c r="H82" s="69"/>
      <c r="I82" s="70"/>
      <c r="J82" s="70"/>
      <c r="K82" s="34" t="s">
        <v>65</v>
      </c>
      <c r="L82" s="77">
        <v>82</v>
      </c>
      <c r="M82" s="77"/>
      <c r="N82" s="72"/>
      <c r="O82" s="79" t="s">
        <v>311</v>
      </c>
      <c r="P82" s="81">
        <v>43693.774409722224</v>
      </c>
      <c r="Q82" s="79" t="s">
        <v>327</v>
      </c>
      <c r="R82" s="79"/>
      <c r="S82" s="79"/>
      <c r="T82" s="79" t="s">
        <v>465</v>
      </c>
      <c r="U82" s="79"/>
      <c r="V82" s="82" t="s">
        <v>543</v>
      </c>
      <c r="W82" s="81">
        <v>43693.774409722224</v>
      </c>
      <c r="X82" s="82" t="s">
        <v>618</v>
      </c>
      <c r="Y82" s="79"/>
      <c r="Z82" s="79"/>
      <c r="AA82" s="85" t="s">
        <v>732</v>
      </c>
      <c r="AB82" s="79"/>
      <c r="AC82" s="79" t="b">
        <v>0</v>
      </c>
      <c r="AD82" s="79">
        <v>0</v>
      </c>
      <c r="AE82" s="85" t="s">
        <v>798</v>
      </c>
      <c r="AF82" s="79" t="b">
        <v>0</v>
      </c>
      <c r="AG82" s="79" t="s">
        <v>802</v>
      </c>
      <c r="AH82" s="79"/>
      <c r="AI82" s="85" t="s">
        <v>798</v>
      </c>
      <c r="AJ82" s="79" t="b">
        <v>0</v>
      </c>
      <c r="AK82" s="79">
        <v>14</v>
      </c>
      <c r="AL82" s="85" t="s">
        <v>746</v>
      </c>
      <c r="AM82" s="79" t="s">
        <v>816</v>
      </c>
      <c r="AN82" s="79" t="b">
        <v>0</v>
      </c>
      <c r="AO82" s="85" t="s">
        <v>746</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20</v>
      </c>
      <c r="BK82" s="49">
        <v>100</v>
      </c>
      <c r="BL82" s="48">
        <v>20</v>
      </c>
    </row>
    <row r="83" spans="1:64" ht="15">
      <c r="A83" s="64" t="s">
        <v>254</v>
      </c>
      <c r="B83" s="64" t="s">
        <v>254</v>
      </c>
      <c r="C83" s="65" t="s">
        <v>2267</v>
      </c>
      <c r="D83" s="66">
        <v>3</v>
      </c>
      <c r="E83" s="67" t="s">
        <v>132</v>
      </c>
      <c r="F83" s="68">
        <v>35</v>
      </c>
      <c r="G83" s="65"/>
      <c r="H83" s="69"/>
      <c r="I83" s="70"/>
      <c r="J83" s="70"/>
      <c r="K83" s="34" t="s">
        <v>65</v>
      </c>
      <c r="L83" s="77">
        <v>83</v>
      </c>
      <c r="M83" s="77"/>
      <c r="N83" s="72"/>
      <c r="O83" s="79" t="s">
        <v>176</v>
      </c>
      <c r="P83" s="81">
        <v>43693.908321759256</v>
      </c>
      <c r="Q83" s="79" t="s">
        <v>339</v>
      </c>
      <c r="R83" s="82" t="s">
        <v>400</v>
      </c>
      <c r="S83" s="79" t="s">
        <v>438</v>
      </c>
      <c r="T83" s="79" t="s">
        <v>471</v>
      </c>
      <c r="U83" s="79"/>
      <c r="V83" s="82" t="s">
        <v>544</v>
      </c>
      <c r="W83" s="81">
        <v>43693.908321759256</v>
      </c>
      <c r="X83" s="82" t="s">
        <v>619</v>
      </c>
      <c r="Y83" s="79"/>
      <c r="Z83" s="79"/>
      <c r="AA83" s="85" t="s">
        <v>733</v>
      </c>
      <c r="AB83" s="79"/>
      <c r="AC83" s="79" t="b">
        <v>0</v>
      </c>
      <c r="AD83" s="79">
        <v>0</v>
      </c>
      <c r="AE83" s="85" t="s">
        <v>798</v>
      </c>
      <c r="AF83" s="79" t="b">
        <v>0</v>
      </c>
      <c r="AG83" s="79" t="s">
        <v>802</v>
      </c>
      <c r="AH83" s="79"/>
      <c r="AI83" s="85" t="s">
        <v>798</v>
      </c>
      <c r="AJ83" s="79" t="b">
        <v>0</v>
      </c>
      <c r="AK83" s="79">
        <v>0</v>
      </c>
      <c r="AL83" s="85" t="s">
        <v>798</v>
      </c>
      <c r="AM83" s="79" t="s">
        <v>814</v>
      </c>
      <c r="AN83" s="79" t="b">
        <v>0</v>
      </c>
      <c r="AO83" s="85" t="s">
        <v>733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16</v>
      </c>
      <c r="BK83" s="49">
        <v>100</v>
      </c>
      <c r="BL83" s="48">
        <v>16</v>
      </c>
    </row>
    <row r="84" spans="1:64" ht="15">
      <c r="A84" s="64" t="s">
        <v>255</v>
      </c>
      <c r="B84" s="64" t="s">
        <v>255</v>
      </c>
      <c r="C84" s="65" t="s">
        <v>2267</v>
      </c>
      <c r="D84" s="66">
        <v>3</v>
      </c>
      <c r="E84" s="67" t="s">
        <v>132</v>
      </c>
      <c r="F84" s="68">
        <v>35</v>
      </c>
      <c r="G84" s="65"/>
      <c r="H84" s="69"/>
      <c r="I84" s="70"/>
      <c r="J84" s="70"/>
      <c r="K84" s="34" t="s">
        <v>65</v>
      </c>
      <c r="L84" s="77">
        <v>84</v>
      </c>
      <c r="M84" s="77"/>
      <c r="N84" s="72"/>
      <c r="O84" s="79" t="s">
        <v>176</v>
      </c>
      <c r="P84" s="81">
        <v>43694.183587962965</v>
      </c>
      <c r="Q84" s="79" t="s">
        <v>340</v>
      </c>
      <c r="R84" s="79"/>
      <c r="S84" s="79"/>
      <c r="T84" s="79"/>
      <c r="U84" s="79"/>
      <c r="V84" s="82" t="s">
        <v>545</v>
      </c>
      <c r="W84" s="81">
        <v>43694.183587962965</v>
      </c>
      <c r="X84" s="82" t="s">
        <v>620</v>
      </c>
      <c r="Y84" s="79"/>
      <c r="Z84" s="79"/>
      <c r="AA84" s="85" t="s">
        <v>734</v>
      </c>
      <c r="AB84" s="79"/>
      <c r="AC84" s="79" t="b">
        <v>0</v>
      </c>
      <c r="AD84" s="79">
        <v>0</v>
      </c>
      <c r="AE84" s="85" t="s">
        <v>798</v>
      </c>
      <c r="AF84" s="79" t="b">
        <v>0</v>
      </c>
      <c r="AG84" s="79" t="s">
        <v>802</v>
      </c>
      <c r="AH84" s="79"/>
      <c r="AI84" s="85" t="s">
        <v>798</v>
      </c>
      <c r="AJ84" s="79" t="b">
        <v>0</v>
      </c>
      <c r="AK84" s="79">
        <v>0</v>
      </c>
      <c r="AL84" s="85" t="s">
        <v>798</v>
      </c>
      <c r="AM84" s="79" t="s">
        <v>821</v>
      </c>
      <c r="AN84" s="79" t="b">
        <v>0</v>
      </c>
      <c r="AO84" s="85" t="s">
        <v>734</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14</v>
      </c>
      <c r="BK84" s="49">
        <v>100</v>
      </c>
      <c r="BL84" s="48">
        <v>14</v>
      </c>
    </row>
    <row r="85" spans="1:64" ht="15">
      <c r="A85" s="64" t="s">
        <v>256</v>
      </c>
      <c r="B85" s="64" t="s">
        <v>256</v>
      </c>
      <c r="C85" s="65" t="s">
        <v>2267</v>
      </c>
      <c r="D85" s="66">
        <v>3</v>
      </c>
      <c r="E85" s="67" t="s">
        <v>132</v>
      </c>
      <c r="F85" s="68">
        <v>35</v>
      </c>
      <c r="G85" s="65"/>
      <c r="H85" s="69"/>
      <c r="I85" s="70"/>
      <c r="J85" s="70"/>
      <c r="K85" s="34" t="s">
        <v>65</v>
      </c>
      <c r="L85" s="77">
        <v>85</v>
      </c>
      <c r="M85" s="77"/>
      <c r="N85" s="72"/>
      <c r="O85" s="79" t="s">
        <v>176</v>
      </c>
      <c r="P85" s="81">
        <v>43694.65482638889</v>
      </c>
      <c r="Q85" s="79" t="s">
        <v>341</v>
      </c>
      <c r="R85" s="82" t="s">
        <v>401</v>
      </c>
      <c r="S85" s="79" t="s">
        <v>439</v>
      </c>
      <c r="T85" s="79"/>
      <c r="U85" s="79"/>
      <c r="V85" s="82" t="s">
        <v>546</v>
      </c>
      <c r="W85" s="81">
        <v>43694.65482638889</v>
      </c>
      <c r="X85" s="82" t="s">
        <v>621</v>
      </c>
      <c r="Y85" s="79"/>
      <c r="Z85" s="79"/>
      <c r="AA85" s="85" t="s">
        <v>735</v>
      </c>
      <c r="AB85" s="79"/>
      <c r="AC85" s="79" t="b">
        <v>0</v>
      </c>
      <c r="AD85" s="79">
        <v>0</v>
      </c>
      <c r="AE85" s="85" t="s">
        <v>798</v>
      </c>
      <c r="AF85" s="79" t="b">
        <v>0</v>
      </c>
      <c r="AG85" s="79" t="s">
        <v>803</v>
      </c>
      <c r="AH85" s="79"/>
      <c r="AI85" s="85" t="s">
        <v>798</v>
      </c>
      <c r="AJ85" s="79" t="b">
        <v>0</v>
      </c>
      <c r="AK85" s="79">
        <v>0</v>
      </c>
      <c r="AL85" s="85" t="s">
        <v>798</v>
      </c>
      <c r="AM85" s="79" t="s">
        <v>822</v>
      </c>
      <c r="AN85" s="79" t="b">
        <v>0</v>
      </c>
      <c r="AO85" s="85" t="s">
        <v>735</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4</v>
      </c>
      <c r="BK85" s="49">
        <v>100</v>
      </c>
      <c r="BL85" s="48">
        <v>4</v>
      </c>
    </row>
    <row r="86" spans="1:64" ht="15">
      <c r="A86" s="64" t="s">
        <v>257</v>
      </c>
      <c r="B86" s="64" t="s">
        <v>257</v>
      </c>
      <c r="C86" s="65" t="s">
        <v>2267</v>
      </c>
      <c r="D86" s="66">
        <v>3</v>
      </c>
      <c r="E86" s="67" t="s">
        <v>132</v>
      </c>
      <c r="F86" s="68">
        <v>35</v>
      </c>
      <c r="G86" s="65"/>
      <c r="H86" s="69"/>
      <c r="I86" s="70"/>
      <c r="J86" s="70"/>
      <c r="K86" s="34" t="s">
        <v>65</v>
      </c>
      <c r="L86" s="77">
        <v>86</v>
      </c>
      <c r="M86" s="77"/>
      <c r="N86" s="72"/>
      <c r="O86" s="79" t="s">
        <v>176</v>
      </c>
      <c r="P86" s="81">
        <v>43694.66810185185</v>
      </c>
      <c r="Q86" s="79" t="s">
        <v>342</v>
      </c>
      <c r="R86" s="82" t="s">
        <v>401</v>
      </c>
      <c r="S86" s="79" t="s">
        <v>439</v>
      </c>
      <c r="T86" s="79"/>
      <c r="U86" s="79"/>
      <c r="V86" s="82" t="s">
        <v>547</v>
      </c>
      <c r="W86" s="81">
        <v>43694.66810185185</v>
      </c>
      <c r="X86" s="82" t="s">
        <v>622</v>
      </c>
      <c r="Y86" s="79"/>
      <c r="Z86" s="79"/>
      <c r="AA86" s="85" t="s">
        <v>736</v>
      </c>
      <c r="AB86" s="79"/>
      <c r="AC86" s="79" t="b">
        <v>0</v>
      </c>
      <c r="AD86" s="79">
        <v>0</v>
      </c>
      <c r="AE86" s="85" t="s">
        <v>798</v>
      </c>
      <c r="AF86" s="79" t="b">
        <v>0</v>
      </c>
      <c r="AG86" s="79" t="s">
        <v>803</v>
      </c>
      <c r="AH86" s="79"/>
      <c r="AI86" s="85" t="s">
        <v>798</v>
      </c>
      <c r="AJ86" s="79" t="b">
        <v>0</v>
      </c>
      <c r="AK86" s="79">
        <v>0</v>
      </c>
      <c r="AL86" s="85" t="s">
        <v>798</v>
      </c>
      <c r="AM86" s="79" t="s">
        <v>822</v>
      </c>
      <c r="AN86" s="79" t="b">
        <v>0</v>
      </c>
      <c r="AO86" s="85" t="s">
        <v>736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4</v>
      </c>
      <c r="BK86" s="49">
        <v>100</v>
      </c>
      <c r="BL86" s="48">
        <v>4</v>
      </c>
    </row>
    <row r="87" spans="1:64" ht="15">
      <c r="A87" s="64" t="s">
        <v>258</v>
      </c>
      <c r="B87" s="64" t="s">
        <v>258</v>
      </c>
      <c r="C87" s="65" t="s">
        <v>2267</v>
      </c>
      <c r="D87" s="66">
        <v>3</v>
      </c>
      <c r="E87" s="67" t="s">
        <v>132</v>
      </c>
      <c r="F87" s="68">
        <v>35</v>
      </c>
      <c r="G87" s="65"/>
      <c r="H87" s="69"/>
      <c r="I87" s="70"/>
      <c r="J87" s="70"/>
      <c r="K87" s="34" t="s">
        <v>65</v>
      </c>
      <c r="L87" s="77">
        <v>87</v>
      </c>
      <c r="M87" s="77"/>
      <c r="N87" s="72"/>
      <c r="O87" s="79" t="s">
        <v>176</v>
      </c>
      <c r="P87" s="81">
        <v>43695.17899305555</v>
      </c>
      <c r="Q87" s="79" t="s">
        <v>343</v>
      </c>
      <c r="R87" s="79"/>
      <c r="S87" s="79"/>
      <c r="T87" s="79" t="s">
        <v>472</v>
      </c>
      <c r="U87" s="82" t="s">
        <v>493</v>
      </c>
      <c r="V87" s="82" t="s">
        <v>493</v>
      </c>
      <c r="W87" s="81">
        <v>43695.17899305555</v>
      </c>
      <c r="X87" s="82" t="s">
        <v>623</v>
      </c>
      <c r="Y87" s="79"/>
      <c r="Z87" s="79"/>
      <c r="AA87" s="85" t="s">
        <v>737</v>
      </c>
      <c r="AB87" s="79"/>
      <c r="AC87" s="79" t="b">
        <v>0</v>
      </c>
      <c r="AD87" s="79">
        <v>0</v>
      </c>
      <c r="AE87" s="85" t="s">
        <v>798</v>
      </c>
      <c r="AF87" s="79" t="b">
        <v>0</v>
      </c>
      <c r="AG87" s="79" t="s">
        <v>802</v>
      </c>
      <c r="AH87" s="79"/>
      <c r="AI87" s="85" t="s">
        <v>798</v>
      </c>
      <c r="AJ87" s="79" t="b">
        <v>0</v>
      </c>
      <c r="AK87" s="79">
        <v>0</v>
      </c>
      <c r="AL87" s="85" t="s">
        <v>798</v>
      </c>
      <c r="AM87" s="79" t="s">
        <v>814</v>
      </c>
      <c r="AN87" s="79" t="b">
        <v>0</v>
      </c>
      <c r="AO87" s="85" t="s">
        <v>737</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4.3478260869565215</v>
      </c>
      <c r="BF87" s="48">
        <v>0</v>
      </c>
      <c r="BG87" s="49">
        <v>0</v>
      </c>
      <c r="BH87" s="48">
        <v>0</v>
      </c>
      <c r="BI87" s="49">
        <v>0</v>
      </c>
      <c r="BJ87" s="48">
        <v>22</v>
      </c>
      <c r="BK87" s="49">
        <v>95.65217391304348</v>
      </c>
      <c r="BL87" s="48">
        <v>23</v>
      </c>
    </row>
    <row r="88" spans="1:64" ht="15">
      <c r="A88" s="64" t="s">
        <v>259</v>
      </c>
      <c r="B88" s="64" t="s">
        <v>259</v>
      </c>
      <c r="C88" s="65" t="s">
        <v>2267</v>
      </c>
      <c r="D88" s="66">
        <v>3</v>
      </c>
      <c r="E88" s="67" t="s">
        <v>132</v>
      </c>
      <c r="F88" s="68">
        <v>35</v>
      </c>
      <c r="G88" s="65"/>
      <c r="H88" s="69"/>
      <c r="I88" s="70"/>
      <c r="J88" s="70"/>
      <c r="K88" s="34" t="s">
        <v>65</v>
      </c>
      <c r="L88" s="77">
        <v>88</v>
      </c>
      <c r="M88" s="77"/>
      <c r="N88" s="72"/>
      <c r="O88" s="79" t="s">
        <v>176</v>
      </c>
      <c r="P88" s="81">
        <v>43696.368368055555</v>
      </c>
      <c r="Q88" s="79" t="s">
        <v>344</v>
      </c>
      <c r="R88" s="79"/>
      <c r="S88" s="79"/>
      <c r="T88" s="79"/>
      <c r="U88" s="79"/>
      <c r="V88" s="82" t="s">
        <v>511</v>
      </c>
      <c r="W88" s="81">
        <v>43696.368368055555</v>
      </c>
      <c r="X88" s="82" t="s">
        <v>624</v>
      </c>
      <c r="Y88" s="79"/>
      <c r="Z88" s="79"/>
      <c r="AA88" s="85" t="s">
        <v>738</v>
      </c>
      <c r="AB88" s="79"/>
      <c r="AC88" s="79" t="b">
        <v>0</v>
      </c>
      <c r="AD88" s="79">
        <v>0</v>
      </c>
      <c r="AE88" s="85" t="s">
        <v>798</v>
      </c>
      <c r="AF88" s="79" t="b">
        <v>0</v>
      </c>
      <c r="AG88" s="79" t="s">
        <v>802</v>
      </c>
      <c r="AH88" s="79"/>
      <c r="AI88" s="85" t="s">
        <v>798</v>
      </c>
      <c r="AJ88" s="79" t="b">
        <v>0</v>
      </c>
      <c r="AK88" s="79">
        <v>0</v>
      </c>
      <c r="AL88" s="85" t="s">
        <v>798</v>
      </c>
      <c r="AM88" s="79" t="s">
        <v>807</v>
      </c>
      <c r="AN88" s="79" t="b">
        <v>0</v>
      </c>
      <c r="AO88" s="85" t="s">
        <v>738</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39</v>
      </c>
      <c r="BK88" s="49">
        <v>100</v>
      </c>
      <c r="BL88" s="48">
        <v>39</v>
      </c>
    </row>
    <row r="89" spans="1:64" ht="15">
      <c r="A89" s="64" t="s">
        <v>260</v>
      </c>
      <c r="B89" s="64" t="s">
        <v>260</v>
      </c>
      <c r="C89" s="65" t="s">
        <v>2267</v>
      </c>
      <c r="D89" s="66">
        <v>3</v>
      </c>
      <c r="E89" s="67" t="s">
        <v>132</v>
      </c>
      <c r="F89" s="68">
        <v>35</v>
      </c>
      <c r="G89" s="65"/>
      <c r="H89" s="69"/>
      <c r="I89" s="70"/>
      <c r="J89" s="70"/>
      <c r="K89" s="34" t="s">
        <v>65</v>
      </c>
      <c r="L89" s="77">
        <v>89</v>
      </c>
      <c r="M89" s="77"/>
      <c r="N89" s="72"/>
      <c r="O89" s="79" t="s">
        <v>176</v>
      </c>
      <c r="P89" s="81">
        <v>43696.40756944445</v>
      </c>
      <c r="Q89" s="79" t="s">
        <v>345</v>
      </c>
      <c r="R89" s="82" t="s">
        <v>402</v>
      </c>
      <c r="S89" s="79" t="s">
        <v>440</v>
      </c>
      <c r="T89" s="79" t="s">
        <v>473</v>
      </c>
      <c r="U89" s="79"/>
      <c r="V89" s="82" t="s">
        <v>548</v>
      </c>
      <c r="W89" s="81">
        <v>43696.40756944445</v>
      </c>
      <c r="X89" s="82" t="s">
        <v>625</v>
      </c>
      <c r="Y89" s="79"/>
      <c r="Z89" s="79"/>
      <c r="AA89" s="85" t="s">
        <v>739</v>
      </c>
      <c r="AB89" s="79"/>
      <c r="AC89" s="79" t="b">
        <v>0</v>
      </c>
      <c r="AD89" s="79">
        <v>0</v>
      </c>
      <c r="AE89" s="85" t="s">
        <v>798</v>
      </c>
      <c r="AF89" s="79" t="b">
        <v>0</v>
      </c>
      <c r="AG89" s="79" t="s">
        <v>802</v>
      </c>
      <c r="AH89" s="79"/>
      <c r="AI89" s="85" t="s">
        <v>798</v>
      </c>
      <c r="AJ89" s="79" t="b">
        <v>0</v>
      </c>
      <c r="AK89" s="79">
        <v>0</v>
      </c>
      <c r="AL89" s="85" t="s">
        <v>798</v>
      </c>
      <c r="AM89" s="79" t="s">
        <v>823</v>
      </c>
      <c r="AN89" s="79" t="b">
        <v>0</v>
      </c>
      <c r="AO89" s="85" t="s">
        <v>739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8</v>
      </c>
      <c r="BK89" s="49">
        <v>100</v>
      </c>
      <c r="BL89" s="48">
        <v>8</v>
      </c>
    </row>
    <row r="90" spans="1:64" ht="15">
      <c r="A90" s="64" t="s">
        <v>261</v>
      </c>
      <c r="B90" s="64" t="s">
        <v>261</v>
      </c>
      <c r="C90" s="65" t="s">
        <v>2267</v>
      </c>
      <c r="D90" s="66">
        <v>3</v>
      </c>
      <c r="E90" s="67" t="s">
        <v>132</v>
      </c>
      <c r="F90" s="68">
        <v>35</v>
      </c>
      <c r="G90" s="65"/>
      <c r="H90" s="69"/>
      <c r="I90" s="70"/>
      <c r="J90" s="70"/>
      <c r="K90" s="34" t="s">
        <v>65</v>
      </c>
      <c r="L90" s="77">
        <v>90</v>
      </c>
      <c r="M90" s="77"/>
      <c r="N90" s="72"/>
      <c r="O90" s="79" t="s">
        <v>176</v>
      </c>
      <c r="P90" s="81">
        <v>43696.43894675926</v>
      </c>
      <c r="Q90" s="79" t="s">
        <v>346</v>
      </c>
      <c r="R90" s="82" t="s">
        <v>403</v>
      </c>
      <c r="S90" s="79" t="s">
        <v>435</v>
      </c>
      <c r="T90" s="79" t="s">
        <v>474</v>
      </c>
      <c r="U90" s="79"/>
      <c r="V90" s="82" t="s">
        <v>549</v>
      </c>
      <c r="W90" s="81">
        <v>43696.43894675926</v>
      </c>
      <c r="X90" s="82" t="s">
        <v>626</v>
      </c>
      <c r="Y90" s="79"/>
      <c r="Z90" s="79"/>
      <c r="AA90" s="85" t="s">
        <v>740</v>
      </c>
      <c r="AB90" s="79"/>
      <c r="AC90" s="79" t="b">
        <v>0</v>
      </c>
      <c r="AD90" s="79">
        <v>0</v>
      </c>
      <c r="AE90" s="85" t="s">
        <v>798</v>
      </c>
      <c r="AF90" s="79" t="b">
        <v>0</v>
      </c>
      <c r="AG90" s="79" t="s">
        <v>802</v>
      </c>
      <c r="AH90" s="79"/>
      <c r="AI90" s="85" t="s">
        <v>798</v>
      </c>
      <c r="AJ90" s="79" t="b">
        <v>0</v>
      </c>
      <c r="AK90" s="79">
        <v>0</v>
      </c>
      <c r="AL90" s="85" t="s">
        <v>798</v>
      </c>
      <c r="AM90" s="79" t="s">
        <v>821</v>
      </c>
      <c r="AN90" s="79" t="b">
        <v>0</v>
      </c>
      <c r="AO90" s="85" t="s">
        <v>740</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9.090909090909092</v>
      </c>
      <c r="BF90" s="48">
        <v>0</v>
      </c>
      <c r="BG90" s="49">
        <v>0</v>
      </c>
      <c r="BH90" s="48">
        <v>0</v>
      </c>
      <c r="BI90" s="49">
        <v>0</v>
      </c>
      <c r="BJ90" s="48">
        <v>10</v>
      </c>
      <c r="BK90" s="49">
        <v>90.9090909090909</v>
      </c>
      <c r="BL90" s="48">
        <v>11</v>
      </c>
    </row>
    <row r="91" spans="1:64" ht="15">
      <c r="A91" s="64" t="s">
        <v>262</v>
      </c>
      <c r="B91" s="64" t="s">
        <v>265</v>
      </c>
      <c r="C91" s="65" t="s">
        <v>2267</v>
      </c>
      <c r="D91" s="66">
        <v>3</v>
      </c>
      <c r="E91" s="67" t="s">
        <v>132</v>
      </c>
      <c r="F91" s="68">
        <v>35</v>
      </c>
      <c r="G91" s="65"/>
      <c r="H91" s="69"/>
      <c r="I91" s="70"/>
      <c r="J91" s="70"/>
      <c r="K91" s="34" t="s">
        <v>65</v>
      </c>
      <c r="L91" s="77">
        <v>91</v>
      </c>
      <c r="M91" s="77"/>
      <c r="N91" s="72"/>
      <c r="O91" s="79" t="s">
        <v>311</v>
      </c>
      <c r="P91" s="81">
        <v>43696.49917824074</v>
      </c>
      <c r="Q91" s="79" t="s">
        <v>327</v>
      </c>
      <c r="R91" s="79"/>
      <c r="S91" s="79"/>
      <c r="T91" s="79" t="s">
        <v>465</v>
      </c>
      <c r="U91" s="79"/>
      <c r="V91" s="82" t="s">
        <v>550</v>
      </c>
      <c r="W91" s="81">
        <v>43696.49917824074</v>
      </c>
      <c r="X91" s="82" t="s">
        <v>627</v>
      </c>
      <c r="Y91" s="79"/>
      <c r="Z91" s="79"/>
      <c r="AA91" s="85" t="s">
        <v>741</v>
      </c>
      <c r="AB91" s="79"/>
      <c r="AC91" s="79" t="b">
        <v>0</v>
      </c>
      <c r="AD91" s="79">
        <v>0</v>
      </c>
      <c r="AE91" s="85" t="s">
        <v>798</v>
      </c>
      <c r="AF91" s="79" t="b">
        <v>0</v>
      </c>
      <c r="AG91" s="79" t="s">
        <v>802</v>
      </c>
      <c r="AH91" s="79"/>
      <c r="AI91" s="85" t="s">
        <v>798</v>
      </c>
      <c r="AJ91" s="79" t="b">
        <v>0</v>
      </c>
      <c r="AK91" s="79">
        <v>15</v>
      </c>
      <c r="AL91" s="85" t="s">
        <v>746</v>
      </c>
      <c r="AM91" s="79" t="s">
        <v>816</v>
      </c>
      <c r="AN91" s="79" t="b">
        <v>0</v>
      </c>
      <c r="AO91" s="85" t="s">
        <v>746</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20</v>
      </c>
      <c r="BK91" s="49">
        <v>100</v>
      </c>
      <c r="BL91" s="48">
        <v>20</v>
      </c>
    </row>
    <row r="92" spans="1:64" ht="15">
      <c r="A92" s="64" t="s">
        <v>263</v>
      </c>
      <c r="B92" s="64" t="s">
        <v>263</v>
      </c>
      <c r="C92" s="65" t="s">
        <v>2266</v>
      </c>
      <c r="D92" s="66">
        <v>10</v>
      </c>
      <c r="E92" s="67" t="s">
        <v>136</v>
      </c>
      <c r="F92" s="68">
        <v>12</v>
      </c>
      <c r="G92" s="65"/>
      <c r="H92" s="69"/>
      <c r="I92" s="70"/>
      <c r="J92" s="70"/>
      <c r="K92" s="34" t="s">
        <v>65</v>
      </c>
      <c r="L92" s="77">
        <v>92</v>
      </c>
      <c r="M92" s="77"/>
      <c r="N92" s="72"/>
      <c r="O92" s="79" t="s">
        <v>176</v>
      </c>
      <c r="P92" s="81">
        <v>43689.38859953704</v>
      </c>
      <c r="Q92" s="79" t="s">
        <v>347</v>
      </c>
      <c r="R92" s="82" t="s">
        <v>404</v>
      </c>
      <c r="S92" s="79" t="s">
        <v>441</v>
      </c>
      <c r="T92" s="79" t="s">
        <v>475</v>
      </c>
      <c r="U92" s="79"/>
      <c r="V92" s="82" t="s">
        <v>551</v>
      </c>
      <c r="W92" s="81">
        <v>43689.38859953704</v>
      </c>
      <c r="X92" s="82" t="s">
        <v>628</v>
      </c>
      <c r="Y92" s="79"/>
      <c r="Z92" s="79"/>
      <c r="AA92" s="85" t="s">
        <v>742</v>
      </c>
      <c r="AB92" s="79"/>
      <c r="AC92" s="79" t="b">
        <v>0</v>
      </c>
      <c r="AD92" s="79">
        <v>0</v>
      </c>
      <c r="AE92" s="85" t="s">
        <v>798</v>
      </c>
      <c r="AF92" s="79" t="b">
        <v>0</v>
      </c>
      <c r="AG92" s="79" t="s">
        <v>802</v>
      </c>
      <c r="AH92" s="79"/>
      <c r="AI92" s="85" t="s">
        <v>798</v>
      </c>
      <c r="AJ92" s="79" t="b">
        <v>0</v>
      </c>
      <c r="AK92" s="79">
        <v>1</v>
      </c>
      <c r="AL92" s="85" t="s">
        <v>798</v>
      </c>
      <c r="AM92" s="79" t="s">
        <v>812</v>
      </c>
      <c r="AN92" s="79" t="b">
        <v>0</v>
      </c>
      <c r="AO92" s="85" t="s">
        <v>742</v>
      </c>
      <c r="AP92" s="79" t="s">
        <v>176</v>
      </c>
      <c r="AQ92" s="79">
        <v>0</v>
      </c>
      <c r="AR92" s="79">
        <v>0</v>
      </c>
      <c r="AS92" s="79"/>
      <c r="AT92" s="79"/>
      <c r="AU92" s="79"/>
      <c r="AV92" s="79"/>
      <c r="AW92" s="79"/>
      <c r="AX92" s="79"/>
      <c r="AY92" s="79"/>
      <c r="AZ92" s="79"/>
      <c r="BA92">
        <v>2</v>
      </c>
      <c r="BB92" s="78" t="str">
        <f>REPLACE(INDEX(GroupVertices[Group],MATCH(Edges[[#This Row],[Vertex 1]],GroupVertices[Vertex],0)),1,1,"")</f>
        <v>8</v>
      </c>
      <c r="BC92" s="78" t="str">
        <f>REPLACE(INDEX(GroupVertices[Group],MATCH(Edges[[#This Row],[Vertex 2]],GroupVertices[Vertex],0)),1,1,"")</f>
        <v>8</v>
      </c>
      <c r="BD92" s="48">
        <v>0</v>
      </c>
      <c r="BE92" s="49">
        <v>0</v>
      </c>
      <c r="BF92" s="48">
        <v>0</v>
      </c>
      <c r="BG92" s="49">
        <v>0</v>
      </c>
      <c r="BH92" s="48">
        <v>0</v>
      </c>
      <c r="BI92" s="49">
        <v>0</v>
      </c>
      <c r="BJ92" s="48">
        <v>21</v>
      </c>
      <c r="BK92" s="49">
        <v>100</v>
      </c>
      <c r="BL92" s="48">
        <v>21</v>
      </c>
    </row>
    <row r="93" spans="1:64" ht="15">
      <c r="A93" s="64" t="s">
        <v>263</v>
      </c>
      <c r="B93" s="64" t="s">
        <v>263</v>
      </c>
      <c r="C93" s="65" t="s">
        <v>2266</v>
      </c>
      <c r="D93" s="66">
        <v>10</v>
      </c>
      <c r="E93" s="67" t="s">
        <v>136</v>
      </c>
      <c r="F93" s="68">
        <v>12</v>
      </c>
      <c r="G93" s="65"/>
      <c r="H93" s="69"/>
      <c r="I93" s="70"/>
      <c r="J93" s="70"/>
      <c r="K93" s="34" t="s">
        <v>65</v>
      </c>
      <c r="L93" s="77">
        <v>93</v>
      </c>
      <c r="M93" s="77"/>
      <c r="N93" s="72"/>
      <c r="O93" s="79" t="s">
        <v>176</v>
      </c>
      <c r="P93" s="81">
        <v>43696.54315972222</v>
      </c>
      <c r="Q93" s="79" t="s">
        <v>348</v>
      </c>
      <c r="R93" s="82" t="s">
        <v>405</v>
      </c>
      <c r="S93" s="79" t="s">
        <v>442</v>
      </c>
      <c r="T93" s="79" t="s">
        <v>476</v>
      </c>
      <c r="U93" s="79"/>
      <c r="V93" s="82" t="s">
        <v>551</v>
      </c>
      <c r="W93" s="81">
        <v>43696.54315972222</v>
      </c>
      <c r="X93" s="82" t="s">
        <v>629</v>
      </c>
      <c r="Y93" s="79"/>
      <c r="Z93" s="79"/>
      <c r="AA93" s="85" t="s">
        <v>743</v>
      </c>
      <c r="AB93" s="79"/>
      <c r="AC93" s="79" t="b">
        <v>0</v>
      </c>
      <c r="AD93" s="79">
        <v>0</v>
      </c>
      <c r="AE93" s="85" t="s">
        <v>798</v>
      </c>
      <c r="AF93" s="79" t="b">
        <v>0</v>
      </c>
      <c r="AG93" s="79" t="s">
        <v>802</v>
      </c>
      <c r="AH93" s="79"/>
      <c r="AI93" s="85" t="s">
        <v>798</v>
      </c>
      <c r="AJ93" s="79" t="b">
        <v>0</v>
      </c>
      <c r="AK93" s="79">
        <v>1</v>
      </c>
      <c r="AL93" s="85" t="s">
        <v>798</v>
      </c>
      <c r="AM93" s="79" t="s">
        <v>812</v>
      </c>
      <c r="AN93" s="79" t="b">
        <v>0</v>
      </c>
      <c r="AO93" s="85" t="s">
        <v>743</v>
      </c>
      <c r="AP93" s="79" t="s">
        <v>176</v>
      </c>
      <c r="AQ93" s="79">
        <v>0</v>
      </c>
      <c r="AR93" s="79">
        <v>0</v>
      </c>
      <c r="AS93" s="79"/>
      <c r="AT93" s="79"/>
      <c r="AU93" s="79"/>
      <c r="AV93" s="79"/>
      <c r="AW93" s="79"/>
      <c r="AX93" s="79"/>
      <c r="AY93" s="79"/>
      <c r="AZ93" s="79"/>
      <c r="BA93">
        <v>2</v>
      </c>
      <c r="BB93" s="78" t="str">
        <f>REPLACE(INDEX(GroupVertices[Group],MATCH(Edges[[#This Row],[Vertex 1]],GroupVertices[Vertex],0)),1,1,"")</f>
        <v>8</v>
      </c>
      <c r="BC93" s="78" t="str">
        <f>REPLACE(INDEX(GroupVertices[Group],MATCH(Edges[[#This Row],[Vertex 2]],GroupVertices[Vertex],0)),1,1,"")</f>
        <v>8</v>
      </c>
      <c r="BD93" s="48">
        <v>1</v>
      </c>
      <c r="BE93" s="49">
        <v>3.4482758620689653</v>
      </c>
      <c r="BF93" s="48">
        <v>0</v>
      </c>
      <c r="BG93" s="49">
        <v>0</v>
      </c>
      <c r="BH93" s="48">
        <v>0</v>
      </c>
      <c r="BI93" s="49">
        <v>0</v>
      </c>
      <c r="BJ93" s="48">
        <v>28</v>
      </c>
      <c r="BK93" s="49">
        <v>96.55172413793103</v>
      </c>
      <c r="BL93" s="48">
        <v>29</v>
      </c>
    </row>
    <row r="94" spans="1:64" ht="15">
      <c r="A94" s="64" t="s">
        <v>264</v>
      </c>
      <c r="B94" s="64" t="s">
        <v>263</v>
      </c>
      <c r="C94" s="65" t="s">
        <v>2266</v>
      </c>
      <c r="D94" s="66">
        <v>10</v>
      </c>
      <c r="E94" s="67" t="s">
        <v>136</v>
      </c>
      <c r="F94" s="68">
        <v>12</v>
      </c>
      <c r="G94" s="65"/>
      <c r="H94" s="69"/>
      <c r="I94" s="70"/>
      <c r="J94" s="70"/>
      <c r="K94" s="34" t="s">
        <v>65</v>
      </c>
      <c r="L94" s="77">
        <v>94</v>
      </c>
      <c r="M94" s="77"/>
      <c r="N94" s="72"/>
      <c r="O94" s="79" t="s">
        <v>311</v>
      </c>
      <c r="P94" s="81">
        <v>43689.38892361111</v>
      </c>
      <c r="Q94" s="79" t="s">
        <v>349</v>
      </c>
      <c r="R94" s="79"/>
      <c r="S94" s="79"/>
      <c r="T94" s="79"/>
      <c r="U94" s="79"/>
      <c r="V94" s="82" t="s">
        <v>552</v>
      </c>
      <c r="W94" s="81">
        <v>43689.38892361111</v>
      </c>
      <c r="X94" s="82" t="s">
        <v>630</v>
      </c>
      <c r="Y94" s="79"/>
      <c r="Z94" s="79"/>
      <c r="AA94" s="85" t="s">
        <v>744</v>
      </c>
      <c r="AB94" s="79"/>
      <c r="AC94" s="79" t="b">
        <v>0</v>
      </c>
      <c r="AD94" s="79">
        <v>0</v>
      </c>
      <c r="AE94" s="85" t="s">
        <v>798</v>
      </c>
      <c r="AF94" s="79" t="b">
        <v>0</v>
      </c>
      <c r="AG94" s="79" t="s">
        <v>802</v>
      </c>
      <c r="AH94" s="79"/>
      <c r="AI94" s="85" t="s">
        <v>798</v>
      </c>
      <c r="AJ94" s="79" t="b">
        <v>0</v>
      </c>
      <c r="AK94" s="79">
        <v>1</v>
      </c>
      <c r="AL94" s="85" t="s">
        <v>742</v>
      </c>
      <c r="AM94" s="79" t="s">
        <v>812</v>
      </c>
      <c r="AN94" s="79" t="b">
        <v>0</v>
      </c>
      <c r="AO94" s="85" t="s">
        <v>742</v>
      </c>
      <c r="AP94" s="79" t="s">
        <v>176</v>
      </c>
      <c r="AQ94" s="79">
        <v>0</v>
      </c>
      <c r="AR94" s="79">
        <v>0</v>
      </c>
      <c r="AS94" s="79"/>
      <c r="AT94" s="79"/>
      <c r="AU94" s="79"/>
      <c r="AV94" s="79"/>
      <c r="AW94" s="79"/>
      <c r="AX94" s="79"/>
      <c r="AY94" s="79"/>
      <c r="AZ94" s="79"/>
      <c r="BA94">
        <v>2</v>
      </c>
      <c r="BB94" s="78" t="str">
        <f>REPLACE(INDEX(GroupVertices[Group],MATCH(Edges[[#This Row],[Vertex 1]],GroupVertices[Vertex],0)),1,1,"")</f>
        <v>8</v>
      </c>
      <c r="BC94" s="78" t="str">
        <f>REPLACE(INDEX(GroupVertices[Group],MATCH(Edges[[#This Row],[Vertex 2]],GroupVertices[Vertex],0)),1,1,"")</f>
        <v>8</v>
      </c>
      <c r="BD94" s="48">
        <v>0</v>
      </c>
      <c r="BE94" s="49">
        <v>0</v>
      </c>
      <c r="BF94" s="48">
        <v>0</v>
      </c>
      <c r="BG94" s="49">
        <v>0</v>
      </c>
      <c r="BH94" s="48">
        <v>0</v>
      </c>
      <c r="BI94" s="49">
        <v>0</v>
      </c>
      <c r="BJ94" s="48">
        <v>19</v>
      </c>
      <c r="BK94" s="49">
        <v>100</v>
      </c>
      <c r="BL94" s="48">
        <v>19</v>
      </c>
    </row>
    <row r="95" spans="1:64" ht="15">
      <c r="A95" s="64" t="s">
        <v>264</v>
      </c>
      <c r="B95" s="64" t="s">
        <v>263</v>
      </c>
      <c r="C95" s="65" t="s">
        <v>2266</v>
      </c>
      <c r="D95" s="66">
        <v>10</v>
      </c>
      <c r="E95" s="67" t="s">
        <v>136</v>
      </c>
      <c r="F95" s="68">
        <v>12</v>
      </c>
      <c r="G95" s="65"/>
      <c r="H95" s="69"/>
      <c r="I95" s="70"/>
      <c r="J95" s="70"/>
      <c r="K95" s="34" t="s">
        <v>65</v>
      </c>
      <c r="L95" s="77">
        <v>95</v>
      </c>
      <c r="M95" s="77"/>
      <c r="N95" s="72"/>
      <c r="O95" s="79" t="s">
        <v>311</v>
      </c>
      <c r="P95" s="81">
        <v>43696.5434375</v>
      </c>
      <c r="Q95" s="79" t="s">
        <v>350</v>
      </c>
      <c r="R95" s="79"/>
      <c r="S95" s="79"/>
      <c r="T95" s="79"/>
      <c r="U95" s="79"/>
      <c r="V95" s="82" t="s">
        <v>552</v>
      </c>
      <c r="W95" s="81">
        <v>43696.5434375</v>
      </c>
      <c r="X95" s="82" t="s">
        <v>631</v>
      </c>
      <c r="Y95" s="79"/>
      <c r="Z95" s="79"/>
      <c r="AA95" s="85" t="s">
        <v>745</v>
      </c>
      <c r="AB95" s="79"/>
      <c r="AC95" s="79" t="b">
        <v>0</v>
      </c>
      <c r="AD95" s="79">
        <v>0</v>
      </c>
      <c r="AE95" s="85" t="s">
        <v>798</v>
      </c>
      <c r="AF95" s="79" t="b">
        <v>0</v>
      </c>
      <c r="AG95" s="79" t="s">
        <v>802</v>
      </c>
      <c r="AH95" s="79"/>
      <c r="AI95" s="85" t="s">
        <v>798</v>
      </c>
      <c r="AJ95" s="79" t="b">
        <v>0</v>
      </c>
      <c r="AK95" s="79">
        <v>1</v>
      </c>
      <c r="AL95" s="85" t="s">
        <v>743</v>
      </c>
      <c r="AM95" s="79" t="s">
        <v>812</v>
      </c>
      <c r="AN95" s="79" t="b">
        <v>0</v>
      </c>
      <c r="AO95" s="85" t="s">
        <v>743</v>
      </c>
      <c r="AP95" s="79" t="s">
        <v>176</v>
      </c>
      <c r="AQ95" s="79">
        <v>0</v>
      </c>
      <c r="AR95" s="79">
        <v>0</v>
      </c>
      <c r="AS95" s="79"/>
      <c r="AT95" s="79"/>
      <c r="AU95" s="79"/>
      <c r="AV95" s="79"/>
      <c r="AW95" s="79"/>
      <c r="AX95" s="79"/>
      <c r="AY95" s="79"/>
      <c r="AZ95" s="79"/>
      <c r="BA95">
        <v>2</v>
      </c>
      <c r="BB95" s="78" t="str">
        <f>REPLACE(INDEX(GroupVertices[Group],MATCH(Edges[[#This Row],[Vertex 1]],GroupVertices[Vertex],0)),1,1,"")</f>
        <v>8</v>
      </c>
      <c r="BC95" s="78" t="str">
        <f>REPLACE(INDEX(GroupVertices[Group],MATCH(Edges[[#This Row],[Vertex 2]],GroupVertices[Vertex],0)),1,1,"")</f>
        <v>8</v>
      </c>
      <c r="BD95" s="48">
        <v>0</v>
      </c>
      <c r="BE95" s="49">
        <v>0</v>
      </c>
      <c r="BF95" s="48">
        <v>0</v>
      </c>
      <c r="BG95" s="49">
        <v>0</v>
      </c>
      <c r="BH95" s="48">
        <v>0</v>
      </c>
      <c r="BI95" s="49">
        <v>0</v>
      </c>
      <c r="BJ95" s="48">
        <v>19</v>
      </c>
      <c r="BK95" s="49">
        <v>100</v>
      </c>
      <c r="BL95" s="48">
        <v>19</v>
      </c>
    </row>
    <row r="96" spans="1:64" ht="15">
      <c r="A96" s="64" t="s">
        <v>265</v>
      </c>
      <c r="B96" s="64" t="s">
        <v>265</v>
      </c>
      <c r="C96" s="65" t="s">
        <v>2266</v>
      </c>
      <c r="D96" s="66">
        <v>10</v>
      </c>
      <c r="E96" s="67" t="s">
        <v>136</v>
      </c>
      <c r="F96" s="68">
        <v>12</v>
      </c>
      <c r="G96" s="65"/>
      <c r="H96" s="69"/>
      <c r="I96" s="70"/>
      <c r="J96" s="70"/>
      <c r="K96" s="34" t="s">
        <v>65</v>
      </c>
      <c r="L96" s="77">
        <v>96</v>
      </c>
      <c r="M96" s="77"/>
      <c r="N96" s="72"/>
      <c r="O96" s="79" t="s">
        <v>176</v>
      </c>
      <c r="P96" s="81">
        <v>43690.60967592592</v>
      </c>
      <c r="Q96" s="79" t="s">
        <v>351</v>
      </c>
      <c r="R96" s="82" t="s">
        <v>406</v>
      </c>
      <c r="S96" s="79" t="s">
        <v>443</v>
      </c>
      <c r="T96" s="79" t="s">
        <v>477</v>
      </c>
      <c r="U96" s="82" t="s">
        <v>494</v>
      </c>
      <c r="V96" s="82" t="s">
        <v>494</v>
      </c>
      <c r="W96" s="81">
        <v>43690.60967592592</v>
      </c>
      <c r="X96" s="82" t="s">
        <v>632</v>
      </c>
      <c r="Y96" s="79"/>
      <c r="Z96" s="79"/>
      <c r="AA96" s="85" t="s">
        <v>746</v>
      </c>
      <c r="AB96" s="79"/>
      <c r="AC96" s="79" t="b">
        <v>0</v>
      </c>
      <c r="AD96" s="79">
        <v>0</v>
      </c>
      <c r="AE96" s="85" t="s">
        <v>798</v>
      </c>
      <c r="AF96" s="79" t="b">
        <v>0</v>
      </c>
      <c r="AG96" s="79" t="s">
        <v>802</v>
      </c>
      <c r="AH96" s="79"/>
      <c r="AI96" s="85" t="s">
        <v>798</v>
      </c>
      <c r="AJ96" s="79" t="b">
        <v>0</v>
      </c>
      <c r="AK96" s="79">
        <v>2</v>
      </c>
      <c r="AL96" s="85" t="s">
        <v>798</v>
      </c>
      <c r="AM96" s="79" t="s">
        <v>808</v>
      </c>
      <c r="AN96" s="79" t="b">
        <v>0</v>
      </c>
      <c r="AO96" s="85" t="s">
        <v>746</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v>1</v>
      </c>
      <c r="BE96" s="49">
        <v>3.4482758620689653</v>
      </c>
      <c r="BF96" s="48">
        <v>0</v>
      </c>
      <c r="BG96" s="49">
        <v>0</v>
      </c>
      <c r="BH96" s="48">
        <v>0</v>
      </c>
      <c r="BI96" s="49">
        <v>0</v>
      </c>
      <c r="BJ96" s="48">
        <v>28</v>
      </c>
      <c r="BK96" s="49">
        <v>96.55172413793103</v>
      </c>
      <c r="BL96" s="48">
        <v>29</v>
      </c>
    </row>
    <row r="97" spans="1:64" ht="15">
      <c r="A97" s="64" t="s">
        <v>265</v>
      </c>
      <c r="B97" s="64" t="s">
        <v>265</v>
      </c>
      <c r="C97" s="65" t="s">
        <v>2266</v>
      </c>
      <c r="D97" s="66">
        <v>10</v>
      </c>
      <c r="E97" s="67" t="s">
        <v>136</v>
      </c>
      <c r="F97" s="68">
        <v>12</v>
      </c>
      <c r="G97" s="65"/>
      <c r="H97" s="69"/>
      <c r="I97" s="70"/>
      <c r="J97" s="70"/>
      <c r="K97" s="34" t="s">
        <v>65</v>
      </c>
      <c r="L97" s="77">
        <v>97</v>
      </c>
      <c r="M97" s="77"/>
      <c r="N97" s="72"/>
      <c r="O97" s="79" t="s">
        <v>176</v>
      </c>
      <c r="P97" s="81">
        <v>43692.70892361111</v>
      </c>
      <c r="Q97" s="79" t="s">
        <v>352</v>
      </c>
      <c r="R97" s="82" t="s">
        <v>406</v>
      </c>
      <c r="S97" s="79" t="s">
        <v>443</v>
      </c>
      <c r="T97" s="79" t="s">
        <v>478</v>
      </c>
      <c r="U97" s="82" t="s">
        <v>495</v>
      </c>
      <c r="V97" s="82" t="s">
        <v>495</v>
      </c>
      <c r="W97" s="81">
        <v>43692.70892361111</v>
      </c>
      <c r="X97" s="82" t="s">
        <v>633</v>
      </c>
      <c r="Y97" s="79"/>
      <c r="Z97" s="79"/>
      <c r="AA97" s="85" t="s">
        <v>747</v>
      </c>
      <c r="AB97" s="79"/>
      <c r="AC97" s="79" t="b">
        <v>0</v>
      </c>
      <c r="AD97" s="79">
        <v>0</v>
      </c>
      <c r="AE97" s="85" t="s">
        <v>798</v>
      </c>
      <c r="AF97" s="79" t="b">
        <v>0</v>
      </c>
      <c r="AG97" s="79" t="s">
        <v>802</v>
      </c>
      <c r="AH97" s="79"/>
      <c r="AI97" s="85" t="s">
        <v>798</v>
      </c>
      <c r="AJ97" s="79" t="b">
        <v>0</v>
      </c>
      <c r="AK97" s="79">
        <v>0</v>
      </c>
      <c r="AL97" s="85" t="s">
        <v>798</v>
      </c>
      <c r="AM97" s="79" t="s">
        <v>813</v>
      </c>
      <c r="AN97" s="79" t="b">
        <v>0</v>
      </c>
      <c r="AO97" s="85" t="s">
        <v>747</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30</v>
      </c>
      <c r="BK97" s="49">
        <v>100</v>
      </c>
      <c r="BL97" s="48">
        <v>30</v>
      </c>
    </row>
    <row r="98" spans="1:64" ht="15">
      <c r="A98" s="64" t="s">
        <v>266</v>
      </c>
      <c r="B98" s="64" t="s">
        <v>265</v>
      </c>
      <c r="C98" s="65" t="s">
        <v>2267</v>
      </c>
      <c r="D98" s="66">
        <v>3</v>
      </c>
      <c r="E98" s="67" t="s">
        <v>132</v>
      </c>
      <c r="F98" s="68">
        <v>35</v>
      </c>
      <c r="G98" s="65"/>
      <c r="H98" s="69"/>
      <c r="I98" s="70"/>
      <c r="J98" s="70"/>
      <c r="K98" s="34" t="s">
        <v>65</v>
      </c>
      <c r="L98" s="77">
        <v>98</v>
      </c>
      <c r="M98" s="77"/>
      <c r="N98" s="72"/>
      <c r="O98" s="79" t="s">
        <v>311</v>
      </c>
      <c r="P98" s="81">
        <v>43696.75010416667</v>
      </c>
      <c r="Q98" s="79" t="s">
        <v>327</v>
      </c>
      <c r="R98" s="79"/>
      <c r="S98" s="79"/>
      <c r="T98" s="79" t="s">
        <v>465</v>
      </c>
      <c r="U98" s="79"/>
      <c r="V98" s="82" t="s">
        <v>511</v>
      </c>
      <c r="W98" s="81">
        <v>43696.75010416667</v>
      </c>
      <c r="X98" s="82" t="s">
        <v>634</v>
      </c>
      <c r="Y98" s="79"/>
      <c r="Z98" s="79"/>
      <c r="AA98" s="85" t="s">
        <v>748</v>
      </c>
      <c r="AB98" s="79"/>
      <c r="AC98" s="79" t="b">
        <v>0</v>
      </c>
      <c r="AD98" s="79">
        <v>0</v>
      </c>
      <c r="AE98" s="85" t="s">
        <v>798</v>
      </c>
      <c r="AF98" s="79" t="b">
        <v>0</v>
      </c>
      <c r="AG98" s="79" t="s">
        <v>802</v>
      </c>
      <c r="AH98" s="79"/>
      <c r="AI98" s="85" t="s">
        <v>798</v>
      </c>
      <c r="AJ98" s="79" t="b">
        <v>0</v>
      </c>
      <c r="AK98" s="79">
        <v>16</v>
      </c>
      <c r="AL98" s="85" t="s">
        <v>746</v>
      </c>
      <c r="AM98" s="79" t="s">
        <v>816</v>
      </c>
      <c r="AN98" s="79" t="b">
        <v>0</v>
      </c>
      <c r="AO98" s="85" t="s">
        <v>746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20</v>
      </c>
      <c r="BK98" s="49">
        <v>100</v>
      </c>
      <c r="BL98" s="48">
        <v>20</v>
      </c>
    </row>
    <row r="99" spans="1:64" ht="15">
      <c r="A99" s="64" t="s">
        <v>267</v>
      </c>
      <c r="B99" s="64" t="s">
        <v>277</v>
      </c>
      <c r="C99" s="65" t="s">
        <v>2267</v>
      </c>
      <c r="D99" s="66">
        <v>3</v>
      </c>
      <c r="E99" s="67" t="s">
        <v>132</v>
      </c>
      <c r="F99" s="68">
        <v>35</v>
      </c>
      <c r="G99" s="65"/>
      <c r="H99" s="69"/>
      <c r="I99" s="70"/>
      <c r="J99" s="70"/>
      <c r="K99" s="34" t="s">
        <v>65</v>
      </c>
      <c r="L99" s="77">
        <v>99</v>
      </c>
      <c r="M99" s="77"/>
      <c r="N99" s="72"/>
      <c r="O99" s="79" t="s">
        <v>311</v>
      </c>
      <c r="P99" s="81">
        <v>43685.95140046296</v>
      </c>
      <c r="Q99" s="79" t="s">
        <v>353</v>
      </c>
      <c r="R99" s="82" t="s">
        <v>407</v>
      </c>
      <c r="S99" s="79" t="s">
        <v>444</v>
      </c>
      <c r="T99" s="79" t="s">
        <v>479</v>
      </c>
      <c r="U99" s="79"/>
      <c r="V99" s="82" t="s">
        <v>553</v>
      </c>
      <c r="W99" s="81">
        <v>43685.95140046296</v>
      </c>
      <c r="X99" s="82" t="s">
        <v>635</v>
      </c>
      <c r="Y99" s="79"/>
      <c r="Z99" s="79"/>
      <c r="AA99" s="85" t="s">
        <v>749</v>
      </c>
      <c r="AB99" s="79"/>
      <c r="AC99" s="79" t="b">
        <v>0</v>
      </c>
      <c r="AD99" s="79">
        <v>0</v>
      </c>
      <c r="AE99" s="85" t="s">
        <v>798</v>
      </c>
      <c r="AF99" s="79" t="b">
        <v>0</v>
      </c>
      <c r="AG99" s="79" t="s">
        <v>802</v>
      </c>
      <c r="AH99" s="79"/>
      <c r="AI99" s="85" t="s">
        <v>798</v>
      </c>
      <c r="AJ99" s="79" t="b">
        <v>0</v>
      </c>
      <c r="AK99" s="79">
        <v>0</v>
      </c>
      <c r="AL99" s="85" t="s">
        <v>798</v>
      </c>
      <c r="AM99" s="79" t="s">
        <v>819</v>
      </c>
      <c r="AN99" s="79" t="b">
        <v>0</v>
      </c>
      <c r="AO99" s="85" t="s">
        <v>749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9.090909090909092</v>
      </c>
      <c r="BF99" s="48">
        <v>0</v>
      </c>
      <c r="BG99" s="49">
        <v>0</v>
      </c>
      <c r="BH99" s="48">
        <v>0</v>
      </c>
      <c r="BI99" s="49">
        <v>0</v>
      </c>
      <c r="BJ99" s="48">
        <v>10</v>
      </c>
      <c r="BK99" s="49">
        <v>90.9090909090909</v>
      </c>
      <c r="BL99" s="48">
        <v>11</v>
      </c>
    </row>
    <row r="100" spans="1:64" ht="15">
      <c r="A100" s="64" t="s">
        <v>268</v>
      </c>
      <c r="B100" s="64" t="s">
        <v>267</v>
      </c>
      <c r="C100" s="65" t="s">
        <v>2267</v>
      </c>
      <c r="D100" s="66">
        <v>3</v>
      </c>
      <c r="E100" s="67" t="s">
        <v>132</v>
      </c>
      <c r="F100" s="68">
        <v>35</v>
      </c>
      <c r="G100" s="65"/>
      <c r="H100" s="69"/>
      <c r="I100" s="70"/>
      <c r="J100" s="70"/>
      <c r="K100" s="34" t="s">
        <v>65</v>
      </c>
      <c r="L100" s="77">
        <v>100</v>
      </c>
      <c r="M100" s="77"/>
      <c r="N100" s="72"/>
      <c r="O100" s="79" t="s">
        <v>311</v>
      </c>
      <c r="P100" s="81">
        <v>43689.13350694445</v>
      </c>
      <c r="Q100" s="79" t="s">
        <v>354</v>
      </c>
      <c r="R100" s="82" t="s">
        <v>407</v>
      </c>
      <c r="S100" s="79" t="s">
        <v>444</v>
      </c>
      <c r="T100" s="79" t="s">
        <v>479</v>
      </c>
      <c r="U100" s="79"/>
      <c r="V100" s="82" t="s">
        <v>554</v>
      </c>
      <c r="W100" s="81">
        <v>43689.13350694445</v>
      </c>
      <c r="X100" s="82" t="s">
        <v>636</v>
      </c>
      <c r="Y100" s="79"/>
      <c r="Z100" s="79"/>
      <c r="AA100" s="85" t="s">
        <v>750</v>
      </c>
      <c r="AB100" s="79"/>
      <c r="AC100" s="79" t="b">
        <v>0</v>
      </c>
      <c r="AD100" s="79">
        <v>0</v>
      </c>
      <c r="AE100" s="85" t="s">
        <v>798</v>
      </c>
      <c r="AF100" s="79" t="b">
        <v>0</v>
      </c>
      <c r="AG100" s="79" t="s">
        <v>802</v>
      </c>
      <c r="AH100" s="79"/>
      <c r="AI100" s="85" t="s">
        <v>798</v>
      </c>
      <c r="AJ100" s="79" t="b">
        <v>0</v>
      </c>
      <c r="AK100" s="79">
        <v>1</v>
      </c>
      <c r="AL100" s="85" t="s">
        <v>749</v>
      </c>
      <c r="AM100" s="79" t="s">
        <v>807</v>
      </c>
      <c r="AN100" s="79" t="b">
        <v>0</v>
      </c>
      <c r="AO100" s="85" t="s">
        <v>749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277</v>
      </c>
      <c r="C101" s="65" t="s">
        <v>2266</v>
      </c>
      <c r="D101" s="66">
        <v>10</v>
      </c>
      <c r="E101" s="67" t="s">
        <v>136</v>
      </c>
      <c r="F101" s="68">
        <v>12</v>
      </c>
      <c r="G101" s="65"/>
      <c r="H101" s="69"/>
      <c r="I101" s="70"/>
      <c r="J101" s="70"/>
      <c r="K101" s="34" t="s">
        <v>65</v>
      </c>
      <c r="L101" s="77">
        <v>101</v>
      </c>
      <c r="M101" s="77"/>
      <c r="N101" s="72"/>
      <c r="O101" s="79" t="s">
        <v>311</v>
      </c>
      <c r="P101" s="81">
        <v>43685.791342592594</v>
      </c>
      <c r="Q101" s="79" t="s">
        <v>313</v>
      </c>
      <c r="R101" s="79"/>
      <c r="S101" s="79"/>
      <c r="T101" s="79" t="s">
        <v>454</v>
      </c>
      <c r="U101" s="79"/>
      <c r="V101" s="82" t="s">
        <v>554</v>
      </c>
      <c r="W101" s="81">
        <v>43685.791342592594</v>
      </c>
      <c r="X101" s="82" t="s">
        <v>637</v>
      </c>
      <c r="Y101" s="79"/>
      <c r="Z101" s="79"/>
      <c r="AA101" s="85" t="s">
        <v>751</v>
      </c>
      <c r="AB101" s="79"/>
      <c r="AC101" s="79" t="b">
        <v>0</v>
      </c>
      <c r="AD101" s="79">
        <v>0</v>
      </c>
      <c r="AE101" s="85" t="s">
        <v>798</v>
      </c>
      <c r="AF101" s="79" t="b">
        <v>0</v>
      </c>
      <c r="AG101" s="79" t="s">
        <v>802</v>
      </c>
      <c r="AH101" s="79"/>
      <c r="AI101" s="85" t="s">
        <v>798</v>
      </c>
      <c r="AJ101" s="79" t="b">
        <v>0</v>
      </c>
      <c r="AK101" s="79">
        <v>4</v>
      </c>
      <c r="AL101" s="85" t="s">
        <v>792</v>
      </c>
      <c r="AM101" s="79" t="s">
        <v>807</v>
      </c>
      <c r="AN101" s="79" t="b">
        <v>0</v>
      </c>
      <c r="AO101" s="85" t="s">
        <v>792</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26</v>
      </c>
      <c r="BK101" s="49">
        <v>100</v>
      </c>
      <c r="BL101" s="48">
        <v>26</v>
      </c>
    </row>
    <row r="102" spans="1:64" ht="15">
      <c r="A102" s="64" t="s">
        <v>268</v>
      </c>
      <c r="B102" s="64" t="s">
        <v>277</v>
      </c>
      <c r="C102" s="65" t="s">
        <v>2266</v>
      </c>
      <c r="D102" s="66">
        <v>10</v>
      </c>
      <c r="E102" s="67" t="s">
        <v>136</v>
      </c>
      <c r="F102" s="68">
        <v>12</v>
      </c>
      <c r="G102" s="65"/>
      <c r="H102" s="69"/>
      <c r="I102" s="70"/>
      <c r="J102" s="70"/>
      <c r="K102" s="34" t="s">
        <v>65</v>
      </c>
      <c r="L102" s="77">
        <v>102</v>
      </c>
      <c r="M102" s="77"/>
      <c r="N102" s="72"/>
      <c r="O102" s="79" t="s">
        <v>311</v>
      </c>
      <c r="P102" s="81">
        <v>43689.13350694445</v>
      </c>
      <c r="Q102" s="79" t="s">
        <v>354</v>
      </c>
      <c r="R102" s="82" t="s">
        <v>407</v>
      </c>
      <c r="S102" s="79" t="s">
        <v>444</v>
      </c>
      <c r="T102" s="79" t="s">
        <v>479</v>
      </c>
      <c r="U102" s="79"/>
      <c r="V102" s="82" t="s">
        <v>554</v>
      </c>
      <c r="W102" s="81">
        <v>43689.13350694445</v>
      </c>
      <c r="X102" s="82" t="s">
        <v>636</v>
      </c>
      <c r="Y102" s="79"/>
      <c r="Z102" s="79"/>
      <c r="AA102" s="85" t="s">
        <v>750</v>
      </c>
      <c r="AB102" s="79"/>
      <c r="AC102" s="79" t="b">
        <v>0</v>
      </c>
      <c r="AD102" s="79">
        <v>0</v>
      </c>
      <c r="AE102" s="85" t="s">
        <v>798</v>
      </c>
      <c r="AF102" s="79" t="b">
        <v>0</v>
      </c>
      <c r="AG102" s="79" t="s">
        <v>802</v>
      </c>
      <c r="AH102" s="79"/>
      <c r="AI102" s="85" t="s">
        <v>798</v>
      </c>
      <c r="AJ102" s="79" t="b">
        <v>0</v>
      </c>
      <c r="AK102" s="79">
        <v>1</v>
      </c>
      <c r="AL102" s="85" t="s">
        <v>749</v>
      </c>
      <c r="AM102" s="79" t="s">
        <v>807</v>
      </c>
      <c r="AN102" s="79" t="b">
        <v>0</v>
      </c>
      <c r="AO102" s="85" t="s">
        <v>749</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v>1</v>
      </c>
      <c r="BE102" s="49">
        <v>7.6923076923076925</v>
      </c>
      <c r="BF102" s="48">
        <v>0</v>
      </c>
      <c r="BG102" s="49">
        <v>0</v>
      </c>
      <c r="BH102" s="48">
        <v>0</v>
      </c>
      <c r="BI102" s="49">
        <v>0</v>
      </c>
      <c r="BJ102" s="48">
        <v>12</v>
      </c>
      <c r="BK102" s="49">
        <v>92.3076923076923</v>
      </c>
      <c r="BL102" s="48">
        <v>13</v>
      </c>
    </row>
    <row r="103" spans="1:64" ht="15">
      <c r="A103" s="64" t="s">
        <v>268</v>
      </c>
      <c r="B103" s="64" t="s">
        <v>232</v>
      </c>
      <c r="C103" s="65" t="s">
        <v>2267</v>
      </c>
      <c r="D103" s="66">
        <v>3</v>
      </c>
      <c r="E103" s="67" t="s">
        <v>132</v>
      </c>
      <c r="F103" s="68">
        <v>35</v>
      </c>
      <c r="G103" s="65"/>
      <c r="H103" s="69"/>
      <c r="I103" s="70"/>
      <c r="J103" s="70"/>
      <c r="K103" s="34" t="s">
        <v>65</v>
      </c>
      <c r="L103" s="77">
        <v>103</v>
      </c>
      <c r="M103" s="77"/>
      <c r="N103" s="72"/>
      <c r="O103" s="79" t="s">
        <v>311</v>
      </c>
      <c r="P103" s="81">
        <v>43690.04644675926</v>
      </c>
      <c r="Q103" s="79" t="s">
        <v>323</v>
      </c>
      <c r="R103" s="79"/>
      <c r="S103" s="79"/>
      <c r="T103" s="79"/>
      <c r="U103" s="79"/>
      <c r="V103" s="82" t="s">
        <v>554</v>
      </c>
      <c r="W103" s="81">
        <v>43690.04644675926</v>
      </c>
      <c r="X103" s="82" t="s">
        <v>638</v>
      </c>
      <c r="Y103" s="79"/>
      <c r="Z103" s="79"/>
      <c r="AA103" s="85" t="s">
        <v>752</v>
      </c>
      <c r="AB103" s="79"/>
      <c r="AC103" s="79" t="b">
        <v>0</v>
      </c>
      <c r="AD103" s="79">
        <v>0</v>
      </c>
      <c r="AE103" s="85" t="s">
        <v>798</v>
      </c>
      <c r="AF103" s="79" t="b">
        <v>0</v>
      </c>
      <c r="AG103" s="79" t="s">
        <v>802</v>
      </c>
      <c r="AH103" s="79"/>
      <c r="AI103" s="85" t="s">
        <v>798</v>
      </c>
      <c r="AJ103" s="79" t="b">
        <v>0</v>
      </c>
      <c r="AK103" s="79">
        <v>5</v>
      </c>
      <c r="AL103" s="85" t="s">
        <v>790</v>
      </c>
      <c r="AM103" s="79" t="s">
        <v>807</v>
      </c>
      <c r="AN103" s="79" t="b">
        <v>0</v>
      </c>
      <c r="AO103" s="85" t="s">
        <v>790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4</v>
      </c>
      <c r="BD103" s="48"/>
      <c r="BE103" s="49"/>
      <c r="BF103" s="48"/>
      <c r="BG103" s="49"/>
      <c r="BH103" s="48"/>
      <c r="BI103" s="49"/>
      <c r="BJ103" s="48"/>
      <c r="BK103" s="49"/>
      <c r="BL103" s="48"/>
    </row>
    <row r="104" spans="1:64" ht="15">
      <c r="A104" s="64" t="s">
        <v>268</v>
      </c>
      <c r="B104" s="64" t="s">
        <v>277</v>
      </c>
      <c r="C104" s="65" t="s">
        <v>2266</v>
      </c>
      <c r="D104" s="66">
        <v>10</v>
      </c>
      <c r="E104" s="67" t="s">
        <v>136</v>
      </c>
      <c r="F104" s="68">
        <v>12</v>
      </c>
      <c r="G104" s="65"/>
      <c r="H104" s="69"/>
      <c r="I104" s="70"/>
      <c r="J104" s="70"/>
      <c r="K104" s="34" t="s">
        <v>65</v>
      </c>
      <c r="L104" s="77">
        <v>104</v>
      </c>
      <c r="M104" s="77"/>
      <c r="N104" s="72"/>
      <c r="O104" s="79" t="s">
        <v>311</v>
      </c>
      <c r="P104" s="81">
        <v>43690.04644675926</v>
      </c>
      <c r="Q104" s="79" t="s">
        <v>323</v>
      </c>
      <c r="R104" s="79"/>
      <c r="S104" s="79"/>
      <c r="T104" s="79"/>
      <c r="U104" s="79"/>
      <c r="V104" s="82" t="s">
        <v>554</v>
      </c>
      <c r="W104" s="81">
        <v>43690.04644675926</v>
      </c>
      <c r="X104" s="82" t="s">
        <v>638</v>
      </c>
      <c r="Y104" s="79"/>
      <c r="Z104" s="79"/>
      <c r="AA104" s="85" t="s">
        <v>752</v>
      </c>
      <c r="AB104" s="79"/>
      <c r="AC104" s="79" t="b">
        <v>0</v>
      </c>
      <c r="AD104" s="79">
        <v>0</v>
      </c>
      <c r="AE104" s="85" t="s">
        <v>798</v>
      </c>
      <c r="AF104" s="79" t="b">
        <v>0</v>
      </c>
      <c r="AG104" s="79" t="s">
        <v>802</v>
      </c>
      <c r="AH104" s="79"/>
      <c r="AI104" s="85" t="s">
        <v>798</v>
      </c>
      <c r="AJ104" s="79" t="b">
        <v>0</v>
      </c>
      <c r="AK104" s="79">
        <v>5</v>
      </c>
      <c r="AL104" s="85" t="s">
        <v>790</v>
      </c>
      <c r="AM104" s="79" t="s">
        <v>807</v>
      </c>
      <c r="AN104" s="79" t="b">
        <v>0</v>
      </c>
      <c r="AO104" s="85" t="s">
        <v>790</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2</v>
      </c>
      <c r="BE104" s="49">
        <v>8.695652173913043</v>
      </c>
      <c r="BF104" s="48">
        <v>0</v>
      </c>
      <c r="BG104" s="49">
        <v>0</v>
      </c>
      <c r="BH104" s="48">
        <v>0</v>
      </c>
      <c r="BI104" s="49">
        <v>0</v>
      </c>
      <c r="BJ104" s="48">
        <v>21</v>
      </c>
      <c r="BK104" s="49">
        <v>91.30434782608695</v>
      </c>
      <c r="BL104" s="48">
        <v>23</v>
      </c>
    </row>
    <row r="105" spans="1:64" ht="15">
      <c r="A105" s="64" t="s">
        <v>268</v>
      </c>
      <c r="B105" s="64" t="s">
        <v>277</v>
      </c>
      <c r="C105" s="65" t="s">
        <v>2266</v>
      </c>
      <c r="D105" s="66">
        <v>10</v>
      </c>
      <c r="E105" s="67" t="s">
        <v>136</v>
      </c>
      <c r="F105" s="68">
        <v>12</v>
      </c>
      <c r="G105" s="65"/>
      <c r="H105" s="69"/>
      <c r="I105" s="70"/>
      <c r="J105" s="70"/>
      <c r="K105" s="34" t="s">
        <v>65</v>
      </c>
      <c r="L105" s="77">
        <v>105</v>
      </c>
      <c r="M105" s="77"/>
      <c r="N105" s="72"/>
      <c r="O105" s="79" t="s">
        <v>311</v>
      </c>
      <c r="P105" s="81">
        <v>43692.325474537036</v>
      </c>
      <c r="Q105" s="79" t="s">
        <v>334</v>
      </c>
      <c r="R105" s="79"/>
      <c r="S105" s="79"/>
      <c r="T105" s="79"/>
      <c r="U105" s="82" t="s">
        <v>492</v>
      </c>
      <c r="V105" s="82" t="s">
        <v>492</v>
      </c>
      <c r="W105" s="81">
        <v>43692.325474537036</v>
      </c>
      <c r="X105" s="82" t="s">
        <v>639</v>
      </c>
      <c r="Y105" s="79"/>
      <c r="Z105" s="79"/>
      <c r="AA105" s="85" t="s">
        <v>753</v>
      </c>
      <c r="AB105" s="79"/>
      <c r="AC105" s="79" t="b">
        <v>0</v>
      </c>
      <c r="AD105" s="79">
        <v>0</v>
      </c>
      <c r="AE105" s="85" t="s">
        <v>798</v>
      </c>
      <c r="AF105" s="79" t="b">
        <v>0</v>
      </c>
      <c r="AG105" s="79" t="s">
        <v>802</v>
      </c>
      <c r="AH105" s="79"/>
      <c r="AI105" s="85" t="s">
        <v>798</v>
      </c>
      <c r="AJ105" s="79" t="b">
        <v>0</v>
      </c>
      <c r="AK105" s="79">
        <v>9</v>
      </c>
      <c r="AL105" s="85" t="s">
        <v>780</v>
      </c>
      <c r="AM105" s="79" t="s">
        <v>807</v>
      </c>
      <c r="AN105" s="79" t="b">
        <v>0</v>
      </c>
      <c r="AO105" s="85" t="s">
        <v>780</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281</v>
      </c>
      <c r="C106" s="65" t="s">
        <v>2267</v>
      </c>
      <c r="D106" s="66">
        <v>3</v>
      </c>
      <c r="E106" s="67" t="s">
        <v>132</v>
      </c>
      <c r="F106" s="68">
        <v>35</v>
      </c>
      <c r="G106" s="65"/>
      <c r="H106" s="69"/>
      <c r="I106" s="70"/>
      <c r="J106" s="70"/>
      <c r="K106" s="34" t="s">
        <v>65</v>
      </c>
      <c r="L106" s="77">
        <v>106</v>
      </c>
      <c r="M106" s="77"/>
      <c r="N106" s="72"/>
      <c r="O106" s="79" t="s">
        <v>311</v>
      </c>
      <c r="P106" s="81">
        <v>43692.325474537036</v>
      </c>
      <c r="Q106" s="79" t="s">
        <v>334</v>
      </c>
      <c r="R106" s="79"/>
      <c r="S106" s="79"/>
      <c r="T106" s="79"/>
      <c r="U106" s="82" t="s">
        <v>492</v>
      </c>
      <c r="V106" s="82" t="s">
        <v>492</v>
      </c>
      <c r="W106" s="81">
        <v>43692.325474537036</v>
      </c>
      <c r="X106" s="82" t="s">
        <v>639</v>
      </c>
      <c r="Y106" s="79"/>
      <c r="Z106" s="79"/>
      <c r="AA106" s="85" t="s">
        <v>753</v>
      </c>
      <c r="AB106" s="79"/>
      <c r="AC106" s="79" t="b">
        <v>0</v>
      </c>
      <c r="AD106" s="79">
        <v>0</v>
      </c>
      <c r="AE106" s="85" t="s">
        <v>798</v>
      </c>
      <c r="AF106" s="79" t="b">
        <v>0</v>
      </c>
      <c r="AG106" s="79" t="s">
        <v>802</v>
      </c>
      <c r="AH106" s="79"/>
      <c r="AI106" s="85" t="s">
        <v>798</v>
      </c>
      <c r="AJ106" s="79" t="b">
        <v>0</v>
      </c>
      <c r="AK106" s="79">
        <v>9</v>
      </c>
      <c r="AL106" s="85" t="s">
        <v>780</v>
      </c>
      <c r="AM106" s="79" t="s">
        <v>807</v>
      </c>
      <c r="AN106" s="79" t="b">
        <v>0</v>
      </c>
      <c r="AO106" s="85" t="s">
        <v>780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5</v>
      </c>
      <c r="BD106" s="48">
        <v>0</v>
      </c>
      <c r="BE106" s="49">
        <v>0</v>
      </c>
      <c r="BF106" s="48">
        <v>0</v>
      </c>
      <c r="BG106" s="49">
        <v>0</v>
      </c>
      <c r="BH106" s="48">
        <v>0</v>
      </c>
      <c r="BI106" s="49">
        <v>0</v>
      </c>
      <c r="BJ106" s="48">
        <v>9</v>
      </c>
      <c r="BK106" s="49">
        <v>100</v>
      </c>
      <c r="BL106" s="48">
        <v>9</v>
      </c>
    </row>
    <row r="107" spans="1:64" ht="15">
      <c r="A107" s="64" t="s">
        <v>268</v>
      </c>
      <c r="B107" s="64" t="s">
        <v>301</v>
      </c>
      <c r="C107" s="65" t="s">
        <v>2267</v>
      </c>
      <c r="D107" s="66">
        <v>3</v>
      </c>
      <c r="E107" s="67" t="s">
        <v>132</v>
      </c>
      <c r="F107" s="68">
        <v>35</v>
      </c>
      <c r="G107" s="65"/>
      <c r="H107" s="69"/>
      <c r="I107" s="70"/>
      <c r="J107" s="70"/>
      <c r="K107" s="34" t="s">
        <v>65</v>
      </c>
      <c r="L107" s="77">
        <v>107</v>
      </c>
      <c r="M107" s="77"/>
      <c r="N107" s="72"/>
      <c r="O107" s="79" t="s">
        <v>311</v>
      </c>
      <c r="P107" s="81">
        <v>43696.79399305556</v>
      </c>
      <c r="Q107" s="79" t="s">
        <v>355</v>
      </c>
      <c r="R107" s="79"/>
      <c r="S107" s="79"/>
      <c r="T107" s="79" t="s">
        <v>480</v>
      </c>
      <c r="U107" s="79"/>
      <c r="V107" s="82" t="s">
        <v>554</v>
      </c>
      <c r="W107" s="81">
        <v>43696.79399305556</v>
      </c>
      <c r="X107" s="82" t="s">
        <v>640</v>
      </c>
      <c r="Y107" s="79"/>
      <c r="Z107" s="79"/>
      <c r="AA107" s="85" t="s">
        <v>754</v>
      </c>
      <c r="AB107" s="79"/>
      <c r="AC107" s="79" t="b">
        <v>0</v>
      </c>
      <c r="AD107" s="79">
        <v>0</v>
      </c>
      <c r="AE107" s="85" t="s">
        <v>798</v>
      </c>
      <c r="AF107" s="79" t="b">
        <v>0</v>
      </c>
      <c r="AG107" s="79" t="s">
        <v>802</v>
      </c>
      <c r="AH107" s="79"/>
      <c r="AI107" s="85" t="s">
        <v>798</v>
      </c>
      <c r="AJ107" s="79" t="b">
        <v>0</v>
      </c>
      <c r="AK107" s="79">
        <v>2</v>
      </c>
      <c r="AL107" s="85" t="s">
        <v>777</v>
      </c>
      <c r="AM107" s="79" t="s">
        <v>807</v>
      </c>
      <c r="AN107" s="79" t="b">
        <v>0</v>
      </c>
      <c r="AO107" s="85" t="s">
        <v>777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5.2631578947368425</v>
      </c>
      <c r="BF107" s="48">
        <v>1</v>
      </c>
      <c r="BG107" s="49">
        <v>5.2631578947368425</v>
      </c>
      <c r="BH107" s="48">
        <v>0</v>
      </c>
      <c r="BI107" s="49">
        <v>0</v>
      </c>
      <c r="BJ107" s="48">
        <v>17</v>
      </c>
      <c r="BK107" s="49">
        <v>89.47368421052632</v>
      </c>
      <c r="BL107" s="48">
        <v>19</v>
      </c>
    </row>
    <row r="108" spans="1:64" ht="15">
      <c r="A108" s="64" t="s">
        <v>268</v>
      </c>
      <c r="B108" s="64" t="s">
        <v>277</v>
      </c>
      <c r="C108" s="65" t="s">
        <v>2266</v>
      </c>
      <c r="D108" s="66">
        <v>10</v>
      </c>
      <c r="E108" s="67" t="s">
        <v>136</v>
      </c>
      <c r="F108" s="68">
        <v>12</v>
      </c>
      <c r="G108" s="65"/>
      <c r="H108" s="69"/>
      <c r="I108" s="70"/>
      <c r="J108" s="70"/>
      <c r="K108" s="34" t="s">
        <v>65</v>
      </c>
      <c r="L108" s="77">
        <v>108</v>
      </c>
      <c r="M108" s="77"/>
      <c r="N108" s="72"/>
      <c r="O108" s="79" t="s">
        <v>311</v>
      </c>
      <c r="P108" s="81">
        <v>43696.79399305556</v>
      </c>
      <c r="Q108" s="79" t="s">
        <v>355</v>
      </c>
      <c r="R108" s="79"/>
      <c r="S108" s="79"/>
      <c r="T108" s="79" t="s">
        <v>480</v>
      </c>
      <c r="U108" s="79"/>
      <c r="V108" s="82" t="s">
        <v>554</v>
      </c>
      <c r="W108" s="81">
        <v>43696.79399305556</v>
      </c>
      <c r="X108" s="82" t="s">
        <v>640</v>
      </c>
      <c r="Y108" s="79"/>
      <c r="Z108" s="79"/>
      <c r="AA108" s="85" t="s">
        <v>754</v>
      </c>
      <c r="AB108" s="79"/>
      <c r="AC108" s="79" t="b">
        <v>0</v>
      </c>
      <c r="AD108" s="79">
        <v>0</v>
      </c>
      <c r="AE108" s="85" t="s">
        <v>798</v>
      </c>
      <c r="AF108" s="79" t="b">
        <v>0</v>
      </c>
      <c r="AG108" s="79" t="s">
        <v>802</v>
      </c>
      <c r="AH108" s="79"/>
      <c r="AI108" s="85" t="s">
        <v>798</v>
      </c>
      <c r="AJ108" s="79" t="b">
        <v>0</v>
      </c>
      <c r="AK108" s="79">
        <v>2</v>
      </c>
      <c r="AL108" s="85" t="s">
        <v>777</v>
      </c>
      <c r="AM108" s="79" t="s">
        <v>807</v>
      </c>
      <c r="AN108" s="79" t="b">
        <v>0</v>
      </c>
      <c r="AO108" s="85" t="s">
        <v>777</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269</v>
      </c>
      <c r="B109" s="64" t="s">
        <v>277</v>
      </c>
      <c r="C109" s="65" t="s">
        <v>2266</v>
      </c>
      <c r="D109" s="66">
        <v>10</v>
      </c>
      <c r="E109" s="67" t="s">
        <v>136</v>
      </c>
      <c r="F109" s="68">
        <v>12</v>
      </c>
      <c r="G109" s="65"/>
      <c r="H109" s="69"/>
      <c r="I109" s="70"/>
      <c r="J109" s="70"/>
      <c r="K109" s="34" t="s">
        <v>65</v>
      </c>
      <c r="L109" s="77">
        <v>109</v>
      </c>
      <c r="M109" s="77"/>
      <c r="N109" s="72"/>
      <c r="O109" s="79" t="s">
        <v>311</v>
      </c>
      <c r="P109" s="81">
        <v>43685.79310185185</v>
      </c>
      <c r="Q109" s="79" t="s">
        <v>313</v>
      </c>
      <c r="R109" s="79"/>
      <c r="S109" s="79"/>
      <c r="T109" s="79" t="s">
        <v>454</v>
      </c>
      <c r="U109" s="79"/>
      <c r="V109" s="82" t="s">
        <v>555</v>
      </c>
      <c r="W109" s="81">
        <v>43685.79310185185</v>
      </c>
      <c r="X109" s="82" t="s">
        <v>641</v>
      </c>
      <c r="Y109" s="79"/>
      <c r="Z109" s="79"/>
      <c r="AA109" s="85" t="s">
        <v>755</v>
      </c>
      <c r="AB109" s="79"/>
      <c r="AC109" s="79" t="b">
        <v>0</v>
      </c>
      <c r="AD109" s="79">
        <v>0</v>
      </c>
      <c r="AE109" s="85" t="s">
        <v>798</v>
      </c>
      <c r="AF109" s="79" t="b">
        <v>0</v>
      </c>
      <c r="AG109" s="79" t="s">
        <v>802</v>
      </c>
      <c r="AH109" s="79"/>
      <c r="AI109" s="85" t="s">
        <v>798</v>
      </c>
      <c r="AJ109" s="79" t="b">
        <v>0</v>
      </c>
      <c r="AK109" s="79">
        <v>4</v>
      </c>
      <c r="AL109" s="85" t="s">
        <v>792</v>
      </c>
      <c r="AM109" s="79" t="s">
        <v>807</v>
      </c>
      <c r="AN109" s="79" t="b">
        <v>0</v>
      </c>
      <c r="AO109" s="85" t="s">
        <v>792</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26</v>
      </c>
      <c r="BK109" s="49">
        <v>100</v>
      </c>
      <c r="BL109" s="48">
        <v>26</v>
      </c>
    </row>
    <row r="110" spans="1:64" ht="15">
      <c r="A110" s="64" t="s">
        <v>269</v>
      </c>
      <c r="B110" s="64" t="s">
        <v>277</v>
      </c>
      <c r="C110" s="65" t="s">
        <v>2266</v>
      </c>
      <c r="D110" s="66">
        <v>10</v>
      </c>
      <c r="E110" s="67" t="s">
        <v>136</v>
      </c>
      <c r="F110" s="68">
        <v>12</v>
      </c>
      <c r="G110" s="65"/>
      <c r="H110" s="69"/>
      <c r="I110" s="70"/>
      <c r="J110" s="70"/>
      <c r="K110" s="34" t="s">
        <v>65</v>
      </c>
      <c r="L110" s="77">
        <v>110</v>
      </c>
      <c r="M110" s="77"/>
      <c r="N110" s="72"/>
      <c r="O110" s="79" t="s">
        <v>311</v>
      </c>
      <c r="P110" s="81">
        <v>43691.53637731481</v>
      </c>
      <c r="Q110" s="79" t="s">
        <v>335</v>
      </c>
      <c r="R110" s="79"/>
      <c r="S110" s="79"/>
      <c r="T110" s="79"/>
      <c r="U110" s="79"/>
      <c r="V110" s="82" t="s">
        <v>555</v>
      </c>
      <c r="W110" s="81">
        <v>43691.53637731481</v>
      </c>
      <c r="X110" s="82" t="s">
        <v>642</v>
      </c>
      <c r="Y110" s="79"/>
      <c r="Z110" s="79"/>
      <c r="AA110" s="85" t="s">
        <v>756</v>
      </c>
      <c r="AB110" s="79"/>
      <c r="AC110" s="79" t="b">
        <v>0</v>
      </c>
      <c r="AD110" s="79">
        <v>0</v>
      </c>
      <c r="AE110" s="85" t="s">
        <v>798</v>
      </c>
      <c r="AF110" s="79" t="b">
        <v>0</v>
      </c>
      <c r="AG110" s="79" t="s">
        <v>802</v>
      </c>
      <c r="AH110" s="79"/>
      <c r="AI110" s="85" t="s">
        <v>798</v>
      </c>
      <c r="AJ110" s="79" t="b">
        <v>0</v>
      </c>
      <c r="AK110" s="79">
        <v>2</v>
      </c>
      <c r="AL110" s="85" t="s">
        <v>793</v>
      </c>
      <c r="AM110" s="79" t="s">
        <v>807</v>
      </c>
      <c r="AN110" s="79" t="b">
        <v>0</v>
      </c>
      <c r="AO110" s="85" t="s">
        <v>793</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v>1</v>
      </c>
      <c r="BE110" s="49">
        <v>3.8461538461538463</v>
      </c>
      <c r="BF110" s="48">
        <v>0</v>
      </c>
      <c r="BG110" s="49">
        <v>0</v>
      </c>
      <c r="BH110" s="48">
        <v>0</v>
      </c>
      <c r="BI110" s="49">
        <v>0</v>
      </c>
      <c r="BJ110" s="48">
        <v>25</v>
      </c>
      <c r="BK110" s="49">
        <v>96.15384615384616</v>
      </c>
      <c r="BL110" s="48">
        <v>26</v>
      </c>
    </row>
    <row r="111" spans="1:64" ht="15">
      <c r="A111" s="64" t="s">
        <v>269</v>
      </c>
      <c r="B111" s="64" t="s">
        <v>301</v>
      </c>
      <c r="C111" s="65" t="s">
        <v>2267</v>
      </c>
      <c r="D111" s="66">
        <v>3</v>
      </c>
      <c r="E111" s="67" t="s">
        <v>132</v>
      </c>
      <c r="F111" s="68">
        <v>35</v>
      </c>
      <c r="G111" s="65"/>
      <c r="H111" s="69"/>
      <c r="I111" s="70"/>
      <c r="J111" s="70"/>
      <c r="K111" s="34" t="s">
        <v>65</v>
      </c>
      <c r="L111" s="77">
        <v>111</v>
      </c>
      <c r="M111" s="77"/>
      <c r="N111" s="72"/>
      <c r="O111" s="79" t="s">
        <v>311</v>
      </c>
      <c r="P111" s="81">
        <v>43697.0509375</v>
      </c>
      <c r="Q111" s="79" t="s">
        <v>355</v>
      </c>
      <c r="R111" s="79"/>
      <c r="S111" s="79"/>
      <c r="T111" s="79" t="s">
        <v>480</v>
      </c>
      <c r="U111" s="79"/>
      <c r="V111" s="82" t="s">
        <v>555</v>
      </c>
      <c r="W111" s="81">
        <v>43697.0509375</v>
      </c>
      <c r="X111" s="82" t="s">
        <v>643</v>
      </c>
      <c r="Y111" s="79"/>
      <c r="Z111" s="79"/>
      <c r="AA111" s="85" t="s">
        <v>757</v>
      </c>
      <c r="AB111" s="79"/>
      <c r="AC111" s="79" t="b">
        <v>0</v>
      </c>
      <c r="AD111" s="79">
        <v>0</v>
      </c>
      <c r="AE111" s="85" t="s">
        <v>798</v>
      </c>
      <c r="AF111" s="79" t="b">
        <v>0</v>
      </c>
      <c r="AG111" s="79" t="s">
        <v>802</v>
      </c>
      <c r="AH111" s="79"/>
      <c r="AI111" s="85" t="s">
        <v>798</v>
      </c>
      <c r="AJ111" s="79" t="b">
        <v>0</v>
      </c>
      <c r="AK111" s="79">
        <v>2</v>
      </c>
      <c r="AL111" s="85" t="s">
        <v>777</v>
      </c>
      <c r="AM111" s="79" t="s">
        <v>807</v>
      </c>
      <c r="AN111" s="79" t="b">
        <v>0</v>
      </c>
      <c r="AO111" s="85" t="s">
        <v>777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269</v>
      </c>
      <c r="B112" s="64" t="s">
        <v>277</v>
      </c>
      <c r="C112" s="65" t="s">
        <v>2266</v>
      </c>
      <c r="D112" s="66">
        <v>10</v>
      </c>
      <c r="E112" s="67" t="s">
        <v>136</v>
      </c>
      <c r="F112" s="68">
        <v>12</v>
      </c>
      <c r="G112" s="65"/>
      <c r="H112" s="69"/>
      <c r="I112" s="70"/>
      <c r="J112" s="70"/>
      <c r="K112" s="34" t="s">
        <v>65</v>
      </c>
      <c r="L112" s="77">
        <v>112</v>
      </c>
      <c r="M112" s="77"/>
      <c r="N112" s="72"/>
      <c r="O112" s="79" t="s">
        <v>311</v>
      </c>
      <c r="P112" s="81">
        <v>43697.0509375</v>
      </c>
      <c r="Q112" s="79" t="s">
        <v>355</v>
      </c>
      <c r="R112" s="79"/>
      <c r="S112" s="79"/>
      <c r="T112" s="79" t="s">
        <v>480</v>
      </c>
      <c r="U112" s="79"/>
      <c r="V112" s="82" t="s">
        <v>555</v>
      </c>
      <c r="W112" s="81">
        <v>43697.0509375</v>
      </c>
      <c r="X112" s="82" t="s">
        <v>643</v>
      </c>
      <c r="Y112" s="79"/>
      <c r="Z112" s="79"/>
      <c r="AA112" s="85" t="s">
        <v>757</v>
      </c>
      <c r="AB112" s="79"/>
      <c r="AC112" s="79" t="b">
        <v>0</v>
      </c>
      <c r="AD112" s="79">
        <v>0</v>
      </c>
      <c r="AE112" s="85" t="s">
        <v>798</v>
      </c>
      <c r="AF112" s="79" t="b">
        <v>0</v>
      </c>
      <c r="AG112" s="79" t="s">
        <v>802</v>
      </c>
      <c r="AH112" s="79"/>
      <c r="AI112" s="85" t="s">
        <v>798</v>
      </c>
      <c r="AJ112" s="79" t="b">
        <v>0</v>
      </c>
      <c r="AK112" s="79">
        <v>2</v>
      </c>
      <c r="AL112" s="85" t="s">
        <v>777</v>
      </c>
      <c r="AM112" s="79" t="s">
        <v>807</v>
      </c>
      <c r="AN112" s="79" t="b">
        <v>0</v>
      </c>
      <c r="AO112" s="85" t="s">
        <v>777</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1</v>
      </c>
      <c r="BE112" s="49">
        <v>5.2631578947368425</v>
      </c>
      <c r="BF112" s="48">
        <v>1</v>
      </c>
      <c r="BG112" s="49">
        <v>5.2631578947368425</v>
      </c>
      <c r="BH112" s="48">
        <v>0</v>
      </c>
      <c r="BI112" s="49">
        <v>0</v>
      </c>
      <c r="BJ112" s="48">
        <v>17</v>
      </c>
      <c r="BK112" s="49">
        <v>89.47368421052632</v>
      </c>
      <c r="BL112" s="48">
        <v>19</v>
      </c>
    </row>
    <row r="113" spans="1:64" ht="15">
      <c r="A113" s="64" t="s">
        <v>270</v>
      </c>
      <c r="B113" s="64" t="s">
        <v>270</v>
      </c>
      <c r="C113" s="65" t="s">
        <v>2266</v>
      </c>
      <c r="D113" s="66">
        <v>10</v>
      </c>
      <c r="E113" s="67" t="s">
        <v>136</v>
      </c>
      <c r="F113" s="68">
        <v>12</v>
      </c>
      <c r="G113" s="65"/>
      <c r="H113" s="69"/>
      <c r="I113" s="70"/>
      <c r="J113" s="70"/>
      <c r="K113" s="34" t="s">
        <v>65</v>
      </c>
      <c r="L113" s="77">
        <v>113</v>
      </c>
      <c r="M113" s="77"/>
      <c r="N113" s="72"/>
      <c r="O113" s="79" t="s">
        <v>176</v>
      </c>
      <c r="P113" s="81">
        <v>43689.31738425926</v>
      </c>
      <c r="Q113" s="79" t="s">
        <v>356</v>
      </c>
      <c r="R113" s="82" t="s">
        <v>408</v>
      </c>
      <c r="S113" s="79" t="s">
        <v>445</v>
      </c>
      <c r="T113" s="79" t="s">
        <v>481</v>
      </c>
      <c r="U113" s="79"/>
      <c r="V113" s="82" t="s">
        <v>556</v>
      </c>
      <c r="W113" s="81">
        <v>43689.31738425926</v>
      </c>
      <c r="X113" s="82" t="s">
        <v>644</v>
      </c>
      <c r="Y113" s="79"/>
      <c r="Z113" s="79"/>
      <c r="AA113" s="85" t="s">
        <v>758</v>
      </c>
      <c r="AB113" s="79"/>
      <c r="AC113" s="79" t="b">
        <v>0</v>
      </c>
      <c r="AD113" s="79">
        <v>0</v>
      </c>
      <c r="AE113" s="85" t="s">
        <v>798</v>
      </c>
      <c r="AF113" s="79" t="b">
        <v>0</v>
      </c>
      <c r="AG113" s="79" t="s">
        <v>802</v>
      </c>
      <c r="AH113" s="79"/>
      <c r="AI113" s="85" t="s">
        <v>798</v>
      </c>
      <c r="AJ113" s="79" t="b">
        <v>0</v>
      </c>
      <c r="AK113" s="79">
        <v>0</v>
      </c>
      <c r="AL113" s="85" t="s">
        <v>798</v>
      </c>
      <c r="AM113" s="79" t="s">
        <v>812</v>
      </c>
      <c r="AN113" s="79" t="b">
        <v>0</v>
      </c>
      <c r="AO113" s="85" t="s">
        <v>758</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3</v>
      </c>
      <c r="BC113" s="78" t="str">
        <f>REPLACE(INDEX(GroupVertices[Group],MATCH(Edges[[#This Row],[Vertex 2]],GroupVertices[Vertex],0)),1,1,"")</f>
        <v>3</v>
      </c>
      <c r="BD113" s="48">
        <v>0</v>
      </c>
      <c r="BE113" s="49">
        <v>0</v>
      </c>
      <c r="BF113" s="48">
        <v>1</v>
      </c>
      <c r="BG113" s="49">
        <v>3.0303030303030303</v>
      </c>
      <c r="BH113" s="48">
        <v>0</v>
      </c>
      <c r="BI113" s="49">
        <v>0</v>
      </c>
      <c r="BJ113" s="48">
        <v>32</v>
      </c>
      <c r="BK113" s="49">
        <v>96.96969696969697</v>
      </c>
      <c r="BL113" s="48">
        <v>33</v>
      </c>
    </row>
    <row r="114" spans="1:64" ht="15">
      <c r="A114" s="64" t="s">
        <v>270</v>
      </c>
      <c r="B114" s="64" t="s">
        <v>270</v>
      </c>
      <c r="C114" s="65" t="s">
        <v>2266</v>
      </c>
      <c r="D114" s="66">
        <v>10</v>
      </c>
      <c r="E114" s="67" t="s">
        <v>136</v>
      </c>
      <c r="F114" s="68">
        <v>12</v>
      </c>
      <c r="G114" s="65"/>
      <c r="H114" s="69"/>
      <c r="I114" s="70"/>
      <c r="J114" s="70"/>
      <c r="K114" s="34" t="s">
        <v>65</v>
      </c>
      <c r="L114" s="77">
        <v>114</v>
      </c>
      <c r="M114" s="77"/>
      <c r="N114" s="72"/>
      <c r="O114" s="79" t="s">
        <v>176</v>
      </c>
      <c r="P114" s="81">
        <v>43691.45178240741</v>
      </c>
      <c r="Q114" s="79" t="s">
        <v>357</v>
      </c>
      <c r="R114" s="82" t="s">
        <v>409</v>
      </c>
      <c r="S114" s="79" t="s">
        <v>446</v>
      </c>
      <c r="T114" s="79" t="s">
        <v>481</v>
      </c>
      <c r="U114" s="82" t="s">
        <v>496</v>
      </c>
      <c r="V114" s="82" t="s">
        <v>496</v>
      </c>
      <c r="W114" s="81">
        <v>43691.45178240741</v>
      </c>
      <c r="X114" s="82" t="s">
        <v>645</v>
      </c>
      <c r="Y114" s="79"/>
      <c r="Z114" s="79"/>
      <c r="AA114" s="85" t="s">
        <v>759</v>
      </c>
      <c r="AB114" s="79"/>
      <c r="AC114" s="79" t="b">
        <v>0</v>
      </c>
      <c r="AD114" s="79">
        <v>0</v>
      </c>
      <c r="AE114" s="85" t="s">
        <v>798</v>
      </c>
      <c r="AF114" s="79" t="b">
        <v>0</v>
      </c>
      <c r="AG114" s="79" t="s">
        <v>802</v>
      </c>
      <c r="AH114" s="79"/>
      <c r="AI114" s="85" t="s">
        <v>798</v>
      </c>
      <c r="AJ114" s="79" t="b">
        <v>0</v>
      </c>
      <c r="AK114" s="79">
        <v>0</v>
      </c>
      <c r="AL114" s="85" t="s">
        <v>798</v>
      </c>
      <c r="AM114" s="79" t="s">
        <v>812</v>
      </c>
      <c r="AN114" s="79" t="b">
        <v>0</v>
      </c>
      <c r="AO114" s="85" t="s">
        <v>759</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3</v>
      </c>
      <c r="BC114" s="78" t="str">
        <f>REPLACE(INDEX(GroupVertices[Group],MATCH(Edges[[#This Row],[Vertex 2]],GroupVertices[Vertex],0)),1,1,"")</f>
        <v>3</v>
      </c>
      <c r="BD114" s="48">
        <v>1</v>
      </c>
      <c r="BE114" s="49">
        <v>3.125</v>
      </c>
      <c r="BF114" s="48">
        <v>0</v>
      </c>
      <c r="BG114" s="49">
        <v>0</v>
      </c>
      <c r="BH114" s="48">
        <v>0</v>
      </c>
      <c r="BI114" s="49">
        <v>0</v>
      </c>
      <c r="BJ114" s="48">
        <v>31</v>
      </c>
      <c r="BK114" s="49">
        <v>96.875</v>
      </c>
      <c r="BL114" s="48">
        <v>32</v>
      </c>
    </row>
    <row r="115" spans="1:64" ht="15">
      <c r="A115" s="64" t="s">
        <v>270</v>
      </c>
      <c r="B115" s="64" t="s">
        <v>270</v>
      </c>
      <c r="C115" s="65" t="s">
        <v>2266</v>
      </c>
      <c r="D115" s="66">
        <v>10</v>
      </c>
      <c r="E115" s="67" t="s">
        <v>136</v>
      </c>
      <c r="F115" s="68">
        <v>12</v>
      </c>
      <c r="G115" s="65"/>
      <c r="H115" s="69"/>
      <c r="I115" s="70"/>
      <c r="J115" s="70"/>
      <c r="K115" s="34" t="s">
        <v>65</v>
      </c>
      <c r="L115" s="77">
        <v>115</v>
      </c>
      <c r="M115" s="77"/>
      <c r="N115" s="72"/>
      <c r="O115" s="79" t="s">
        <v>176</v>
      </c>
      <c r="P115" s="81">
        <v>43691.4559375</v>
      </c>
      <c r="Q115" s="79" t="s">
        <v>358</v>
      </c>
      <c r="R115" s="82" t="s">
        <v>410</v>
      </c>
      <c r="S115" s="79" t="s">
        <v>446</v>
      </c>
      <c r="T115" s="79" t="s">
        <v>481</v>
      </c>
      <c r="U115" s="82" t="s">
        <v>497</v>
      </c>
      <c r="V115" s="82" t="s">
        <v>497</v>
      </c>
      <c r="W115" s="81">
        <v>43691.4559375</v>
      </c>
      <c r="X115" s="82" t="s">
        <v>646</v>
      </c>
      <c r="Y115" s="79"/>
      <c r="Z115" s="79"/>
      <c r="AA115" s="85" t="s">
        <v>760</v>
      </c>
      <c r="AB115" s="79"/>
      <c r="AC115" s="79" t="b">
        <v>0</v>
      </c>
      <c r="AD115" s="79">
        <v>0</v>
      </c>
      <c r="AE115" s="85" t="s">
        <v>798</v>
      </c>
      <c r="AF115" s="79" t="b">
        <v>0</v>
      </c>
      <c r="AG115" s="79" t="s">
        <v>802</v>
      </c>
      <c r="AH115" s="79"/>
      <c r="AI115" s="85" t="s">
        <v>798</v>
      </c>
      <c r="AJ115" s="79" t="b">
        <v>0</v>
      </c>
      <c r="AK115" s="79">
        <v>0</v>
      </c>
      <c r="AL115" s="85" t="s">
        <v>798</v>
      </c>
      <c r="AM115" s="79" t="s">
        <v>812</v>
      </c>
      <c r="AN115" s="79" t="b">
        <v>0</v>
      </c>
      <c r="AO115" s="85" t="s">
        <v>760</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3</v>
      </c>
      <c r="BC115" s="78" t="str">
        <f>REPLACE(INDEX(GroupVertices[Group],MATCH(Edges[[#This Row],[Vertex 2]],GroupVertices[Vertex],0)),1,1,"")</f>
        <v>3</v>
      </c>
      <c r="BD115" s="48">
        <v>1</v>
      </c>
      <c r="BE115" s="49">
        <v>3.0303030303030303</v>
      </c>
      <c r="BF115" s="48">
        <v>0</v>
      </c>
      <c r="BG115" s="49">
        <v>0</v>
      </c>
      <c r="BH115" s="48">
        <v>0</v>
      </c>
      <c r="BI115" s="49">
        <v>0</v>
      </c>
      <c r="BJ115" s="48">
        <v>32</v>
      </c>
      <c r="BK115" s="49">
        <v>96.96969696969697</v>
      </c>
      <c r="BL115" s="48">
        <v>33</v>
      </c>
    </row>
    <row r="116" spans="1:64" ht="15">
      <c r="A116" s="64" t="s">
        <v>270</v>
      </c>
      <c r="B116" s="64" t="s">
        <v>270</v>
      </c>
      <c r="C116" s="65" t="s">
        <v>2266</v>
      </c>
      <c r="D116" s="66">
        <v>10</v>
      </c>
      <c r="E116" s="67" t="s">
        <v>136</v>
      </c>
      <c r="F116" s="68">
        <v>12</v>
      </c>
      <c r="G116" s="65"/>
      <c r="H116" s="69"/>
      <c r="I116" s="70"/>
      <c r="J116" s="70"/>
      <c r="K116" s="34" t="s">
        <v>65</v>
      </c>
      <c r="L116" s="77">
        <v>116</v>
      </c>
      <c r="M116" s="77"/>
      <c r="N116" s="72"/>
      <c r="O116" s="79" t="s">
        <v>176</v>
      </c>
      <c r="P116" s="81">
        <v>43697.312893518516</v>
      </c>
      <c r="Q116" s="79" t="s">
        <v>359</v>
      </c>
      <c r="R116" s="82" t="s">
        <v>411</v>
      </c>
      <c r="S116" s="79" t="s">
        <v>447</v>
      </c>
      <c r="T116" s="79" t="s">
        <v>481</v>
      </c>
      <c r="U116" s="82" t="s">
        <v>498</v>
      </c>
      <c r="V116" s="82" t="s">
        <v>498</v>
      </c>
      <c r="W116" s="81">
        <v>43697.312893518516</v>
      </c>
      <c r="X116" s="82" t="s">
        <v>647</v>
      </c>
      <c r="Y116" s="79"/>
      <c r="Z116" s="79"/>
      <c r="AA116" s="85" t="s">
        <v>761</v>
      </c>
      <c r="AB116" s="79"/>
      <c r="AC116" s="79" t="b">
        <v>0</v>
      </c>
      <c r="AD116" s="79">
        <v>0</v>
      </c>
      <c r="AE116" s="85" t="s">
        <v>798</v>
      </c>
      <c r="AF116" s="79" t="b">
        <v>0</v>
      </c>
      <c r="AG116" s="79" t="s">
        <v>802</v>
      </c>
      <c r="AH116" s="79"/>
      <c r="AI116" s="85" t="s">
        <v>798</v>
      </c>
      <c r="AJ116" s="79" t="b">
        <v>0</v>
      </c>
      <c r="AK116" s="79">
        <v>0</v>
      </c>
      <c r="AL116" s="85" t="s">
        <v>798</v>
      </c>
      <c r="AM116" s="79" t="s">
        <v>812</v>
      </c>
      <c r="AN116" s="79" t="b">
        <v>0</v>
      </c>
      <c r="AO116" s="85" t="s">
        <v>761</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3</v>
      </c>
      <c r="BC116" s="78" t="str">
        <f>REPLACE(INDEX(GroupVertices[Group],MATCH(Edges[[#This Row],[Vertex 2]],GroupVertices[Vertex],0)),1,1,"")</f>
        <v>3</v>
      </c>
      <c r="BD116" s="48">
        <v>1</v>
      </c>
      <c r="BE116" s="49">
        <v>3.125</v>
      </c>
      <c r="BF116" s="48">
        <v>0</v>
      </c>
      <c r="BG116" s="49">
        <v>0</v>
      </c>
      <c r="BH116" s="48">
        <v>0</v>
      </c>
      <c r="BI116" s="49">
        <v>0</v>
      </c>
      <c r="BJ116" s="48">
        <v>31</v>
      </c>
      <c r="BK116" s="49">
        <v>96.875</v>
      </c>
      <c r="BL116" s="48">
        <v>32</v>
      </c>
    </row>
    <row r="117" spans="1:64" ht="15">
      <c r="A117" s="64" t="s">
        <v>270</v>
      </c>
      <c r="B117" s="64" t="s">
        <v>270</v>
      </c>
      <c r="C117" s="65" t="s">
        <v>2266</v>
      </c>
      <c r="D117" s="66">
        <v>10</v>
      </c>
      <c r="E117" s="67" t="s">
        <v>136</v>
      </c>
      <c r="F117" s="68">
        <v>12</v>
      </c>
      <c r="G117" s="65"/>
      <c r="H117" s="69"/>
      <c r="I117" s="70"/>
      <c r="J117" s="70"/>
      <c r="K117" s="34" t="s">
        <v>65</v>
      </c>
      <c r="L117" s="77">
        <v>117</v>
      </c>
      <c r="M117" s="77"/>
      <c r="N117" s="72"/>
      <c r="O117" s="79" t="s">
        <v>176</v>
      </c>
      <c r="P117" s="81">
        <v>43697.32225694445</v>
      </c>
      <c r="Q117" s="79" t="s">
        <v>360</v>
      </c>
      <c r="R117" s="82" t="s">
        <v>412</v>
      </c>
      <c r="S117" s="79" t="s">
        <v>447</v>
      </c>
      <c r="T117" s="79" t="s">
        <v>481</v>
      </c>
      <c r="U117" s="82" t="s">
        <v>499</v>
      </c>
      <c r="V117" s="82" t="s">
        <v>499</v>
      </c>
      <c r="W117" s="81">
        <v>43697.32225694445</v>
      </c>
      <c r="X117" s="82" t="s">
        <v>648</v>
      </c>
      <c r="Y117" s="79"/>
      <c r="Z117" s="79"/>
      <c r="AA117" s="85" t="s">
        <v>762</v>
      </c>
      <c r="AB117" s="79"/>
      <c r="AC117" s="79" t="b">
        <v>0</v>
      </c>
      <c r="AD117" s="79">
        <v>0</v>
      </c>
      <c r="AE117" s="85" t="s">
        <v>798</v>
      </c>
      <c r="AF117" s="79" t="b">
        <v>0</v>
      </c>
      <c r="AG117" s="79" t="s">
        <v>802</v>
      </c>
      <c r="AH117" s="79"/>
      <c r="AI117" s="85" t="s">
        <v>798</v>
      </c>
      <c r="AJ117" s="79" t="b">
        <v>0</v>
      </c>
      <c r="AK117" s="79">
        <v>0</v>
      </c>
      <c r="AL117" s="85" t="s">
        <v>798</v>
      </c>
      <c r="AM117" s="79" t="s">
        <v>812</v>
      </c>
      <c r="AN117" s="79" t="b">
        <v>0</v>
      </c>
      <c r="AO117" s="85" t="s">
        <v>762</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3</v>
      </c>
      <c r="BC117" s="78" t="str">
        <f>REPLACE(INDEX(GroupVertices[Group],MATCH(Edges[[#This Row],[Vertex 2]],GroupVertices[Vertex],0)),1,1,"")</f>
        <v>3</v>
      </c>
      <c r="BD117" s="48">
        <v>1</v>
      </c>
      <c r="BE117" s="49">
        <v>3.0303030303030303</v>
      </c>
      <c r="BF117" s="48">
        <v>0</v>
      </c>
      <c r="BG117" s="49">
        <v>0</v>
      </c>
      <c r="BH117" s="48">
        <v>0</v>
      </c>
      <c r="BI117" s="49">
        <v>0</v>
      </c>
      <c r="BJ117" s="48">
        <v>32</v>
      </c>
      <c r="BK117" s="49">
        <v>96.96969696969697</v>
      </c>
      <c r="BL117" s="48">
        <v>33</v>
      </c>
    </row>
    <row r="118" spans="1:64" ht="15">
      <c r="A118" s="64" t="s">
        <v>271</v>
      </c>
      <c r="B118" s="64" t="s">
        <v>302</v>
      </c>
      <c r="C118" s="65" t="s">
        <v>2267</v>
      </c>
      <c r="D118" s="66">
        <v>3</v>
      </c>
      <c r="E118" s="67" t="s">
        <v>132</v>
      </c>
      <c r="F118" s="68">
        <v>35</v>
      </c>
      <c r="G118" s="65"/>
      <c r="H118" s="69"/>
      <c r="I118" s="70"/>
      <c r="J118" s="70"/>
      <c r="K118" s="34" t="s">
        <v>65</v>
      </c>
      <c r="L118" s="77">
        <v>118</v>
      </c>
      <c r="M118" s="77"/>
      <c r="N118" s="72"/>
      <c r="O118" s="79" t="s">
        <v>311</v>
      </c>
      <c r="P118" s="81">
        <v>43697.696493055555</v>
      </c>
      <c r="Q118" s="79" t="s">
        <v>361</v>
      </c>
      <c r="R118" s="79"/>
      <c r="S118" s="79"/>
      <c r="T118" s="79" t="s">
        <v>482</v>
      </c>
      <c r="U118" s="79"/>
      <c r="V118" s="82" t="s">
        <v>511</v>
      </c>
      <c r="W118" s="81">
        <v>43697.696493055555</v>
      </c>
      <c r="X118" s="82" t="s">
        <v>649</v>
      </c>
      <c r="Y118" s="79"/>
      <c r="Z118" s="79"/>
      <c r="AA118" s="85" t="s">
        <v>763</v>
      </c>
      <c r="AB118" s="79"/>
      <c r="AC118" s="79" t="b">
        <v>0</v>
      </c>
      <c r="AD118" s="79">
        <v>0</v>
      </c>
      <c r="AE118" s="85" t="s">
        <v>798</v>
      </c>
      <c r="AF118" s="79" t="b">
        <v>0</v>
      </c>
      <c r="AG118" s="79" t="s">
        <v>802</v>
      </c>
      <c r="AH118" s="79"/>
      <c r="AI118" s="85" t="s">
        <v>798</v>
      </c>
      <c r="AJ118" s="79" t="b">
        <v>0</v>
      </c>
      <c r="AK118" s="79">
        <v>2</v>
      </c>
      <c r="AL118" s="85" t="s">
        <v>778</v>
      </c>
      <c r="AM118" s="79" t="s">
        <v>807</v>
      </c>
      <c r="AN118" s="79" t="b">
        <v>0</v>
      </c>
      <c r="AO118" s="85" t="s">
        <v>778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4</v>
      </c>
      <c r="BE118" s="49">
        <v>19.047619047619047</v>
      </c>
      <c r="BF118" s="48">
        <v>0</v>
      </c>
      <c r="BG118" s="49">
        <v>0</v>
      </c>
      <c r="BH118" s="48">
        <v>0</v>
      </c>
      <c r="BI118" s="49">
        <v>0</v>
      </c>
      <c r="BJ118" s="48">
        <v>17</v>
      </c>
      <c r="BK118" s="49">
        <v>80.95238095238095</v>
      </c>
      <c r="BL118" s="48">
        <v>21</v>
      </c>
    </row>
    <row r="119" spans="1:64" ht="15">
      <c r="A119" s="64" t="s">
        <v>271</v>
      </c>
      <c r="B119" s="64" t="s">
        <v>277</v>
      </c>
      <c r="C119" s="65" t="s">
        <v>2267</v>
      </c>
      <c r="D119" s="66">
        <v>3</v>
      </c>
      <c r="E119" s="67" t="s">
        <v>132</v>
      </c>
      <c r="F119" s="68">
        <v>35</v>
      </c>
      <c r="G119" s="65"/>
      <c r="H119" s="69"/>
      <c r="I119" s="70"/>
      <c r="J119" s="70"/>
      <c r="K119" s="34" t="s">
        <v>65</v>
      </c>
      <c r="L119" s="77">
        <v>119</v>
      </c>
      <c r="M119" s="77"/>
      <c r="N119" s="72"/>
      <c r="O119" s="79" t="s">
        <v>311</v>
      </c>
      <c r="P119" s="81">
        <v>43697.696493055555</v>
      </c>
      <c r="Q119" s="79" t="s">
        <v>361</v>
      </c>
      <c r="R119" s="79"/>
      <c r="S119" s="79"/>
      <c r="T119" s="79" t="s">
        <v>482</v>
      </c>
      <c r="U119" s="79"/>
      <c r="V119" s="82" t="s">
        <v>511</v>
      </c>
      <c r="W119" s="81">
        <v>43697.696493055555</v>
      </c>
      <c r="X119" s="82" t="s">
        <v>649</v>
      </c>
      <c r="Y119" s="79"/>
      <c r="Z119" s="79"/>
      <c r="AA119" s="85" t="s">
        <v>763</v>
      </c>
      <c r="AB119" s="79"/>
      <c r="AC119" s="79" t="b">
        <v>0</v>
      </c>
      <c r="AD119" s="79">
        <v>0</v>
      </c>
      <c r="AE119" s="85" t="s">
        <v>798</v>
      </c>
      <c r="AF119" s="79" t="b">
        <v>0</v>
      </c>
      <c r="AG119" s="79" t="s">
        <v>802</v>
      </c>
      <c r="AH119" s="79"/>
      <c r="AI119" s="85" t="s">
        <v>798</v>
      </c>
      <c r="AJ119" s="79" t="b">
        <v>0</v>
      </c>
      <c r="AK119" s="79">
        <v>2</v>
      </c>
      <c r="AL119" s="85" t="s">
        <v>778</v>
      </c>
      <c r="AM119" s="79" t="s">
        <v>807</v>
      </c>
      <c r="AN119" s="79" t="b">
        <v>0</v>
      </c>
      <c r="AO119" s="85" t="s">
        <v>778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272</v>
      </c>
      <c r="B120" s="64" t="s">
        <v>302</v>
      </c>
      <c r="C120" s="65" t="s">
        <v>2267</v>
      </c>
      <c r="D120" s="66">
        <v>3</v>
      </c>
      <c r="E120" s="67" t="s">
        <v>132</v>
      </c>
      <c r="F120" s="68">
        <v>35</v>
      </c>
      <c r="G120" s="65"/>
      <c r="H120" s="69"/>
      <c r="I120" s="70"/>
      <c r="J120" s="70"/>
      <c r="K120" s="34" t="s">
        <v>65</v>
      </c>
      <c r="L120" s="77">
        <v>120</v>
      </c>
      <c r="M120" s="77"/>
      <c r="N120" s="72"/>
      <c r="O120" s="79" t="s">
        <v>311</v>
      </c>
      <c r="P120" s="81">
        <v>43697.94284722222</v>
      </c>
      <c r="Q120" s="79" t="s">
        <v>361</v>
      </c>
      <c r="R120" s="79"/>
      <c r="S120" s="79"/>
      <c r="T120" s="79" t="s">
        <v>482</v>
      </c>
      <c r="U120" s="79"/>
      <c r="V120" s="82" t="s">
        <v>511</v>
      </c>
      <c r="W120" s="81">
        <v>43697.94284722222</v>
      </c>
      <c r="X120" s="82" t="s">
        <v>650</v>
      </c>
      <c r="Y120" s="79"/>
      <c r="Z120" s="79"/>
      <c r="AA120" s="85" t="s">
        <v>764</v>
      </c>
      <c r="AB120" s="79"/>
      <c r="AC120" s="79" t="b">
        <v>0</v>
      </c>
      <c r="AD120" s="79">
        <v>0</v>
      </c>
      <c r="AE120" s="85" t="s">
        <v>798</v>
      </c>
      <c r="AF120" s="79" t="b">
        <v>0</v>
      </c>
      <c r="AG120" s="79" t="s">
        <v>802</v>
      </c>
      <c r="AH120" s="79"/>
      <c r="AI120" s="85" t="s">
        <v>798</v>
      </c>
      <c r="AJ120" s="79" t="b">
        <v>0</v>
      </c>
      <c r="AK120" s="79">
        <v>2</v>
      </c>
      <c r="AL120" s="85" t="s">
        <v>778</v>
      </c>
      <c r="AM120" s="79" t="s">
        <v>814</v>
      </c>
      <c r="AN120" s="79" t="b">
        <v>0</v>
      </c>
      <c r="AO120" s="85" t="s">
        <v>778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272</v>
      </c>
      <c r="B121" s="64" t="s">
        <v>277</v>
      </c>
      <c r="C121" s="65" t="s">
        <v>2267</v>
      </c>
      <c r="D121" s="66">
        <v>3</v>
      </c>
      <c r="E121" s="67" t="s">
        <v>132</v>
      </c>
      <c r="F121" s="68">
        <v>35</v>
      </c>
      <c r="G121" s="65"/>
      <c r="H121" s="69"/>
      <c r="I121" s="70"/>
      <c r="J121" s="70"/>
      <c r="K121" s="34" t="s">
        <v>65</v>
      </c>
      <c r="L121" s="77">
        <v>121</v>
      </c>
      <c r="M121" s="77"/>
      <c r="N121" s="72"/>
      <c r="O121" s="79" t="s">
        <v>311</v>
      </c>
      <c r="P121" s="81">
        <v>43697.94284722222</v>
      </c>
      <c r="Q121" s="79" t="s">
        <v>361</v>
      </c>
      <c r="R121" s="79"/>
      <c r="S121" s="79"/>
      <c r="T121" s="79" t="s">
        <v>482</v>
      </c>
      <c r="U121" s="79"/>
      <c r="V121" s="82" t="s">
        <v>511</v>
      </c>
      <c r="W121" s="81">
        <v>43697.94284722222</v>
      </c>
      <c r="X121" s="82" t="s">
        <v>650</v>
      </c>
      <c r="Y121" s="79"/>
      <c r="Z121" s="79"/>
      <c r="AA121" s="85" t="s">
        <v>764</v>
      </c>
      <c r="AB121" s="79"/>
      <c r="AC121" s="79" t="b">
        <v>0</v>
      </c>
      <c r="AD121" s="79">
        <v>0</v>
      </c>
      <c r="AE121" s="85" t="s">
        <v>798</v>
      </c>
      <c r="AF121" s="79" t="b">
        <v>0</v>
      </c>
      <c r="AG121" s="79" t="s">
        <v>802</v>
      </c>
      <c r="AH121" s="79"/>
      <c r="AI121" s="85" t="s">
        <v>798</v>
      </c>
      <c r="AJ121" s="79" t="b">
        <v>0</v>
      </c>
      <c r="AK121" s="79">
        <v>2</v>
      </c>
      <c r="AL121" s="85" t="s">
        <v>778</v>
      </c>
      <c r="AM121" s="79" t="s">
        <v>814</v>
      </c>
      <c r="AN121" s="79" t="b">
        <v>0</v>
      </c>
      <c r="AO121" s="85" t="s">
        <v>778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19.047619047619047</v>
      </c>
      <c r="BF121" s="48">
        <v>0</v>
      </c>
      <c r="BG121" s="49">
        <v>0</v>
      </c>
      <c r="BH121" s="48">
        <v>0</v>
      </c>
      <c r="BI121" s="49">
        <v>0</v>
      </c>
      <c r="BJ121" s="48">
        <v>17</v>
      </c>
      <c r="BK121" s="49">
        <v>80.95238095238095</v>
      </c>
      <c r="BL121" s="48">
        <v>21</v>
      </c>
    </row>
    <row r="122" spans="1:64" ht="15">
      <c r="A122" s="64" t="s">
        <v>273</v>
      </c>
      <c r="B122" s="64" t="s">
        <v>303</v>
      </c>
      <c r="C122" s="65" t="s">
        <v>2267</v>
      </c>
      <c r="D122" s="66">
        <v>3</v>
      </c>
      <c r="E122" s="67" t="s">
        <v>132</v>
      </c>
      <c r="F122" s="68">
        <v>35</v>
      </c>
      <c r="G122" s="65"/>
      <c r="H122" s="69"/>
      <c r="I122" s="70"/>
      <c r="J122" s="70"/>
      <c r="K122" s="34" t="s">
        <v>65</v>
      </c>
      <c r="L122" s="77">
        <v>122</v>
      </c>
      <c r="M122" s="77"/>
      <c r="N122" s="72"/>
      <c r="O122" s="79" t="s">
        <v>311</v>
      </c>
      <c r="P122" s="81">
        <v>43698.196921296294</v>
      </c>
      <c r="Q122" s="79" t="s">
        <v>362</v>
      </c>
      <c r="R122" s="79"/>
      <c r="S122" s="79"/>
      <c r="T122" s="79"/>
      <c r="U122" s="82" t="s">
        <v>500</v>
      </c>
      <c r="V122" s="82" t="s">
        <v>500</v>
      </c>
      <c r="W122" s="81">
        <v>43698.196921296294</v>
      </c>
      <c r="X122" s="82" t="s">
        <v>651</v>
      </c>
      <c r="Y122" s="79"/>
      <c r="Z122" s="79"/>
      <c r="AA122" s="85" t="s">
        <v>765</v>
      </c>
      <c r="AB122" s="85" t="s">
        <v>797</v>
      </c>
      <c r="AC122" s="79" t="b">
        <v>0</v>
      </c>
      <c r="AD122" s="79">
        <v>1</v>
      </c>
      <c r="AE122" s="85" t="s">
        <v>800</v>
      </c>
      <c r="AF122" s="79" t="b">
        <v>0</v>
      </c>
      <c r="AG122" s="79" t="s">
        <v>802</v>
      </c>
      <c r="AH122" s="79"/>
      <c r="AI122" s="85" t="s">
        <v>798</v>
      </c>
      <c r="AJ122" s="79" t="b">
        <v>0</v>
      </c>
      <c r="AK122" s="79">
        <v>1</v>
      </c>
      <c r="AL122" s="85" t="s">
        <v>798</v>
      </c>
      <c r="AM122" s="79" t="s">
        <v>807</v>
      </c>
      <c r="AN122" s="79" t="b">
        <v>0</v>
      </c>
      <c r="AO122" s="85" t="s">
        <v>797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7</v>
      </c>
      <c r="BD122" s="48"/>
      <c r="BE122" s="49"/>
      <c r="BF122" s="48"/>
      <c r="BG122" s="49"/>
      <c r="BH122" s="48"/>
      <c r="BI122" s="49"/>
      <c r="BJ122" s="48"/>
      <c r="BK122" s="49"/>
      <c r="BL122" s="48"/>
    </row>
    <row r="123" spans="1:64" ht="15">
      <c r="A123" s="64" t="s">
        <v>273</v>
      </c>
      <c r="B123" s="64" t="s">
        <v>304</v>
      </c>
      <c r="C123" s="65" t="s">
        <v>2267</v>
      </c>
      <c r="D123" s="66">
        <v>3</v>
      </c>
      <c r="E123" s="67" t="s">
        <v>132</v>
      </c>
      <c r="F123" s="68">
        <v>35</v>
      </c>
      <c r="G123" s="65"/>
      <c r="H123" s="69"/>
      <c r="I123" s="70"/>
      <c r="J123" s="70"/>
      <c r="K123" s="34" t="s">
        <v>65</v>
      </c>
      <c r="L123" s="77">
        <v>123</v>
      </c>
      <c r="M123" s="77"/>
      <c r="N123" s="72"/>
      <c r="O123" s="79" t="s">
        <v>311</v>
      </c>
      <c r="P123" s="81">
        <v>43698.196921296294</v>
      </c>
      <c r="Q123" s="79" t="s">
        <v>362</v>
      </c>
      <c r="R123" s="79"/>
      <c r="S123" s="79"/>
      <c r="T123" s="79"/>
      <c r="U123" s="82" t="s">
        <v>500</v>
      </c>
      <c r="V123" s="82" t="s">
        <v>500</v>
      </c>
      <c r="W123" s="81">
        <v>43698.196921296294</v>
      </c>
      <c r="X123" s="82" t="s">
        <v>651</v>
      </c>
      <c r="Y123" s="79"/>
      <c r="Z123" s="79"/>
      <c r="AA123" s="85" t="s">
        <v>765</v>
      </c>
      <c r="AB123" s="85" t="s">
        <v>797</v>
      </c>
      <c r="AC123" s="79" t="b">
        <v>0</v>
      </c>
      <c r="AD123" s="79">
        <v>1</v>
      </c>
      <c r="AE123" s="85" t="s">
        <v>800</v>
      </c>
      <c r="AF123" s="79" t="b">
        <v>0</v>
      </c>
      <c r="AG123" s="79" t="s">
        <v>802</v>
      </c>
      <c r="AH123" s="79"/>
      <c r="AI123" s="85" t="s">
        <v>798</v>
      </c>
      <c r="AJ123" s="79" t="b">
        <v>0</v>
      </c>
      <c r="AK123" s="79">
        <v>1</v>
      </c>
      <c r="AL123" s="85" t="s">
        <v>798</v>
      </c>
      <c r="AM123" s="79" t="s">
        <v>807</v>
      </c>
      <c r="AN123" s="79" t="b">
        <v>0</v>
      </c>
      <c r="AO123" s="85" t="s">
        <v>797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273</v>
      </c>
      <c r="B124" s="64" t="s">
        <v>305</v>
      </c>
      <c r="C124" s="65" t="s">
        <v>2267</v>
      </c>
      <c r="D124" s="66">
        <v>3</v>
      </c>
      <c r="E124" s="67" t="s">
        <v>132</v>
      </c>
      <c r="F124" s="68">
        <v>35</v>
      </c>
      <c r="G124" s="65"/>
      <c r="H124" s="69"/>
      <c r="I124" s="70"/>
      <c r="J124" s="70"/>
      <c r="K124" s="34" t="s">
        <v>65</v>
      </c>
      <c r="L124" s="77">
        <v>124</v>
      </c>
      <c r="M124" s="77"/>
      <c r="N124" s="72"/>
      <c r="O124" s="79" t="s">
        <v>311</v>
      </c>
      <c r="P124" s="81">
        <v>43698.196921296294</v>
      </c>
      <c r="Q124" s="79" t="s">
        <v>362</v>
      </c>
      <c r="R124" s="79"/>
      <c r="S124" s="79"/>
      <c r="T124" s="79"/>
      <c r="U124" s="82" t="s">
        <v>500</v>
      </c>
      <c r="V124" s="82" t="s">
        <v>500</v>
      </c>
      <c r="W124" s="81">
        <v>43698.196921296294</v>
      </c>
      <c r="X124" s="82" t="s">
        <v>651</v>
      </c>
      <c r="Y124" s="79"/>
      <c r="Z124" s="79"/>
      <c r="AA124" s="85" t="s">
        <v>765</v>
      </c>
      <c r="AB124" s="85" t="s">
        <v>797</v>
      </c>
      <c r="AC124" s="79" t="b">
        <v>0</v>
      </c>
      <c r="AD124" s="79">
        <v>1</v>
      </c>
      <c r="AE124" s="85" t="s">
        <v>800</v>
      </c>
      <c r="AF124" s="79" t="b">
        <v>0</v>
      </c>
      <c r="AG124" s="79" t="s">
        <v>802</v>
      </c>
      <c r="AH124" s="79"/>
      <c r="AI124" s="85" t="s">
        <v>798</v>
      </c>
      <c r="AJ124" s="79" t="b">
        <v>0</v>
      </c>
      <c r="AK124" s="79">
        <v>1</v>
      </c>
      <c r="AL124" s="85" t="s">
        <v>798</v>
      </c>
      <c r="AM124" s="79" t="s">
        <v>807</v>
      </c>
      <c r="AN124" s="79" t="b">
        <v>0</v>
      </c>
      <c r="AO124" s="85" t="s">
        <v>797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c r="BE124" s="49"/>
      <c r="BF124" s="48"/>
      <c r="BG124" s="49"/>
      <c r="BH124" s="48"/>
      <c r="BI124" s="49"/>
      <c r="BJ124" s="48"/>
      <c r="BK124" s="49"/>
      <c r="BL124" s="48"/>
    </row>
    <row r="125" spans="1:64" ht="15">
      <c r="A125" s="64" t="s">
        <v>274</v>
      </c>
      <c r="B125" s="64" t="s">
        <v>305</v>
      </c>
      <c r="C125" s="65" t="s">
        <v>2267</v>
      </c>
      <c r="D125" s="66">
        <v>3</v>
      </c>
      <c r="E125" s="67" t="s">
        <v>132</v>
      </c>
      <c r="F125" s="68">
        <v>35</v>
      </c>
      <c r="G125" s="65"/>
      <c r="H125" s="69"/>
      <c r="I125" s="70"/>
      <c r="J125" s="70"/>
      <c r="K125" s="34" t="s">
        <v>65</v>
      </c>
      <c r="L125" s="77">
        <v>125</v>
      </c>
      <c r="M125" s="77"/>
      <c r="N125" s="72"/>
      <c r="O125" s="79" t="s">
        <v>311</v>
      </c>
      <c r="P125" s="81">
        <v>43698.19761574074</v>
      </c>
      <c r="Q125" s="79" t="s">
        <v>363</v>
      </c>
      <c r="R125" s="79"/>
      <c r="S125" s="79"/>
      <c r="T125" s="79"/>
      <c r="U125" s="79"/>
      <c r="V125" s="82" t="s">
        <v>557</v>
      </c>
      <c r="W125" s="81">
        <v>43698.19761574074</v>
      </c>
      <c r="X125" s="82" t="s">
        <v>652</v>
      </c>
      <c r="Y125" s="79"/>
      <c r="Z125" s="79"/>
      <c r="AA125" s="85" t="s">
        <v>766</v>
      </c>
      <c r="AB125" s="79"/>
      <c r="AC125" s="79" t="b">
        <v>0</v>
      </c>
      <c r="AD125" s="79">
        <v>0</v>
      </c>
      <c r="AE125" s="85" t="s">
        <v>798</v>
      </c>
      <c r="AF125" s="79" t="b">
        <v>0</v>
      </c>
      <c r="AG125" s="79" t="s">
        <v>802</v>
      </c>
      <c r="AH125" s="79"/>
      <c r="AI125" s="85" t="s">
        <v>798</v>
      </c>
      <c r="AJ125" s="79" t="b">
        <v>0</v>
      </c>
      <c r="AK125" s="79">
        <v>1</v>
      </c>
      <c r="AL125" s="85" t="s">
        <v>765</v>
      </c>
      <c r="AM125" s="79" t="s">
        <v>807</v>
      </c>
      <c r="AN125" s="79" t="b">
        <v>0</v>
      </c>
      <c r="AO125" s="85" t="s">
        <v>765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c r="BE125" s="49"/>
      <c r="BF125" s="48"/>
      <c r="BG125" s="49"/>
      <c r="BH125" s="48"/>
      <c r="BI125" s="49"/>
      <c r="BJ125" s="48"/>
      <c r="BK125" s="49"/>
      <c r="BL125" s="48"/>
    </row>
    <row r="126" spans="1:64" ht="15">
      <c r="A126" s="64" t="s">
        <v>275</v>
      </c>
      <c r="B126" s="64" t="s">
        <v>277</v>
      </c>
      <c r="C126" s="65" t="s">
        <v>2267</v>
      </c>
      <c r="D126" s="66">
        <v>3</v>
      </c>
      <c r="E126" s="67" t="s">
        <v>132</v>
      </c>
      <c r="F126" s="68">
        <v>35</v>
      </c>
      <c r="G126" s="65"/>
      <c r="H126" s="69"/>
      <c r="I126" s="70"/>
      <c r="J126" s="70"/>
      <c r="K126" s="34" t="s">
        <v>65</v>
      </c>
      <c r="L126" s="77">
        <v>126</v>
      </c>
      <c r="M126" s="77"/>
      <c r="N126" s="72"/>
      <c r="O126" s="79" t="s">
        <v>311</v>
      </c>
      <c r="P126" s="81">
        <v>43697.02190972222</v>
      </c>
      <c r="Q126" s="79" t="s">
        <v>364</v>
      </c>
      <c r="R126" s="79"/>
      <c r="S126" s="79"/>
      <c r="T126" s="79" t="s">
        <v>483</v>
      </c>
      <c r="U126" s="79"/>
      <c r="V126" s="82" t="s">
        <v>558</v>
      </c>
      <c r="W126" s="81">
        <v>43697.02190972222</v>
      </c>
      <c r="X126" s="82" t="s">
        <v>653</v>
      </c>
      <c r="Y126" s="79"/>
      <c r="Z126" s="79"/>
      <c r="AA126" s="85" t="s">
        <v>767</v>
      </c>
      <c r="AB126" s="79"/>
      <c r="AC126" s="79" t="b">
        <v>0</v>
      </c>
      <c r="AD126" s="79">
        <v>0</v>
      </c>
      <c r="AE126" s="85" t="s">
        <v>798</v>
      </c>
      <c r="AF126" s="79" t="b">
        <v>0</v>
      </c>
      <c r="AG126" s="79" t="s">
        <v>802</v>
      </c>
      <c r="AH126" s="79"/>
      <c r="AI126" s="85" t="s">
        <v>798</v>
      </c>
      <c r="AJ126" s="79" t="b">
        <v>0</v>
      </c>
      <c r="AK126" s="79">
        <v>1</v>
      </c>
      <c r="AL126" s="85" t="s">
        <v>768</v>
      </c>
      <c r="AM126" s="79" t="s">
        <v>814</v>
      </c>
      <c r="AN126" s="79" t="b">
        <v>0</v>
      </c>
      <c r="AO126" s="85" t="s">
        <v>768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1</v>
      </c>
      <c r="BD126" s="48"/>
      <c r="BE126" s="49"/>
      <c r="BF126" s="48"/>
      <c r="BG126" s="49"/>
      <c r="BH126" s="48"/>
      <c r="BI126" s="49"/>
      <c r="BJ126" s="48"/>
      <c r="BK126" s="49"/>
      <c r="BL126" s="48"/>
    </row>
    <row r="127" spans="1:64" ht="15">
      <c r="A127" s="64" t="s">
        <v>275</v>
      </c>
      <c r="B127" s="64" t="s">
        <v>274</v>
      </c>
      <c r="C127" s="65" t="s">
        <v>2267</v>
      </c>
      <c r="D127" s="66">
        <v>3</v>
      </c>
      <c r="E127" s="67" t="s">
        <v>132</v>
      </c>
      <c r="F127" s="68">
        <v>35</v>
      </c>
      <c r="G127" s="65"/>
      <c r="H127" s="69"/>
      <c r="I127" s="70"/>
      <c r="J127" s="70"/>
      <c r="K127" s="34" t="s">
        <v>66</v>
      </c>
      <c r="L127" s="77">
        <v>127</v>
      </c>
      <c r="M127" s="77"/>
      <c r="N127" s="72"/>
      <c r="O127" s="79" t="s">
        <v>311</v>
      </c>
      <c r="P127" s="81">
        <v>43697.02190972222</v>
      </c>
      <c r="Q127" s="79" t="s">
        <v>364</v>
      </c>
      <c r="R127" s="79"/>
      <c r="S127" s="79"/>
      <c r="T127" s="79" t="s">
        <v>483</v>
      </c>
      <c r="U127" s="79"/>
      <c r="V127" s="82" t="s">
        <v>558</v>
      </c>
      <c r="W127" s="81">
        <v>43697.02190972222</v>
      </c>
      <c r="X127" s="82" t="s">
        <v>653</v>
      </c>
      <c r="Y127" s="79"/>
      <c r="Z127" s="79"/>
      <c r="AA127" s="85" t="s">
        <v>767</v>
      </c>
      <c r="AB127" s="79"/>
      <c r="AC127" s="79" t="b">
        <v>0</v>
      </c>
      <c r="AD127" s="79">
        <v>0</v>
      </c>
      <c r="AE127" s="85" t="s">
        <v>798</v>
      </c>
      <c r="AF127" s="79" t="b">
        <v>0</v>
      </c>
      <c r="AG127" s="79" t="s">
        <v>802</v>
      </c>
      <c r="AH127" s="79"/>
      <c r="AI127" s="85" t="s">
        <v>798</v>
      </c>
      <c r="AJ127" s="79" t="b">
        <v>0</v>
      </c>
      <c r="AK127" s="79">
        <v>1</v>
      </c>
      <c r="AL127" s="85" t="s">
        <v>768</v>
      </c>
      <c r="AM127" s="79" t="s">
        <v>814</v>
      </c>
      <c r="AN127" s="79" t="b">
        <v>0</v>
      </c>
      <c r="AO127" s="85" t="s">
        <v>768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16</v>
      </c>
      <c r="BK127" s="49">
        <v>100</v>
      </c>
      <c r="BL127" s="48">
        <v>16</v>
      </c>
    </row>
    <row r="128" spans="1:64" ht="15">
      <c r="A128" s="64" t="s">
        <v>273</v>
      </c>
      <c r="B128" s="64" t="s">
        <v>275</v>
      </c>
      <c r="C128" s="65" t="s">
        <v>2267</v>
      </c>
      <c r="D128" s="66">
        <v>3</v>
      </c>
      <c r="E128" s="67" t="s">
        <v>132</v>
      </c>
      <c r="F128" s="68">
        <v>35</v>
      </c>
      <c r="G128" s="65"/>
      <c r="H128" s="69"/>
      <c r="I128" s="70"/>
      <c r="J128" s="70"/>
      <c r="K128" s="34" t="s">
        <v>65</v>
      </c>
      <c r="L128" s="77">
        <v>128</v>
      </c>
      <c r="M128" s="77"/>
      <c r="N128" s="72"/>
      <c r="O128" s="79" t="s">
        <v>311</v>
      </c>
      <c r="P128" s="81">
        <v>43698.196921296294</v>
      </c>
      <c r="Q128" s="79" t="s">
        <v>362</v>
      </c>
      <c r="R128" s="79"/>
      <c r="S128" s="79"/>
      <c r="T128" s="79"/>
      <c r="U128" s="82" t="s">
        <v>500</v>
      </c>
      <c r="V128" s="82" t="s">
        <v>500</v>
      </c>
      <c r="W128" s="81">
        <v>43698.196921296294</v>
      </c>
      <c r="X128" s="82" t="s">
        <v>651</v>
      </c>
      <c r="Y128" s="79"/>
      <c r="Z128" s="79"/>
      <c r="AA128" s="85" t="s">
        <v>765</v>
      </c>
      <c r="AB128" s="85" t="s">
        <v>797</v>
      </c>
      <c r="AC128" s="79" t="b">
        <v>0</v>
      </c>
      <c r="AD128" s="79">
        <v>1</v>
      </c>
      <c r="AE128" s="85" t="s">
        <v>800</v>
      </c>
      <c r="AF128" s="79" t="b">
        <v>0</v>
      </c>
      <c r="AG128" s="79" t="s">
        <v>802</v>
      </c>
      <c r="AH128" s="79"/>
      <c r="AI128" s="85" t="s">
        <v>798</v>
      </c>
      <c r="AJ128" s="79" t="b">
        <v>0</v>
      </c>
      <c r="AK128" s="79">
        <v>1</v>
      </c>
      <c r="AL128" s="85" t="s">
        <v>798</v>
      </c>
      <c r="AM128" s="79" t="s">
        <v>807</v>
      </c>
      <c r="AN128" s="79" t="b">
        <v>0</v>
      </c>
      <c r="AO128" s="85" t="s">
        <v>797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5</v>
      </c>
      <c r="BE128" s="49">
        <v>12.195121951219512</v>
      </c>
      <c r="BF128" s="48">
        <v>0</v>
      </c>
      <c r="BG128" s="49">
        <v>0</v>
      </c>
      <c r="BH128" s="48">
        <v>0</v>
      </c>
      <c r="BI128" s="49">
        <v>0</v>
      </c>
      <c r="BJ128" s="48">
        <v>36</v>
      </c>
      <c r="BK128" s="49">
        <v>87.8048780487805</v>
      </c>
      <c r="BL128" s="48">
        <v>41</v>
      </c>
    </row>
    <row r="129" spans="1:64" ht="15">
      <c r="A129" s="64" t="s">
        <v>274</v>
      </c>
      <c r="B129" s="64" t="s">
        <v>275</v>
      </c>
      <c r="C129" s="65" t="s">
        <v>2267</v>
      </c>
      <c r="D129" s="66">
        <v>3</v>
      </c>
      <c r="E129" s="67" t="s">
        <v>132</v>
      </c>
      <c r="F129" s="68">
        <v>35</v>
      </c>
      <c r="G129" s="65"/>
      <c r="H129" s="69"/>
      <c r="I129" s="70"/>
      <c r="J129" s="70"/>
      <c r="K129" s="34" t="s">
        <v>66</v>
      </c>
      <c r="L129" s="77">
        <v>129</v>
      </c>
      <c r="M129" s="77"/>
      <c r="N129" s="72"/>
      <c r="O129" s="79" t="s">
        <v>311</v>
      </c>
      <c r="P129" s="81">
        <v>43698.19761574074</v>
      </c>
      <c r="Q129" s="79" t="s">
        <v>363</v>
      </c>
      <c r="R129" s="79"/>
      <c r="S129" s="79"/>
      <c r="T129" s="79"/>
      <c r="U129" s="79"/>
      <c r="V129" s="82" t="s">
        <v>557</v>
      </c>
      <c r="W129" s="81">
        <v>43698.19761574074</v>
      </c>
      <c r="X129" s="82" t="s">
        <v>652</v>
      </c>
      <c r="Y129" s="79"/>
      <c r="Z129" s="79"/>
      <c r="AA129" s="85" t="s">
        <v>766</v>
      </c>
      <c r="AB129" s="79"/>
      <c r="AC129" s="79" t="b">
        <v>0</v>
      </c>
      <c r="AD129" s="79">
        <v>0</v>
      </c>
      <c r="AE129" s="85" t="s">
        <v>798</v>
      </c>
      <c r="AF129" s="79" t="b">
        <v>0</v>
      </c>
      <c r="AG129" s="79" t="s">
        <v>802</v>
      </c>
      <c r="AH129" s="79"/>
      <c r="AI129" s="85" t="s">
        <v>798</v>
      </c>
      <c r="AJ129" s="79" t="b">
        <v>0</v>
      </c>
      <c r="AK129" s="79">
        <v>1</v>
      </c>
      <c r="AL129" s="85" t="s">
        <v>765</v>
      </c>
      <c r="AM129" s="79" t="s">
        <v>807</v>
      </c>
      <c r="AN129" s="79" t="b">
        <v>0</v>
      </c>
      <c r="AO129" s="85" t="s">
        <v>765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2</v>
      </c>
      <c r="BE129" s="49">
        <v>8.333333333333334</v>
      </c>
      <c r="BF129" s="48">
        <v>0</v>
      </c>
      <c r="BG129" s="49">
        <v>0</v>
      </c>
      <c r="BH129" s="48">
        <v>0</v>
      </c>
      <c r="BI129" s="49">
        <v>0</v>
      </c>
      <c r="BJ129" s="48">
        <v>22</v>
      </c>
      <c r="BK129" s="49">
        <v>91.66666666666667</v>
      </c>
      <c r="BL129" s="48">
        <v>24</v>
      </c>
    </row>
    <row r="130" spans="1:64" ht="15">
      <c r="A130" s="64" t="s">
        <v>273</v>
      </c>
      <c r="B130" s="64" t="s">
        <v>277</v>
      </c>
      <c r="C130" s="65" t="s">
        <v>2267</v>
      </c>
      <c r="D130" s="66">
        <v>3</v>
      </c>
      <c r="E130" s="67" t="s">
        <v>132</v>
      </c>
      <c r="F130" s="68">
        <v>35</v>
      </c>
      <c r="G130" s="65"/>
      <c r="H130" s="69"/>
      <c r="I130" s="70"/>
      <c r="J130" s="70"/>
      <c r="K130" s="34" t="s">
        <v>65</v>
      </c>
      <c r="L130" s="77">
        <v>130</v>
      </c>
      <c r="M130" s="77"/>
      <c r="N130" s="72"/>
      <c r="O130" s="79" t="s">
        <v>311</v>
      </c>
      <c r="P130" s="81">
        <v>43698.196921296294</v>
      </c>
      <c r="Q130" s="79" t="s">
        <v>362</v>
      </c>
      <c r="R130" s="79"/>
      <c r="S130" s="79"/>
      <c r="T130" s="79"/>
      <c r="U130" s="82" t="s">
        <v>500</v>
      </c>
      <c r="V130" s="82" t="s">
        <v>500</v>
      </c>
      <c r="W130" s="81">
        <v>43698.196921296294</v>
      </c>
      <c r="X130" s="82" t="s">
        <v>651</v>
      </c>
      <c r="Y130" s="79"/>
      <c r="Z130" s="79"/>
      <c r="AA130" s="85" t="s">
        <v>765</v>
      </c>
      <c r="AB130" s="85" t="s">
        <v>797</v>
      </c>
      <c r="AC130" s="79" t="b">
        <v>0</v>
      </c>
      <c r="AD130" s="79">
        <v>1</v>
      </c>
      <c r="AE130" s="85" t="s">
        <v>800</v>
      </c>
      <c r="AF130" s="79" t="b">
        <v>0</v>
      </c>
      <c r="AG130" s="79" t="s">
        <v>802</v>
      </c>
      <c r="AH130" s="79"/>
      <c r="AI130" s="85" t="s">
        <v>798</v>
      </c>
      <c r="AJ130" s="79" t="b">
        <v>0</v>
      </c>
      <c r="AK130" s="79">
        <v>1</v>
      </c>
      <c r="AL130" s="85" t="s">
        <v>798</v>
      </c>
      <c r="AM130" s="79" t="s">
        <v>807</v>
      </c>
      <c r="AN130" s="79" t="b">
        <v>0</v>
      </c>
      <c r="AO130" s="85" t="s">
        <v>797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1</v>
      </c>
      <c r="BD130" s="48"/>
      <c r="BE130" s="49"/>
      <c r="BF130" s="48"/>
      <c r="BG130" s="49"/>
      <c r="BH130" s="48"/>
      <c r="BI130" s="49"/>
      <c r="BJ130" s="48"/>
      <c r="BK130" s="49"/>
      <c r="BL130" s="48"/>
    </row>
    <row r="131" spans="1:64" ht="15">
      <c r="A131" s="64" t="s">
        <v>274</v>
      </c>
      <c r="B131" s="64" t="s">
        <v>273</v>
      </c>
      <c r="C131" s="65" t="s">
        <v>2267</v>
      </c>
      <c r="D131" s="66">
        <v>3</v>
      </c>
      <c r="E131" s="67" t="s">
        <v>132</v>
      </c>
      <c r="F131" s="68">
        <v>35</v>
      </c>
      <c r="G131" s="65"/>
      <c r="H131" s="69"/>
      <c r="I131" s="70"/>
      <c r="J131" s="70"/>
      <c r="K131" s="34" t="s">
        <v>65</v>
      </c>
      <c r="L131" s="77">
        <v>131</v>
      </c>
      <c r="M131" s="77"/>
      <c r="N131" s="72"/>
      <c r="O131" s="79" t="s">
        <v>311</v>
      </c>
      <c r="P131" s="81">
        <v>43698.19761574074</v>
      </c>
      <c r="Q131" s="79" t="s">
        <v>363</v>
      </c>
      <c r="R131" s="79"/>
      <c r="S131" s="79"/>
      <c r="T131" s="79"/>
      <c r="U131" s="79"/>
      <c r="V131" s="82" t="s">
        <v>557</v>
      </c>
      <c r="W131" s="81">
        <v>43698.19761574074</v>
      </c>
      <c r="X131" s="82" t="s">
        <v>652</v>
      </c>
      <c r="Y131" s="79"/>
      <c r="Z131" s="79"/>
      <c r="AA131" s="85" t="s">
        <v>766</v>
      </c>
      <c r="AB131" s="79"/>
      <c r="AC131" s="79" t="b">
        <v>0</v>
      </c>
      <c r="AD131" s="79">
        <v>0</v>
      </c>
      <c r="AE131" s="85" t="s">
        <v>798</v>
      </c>
      <c r="AF131" s="79" t="b">
        <v>0</v>
      </c>
      <c r="AG131" s="79" t="s">
        <v>802</v>
      </c>
      <c r="AH131" s="79"/>
      <c r="AI131" s="85" t="s">
        <v>798</v>
      </c>
      <c r="AJ131" s="79" t="b">
        <v>0</v>
      </c>
      <c r="AK131" s="79">
        <v>1</v>
      </c>
      <c r="AL131" s="85" t="s">
        <v>765</v>
      </c>
      <c r="AM131" s="79" t="s">
        <v>807</v>
      </c>
      <c r="AN131" s="79" t="b">
        <v>0</v>
      </c>
      <c r="AO131" s="85" t="s">
        <v>765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274</v>
      </c>
      <c r="B132" s="64" t="s">
        <v>277</v>
      </c>
      <c r="C132" s="65" t="s">
        <v>2267</v>
      </c>
      <c r="D132" s="66">
        <v>3</v>
      </c>
      <c r="E132" s="67" t="s">
        <v>132</v>
      </c>
      <c r="F132" s="68">
        <v>35</v>
      </c>
      <c r="G132" s="65"/>
      <c r="H132" s="69"/>
      <c r="I132" s="70"/>
      <c r="J132" s="70"/>
      <c r="K132" s="34" t="s">
        <v>65</v>
      </c>
      <c r="L132" s="77">
        <v>132</v>
      </c>
      <c r="M132" s="77"/>
      <c r="N132" s="72"/>
      <c r="O132" s="79" t="s">
        <v>311</v>
      </c>
      <c r="P132" s="81">
        <v>43696.99730324074</v>
      </c>
      <c r="Q132" s="79" t="s">
        <v>365</v>
      </c>
      <c r="R132" s="79"/>
      <c r="S132" s="79"/>
      <c r="T132" s="79" t="s">
        <v>483</v>
      </c>
      <c r="U132" s="82" t="s">
        <v>501</v>
      </c>
      <c r="V132" s="82" t="s">
        <v>501</v>
      </c>
      <c r="W132" s="81">
        <v>43696.99730324074</v>
      </c>
      <c r="X132" s="82" t="s">
        <v>654</v>
      </c>
      <c r="Y132" s="79"/>
      <c r="Z132" s="79"/>
      <c r="AA132" s="85" t="s">
        <v>768</v>
      </c>
      <c r="AB132" s="79"/>
      <c r="AC132" s="79" t="b">
        <v>0</v>
      </c>
      <c r="AD132" s="79">
        <v>2</v>
      </c>
      <c r="AE132" s="85" t="s">
        <v>798</v>
      </c>
      <c r="AF132" s="79" t="b">
        <v>0</v>
      </c>
      <c r="AG132" s="79" t="s">
        <v>802</v>
      </c>
      <c r="AH132" s="79"/>
      <c r="AI132" s="85" t="s">
        <v>798</v>
      </c>
      <c r="AJ132" s="79" t="b">
        <v>0</v>
      </c>
      <c r="AK132" s="79">
        <v>1</v>
      </c>
      <c r="AL132" s="85" t="s">
        <v>798</v>
      </c>
      <c r="AM132" s="79" t="s">
        <v>807</v>
      </c>
      <c r="AN132" s="79" t="b">
        <v>0</v>
      </c>
      <c r="AO132" s="85" t="s">
        <v>768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276</v>
      </c>
      <c r="B133" s="64" t="s">
        <v>277</v>
      </c>
      <c r="C133" s="65" t="s">
        <v>2267</v>
      </c>
      <c r="D133" s="66">
        <v>3</v>
      </c>
      <c r="E133" s="67" t="s">
        <v>132</v>
      </c>
      <c r="F133" s="68">
        <v>35</v>
      </c>
      <c r="G133" s="65"/>
      <c r="H133" s="69"/>
      <c r="I133" s="70"/>
      <c r="J133" s="70"/>
      <c r="K133" s="34" t="s">
        <v>65</v>
      </c>
      <c r="L133" s="77">
        <v>133</v>
      </c>
      <c r="M133" s="77"/>
      <c r="N133" s="72"/>
      <c r="O133" s="79" t="s">
        <v>311</v>
      </c>
      <c r="P133" s="81">
        <v>43691.778599537036</v>
      </c>
      <c r="Q133" s="79" t="s">
        <v>334</v>
      </c>
      <c r="R133" s="79"/>
      <c r="S133" s="79"/>
      <c r="T133" s="79"/>
      <c r="U133" s="82" t="s">
        <v>492</v>
      </c>
      <c r="V133" s="82" t="s">
        <v>492</v>
      </c>
      <c r="W133" s="81">
        <v>43691.778599537036</v>
      </c>
      <c r="X133" s="82" t="s">
        <v>655</v>
      </c>
      <c r="Y133" s="79"/>
      <c r="Z133" s="79"/>
      <c r="AA133" s="85" t="s">
        <v>769</v>
      </c>
      <c r="AB133" s="79"/>
      <c r="AC133" s="79" t="b">
        <v>0</v>
      </c>
      <c r="AD133" s="79">
        <v>0</v>
      </c>
      <c r="AE133" s="85" t="s">
        <v>798</v>
      </c>
      <c r="AF133" s="79" t="b">
        <v>0</v>
      </c>
      <c r="AG133" s="79" t="s">
        <v>802</v>
      </c>
      <c r="AH133" s="79"/>
      <c r="AI133" s="85" t="s">
        <v>798</v>
      </c>
      <c r="AJ133" s="79" t="b">
        <v>0</v>
      </c>
      <c r="AK133" s="79">
        <v>9</v>
      </c>
      <c r="AL133" s="85" t="s">
        <v>780</v>
      </c>
      <c r="AM133" s="79" t="s">
        <v>814</v>
      </c>
      <c r="AN133" s="79" t="b">
        <v>0</v>
      </c>
      <c r="AO133" s="85" t="s">
        <v>780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1</v>
      </c>
      <c r="BD133" s="48"/>
      <c r="BE133" s="49"/>
      <c r="BF133" s="48"/>
      <c r="BG133" s="49"/>
      <c r="BH133" s="48"/>
      <c r="BI133" s="49"/>
      <c r="BJ133" s="48"/>
      <c r="BK133" s="49"/>
      <c r="BL133" s="48"/>
    </row>
    <row r="134" spans="1:64" ht="15">
      <c r="A134" s="64" t="s">
        <v>276</v>
      </c>
      <c r="B134" s="64" t="s">
        <v>281</v>
      </c>
      <c r="C134" s="65" t="s">
        <v>2267</v>
      </c>
      <c r="D134" s="66">
        <v>3</v>
      </c>
      <c r="E134" s="67" t="s">
        <v>132</v>
      </c>
      <c r="F134" s="68">
        <v>35</v>
      </c>
      <c r="G134" s="65"/>
      <c r="H134" s="69"/>
      <c r="I134" s="70"/>
      <c r="J134" s="70"/>
      <c r="K134" s="34" t="s">
        <v>65</v>
      </c>
      <c r="L134" s="77">
        <v>134</v>
      </c>
      <c r="M134" s="77"/>
      <c r="N134" s="72"/>
      <c r="O134" s="79" t="s">
        <v>311</v>
      </c>
      <c r="P134" s="81">
        <v>43691.778599537036</v>
      </c>
      <c r="Q134" s="79" t="s">
        <v>334</v>
      </c>
      <c r="R134" s="79"/>
      <c r="S134" s="79"/>
      <c r="T134" s="79"/>
      <c r="U134" s="82" t="s">
        <v>492</v>
      </c>
      <c r="V134" s="82" t="s">
        <v>492</v>
      </c>
      <c r="W134" s="81">
        <v>43691.778599537036</v>
      </c>
      <c r="X134" s="82" t="s">
        <v>655</v>
      </c>
      <c r="Y134" s="79"/>
      <c r="Z134" s="79"/>
      <c r="AA134" s="85" t="s">
        <v>769</v>
      </c>
      <c r="AB134" s="79"/>
      <c r="AC134" s="79" t="b">
        <v>0</v>
      </c>
      <c r="AD134" s="79">
        <v>0</v>
      </c>
      <c r="AE134" s="85" t="s">
        <v>798</v>
      </c>
      <c r="AF134" s="79" t="b">
        <v>0</v>
      </c>
      <c r="AG134" s="79" t="s">
        <v>802</v>
      </c>
      <c r="AH134" s="79"/>
      <c r="AI134" s="85" t="s">
        <v>798</v>
      </c>
      <c r="AJ134" s="79" t="b">
        <v>0</v>
      </c>
      <c r="AK134" s="79">
        <v>9</v>
      </c>
      <c r="AL134" s="85" t="s">
        <v>780</v>
      </c>
      <c r="AM134" s="79" t="s">
        <v>814</v>
      </c>
      <c r="AN134" s="79" t="b">
        <v>0</v>
      </c>
      <c r="AO134" s="85" t="s">
        <v>780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0</v>
      </c>
      <c r="BE134" s="49">
        <v>0</v>
      </c>
      <c r="BF134" s="48">
        <v>0</v>
      </c>
      <c r="BG134" s="49">
        <v>0</v>
      </c>
      <c r="BH134" s="48">
        <v>0</v>
      </c>
      <c r="BI134" s="49">
        <v>0</v>
      </c>
      <c r="BJ134" s="48">
        <v>9</v>
      </c>
      <c r="BK134" s="49">
        <v>100</v>
      </c>
      <c r="BL134" s="48">
        <v>9</v>
      </c>
    </row>
    <row r="135" spans="1:64" ht="15">
      <c r="A135" s="64" t="s">
        <v>276</v>
      </c>
      <c r="B135" s="64" t="s">
        <v>306</v>
      </c>
      <c r="C135" s="65" t="s">
        <v>2267</v>
      </c>
      <c r="D135" s="66">
        <v>3</v>
      </c>
      <c r="E135" s="67" t="s">
        <v>132</v>
      </c>
      <c r="F135" s="68">
        <v>35</v>
      </c>
      <c r="G135" s="65"/>
      <c r="H135" s="69"/>
      <c r="I135" s="70"/>
      <c r="J135" s="70"/>
      <c r="K135" s="34" t="s">
        <v>65</v>
      </c>
      <c r="L135" s="77">
        <v>135</v>
      </c>
      <c r="M135" s="77"/>
      <c r="N135" s="72"/>
      <c r="O135" s="79" t="s">
        <v>311</v>
      </c>
      <c r="P135" s="81">
        <v>43698.269849537035</v>
      </c>
      <c r="Q135" s="79" t="s">
        <v>366</v>
      </c>
      <c r="R135" s="82" t="s">
        <v>413</v>
      </c>
      <c r="S135" s="79" t="s">
        <v>444</v>
      </c>
      <c r="T135" s="79"/>
      <c r="U135" s="79"/>
      <c r="V135" s="82" t="s">
        <v>559</v>
      </c>
      <c r="W135" s="81">
        <v>43698.269849537035</v>
      </c>
      <c r="X135" s="82" t="s">
        <v>656</v>
      </c>
      <c r="Y135" s="79"/>
      <c r="Z135" s="79"/>
      <c r="AA135" s="85" t="s">
        <v>770</v>
      </c>
      <c r="AB135" s="79"/>
      <c r="AC135" s="79" t="b">
        <v>0</v>
      </c>
      <c r="AD135" s="79">
        <v>0</v>
      </c>
      <c r="AE135" s="85" t="s">
        <v>798</v>
      </c>
      <c r="AF135" s="79" t="b">
        <v>0</v>
      </c>
      <c r="AG135" s="79" t="s">
        <v>802</v>
      </c>
      <c r="AH135" s="79"/>
      <c r="AI135" s="85" t="s">
        <v>798</v>
      </c>
      <c r="AJ135" s="79" t="b">
        <v>0</v>
      </c>
      <c r="AK135" s="79">
        <v>1</v>
      </c>
      <c r="AL135" s="85" t="s">
        <v>784</v>
      </c>
      <c r="AM135" s="79" t="s">
        <v>814</v>
      </c>
      <c r="AN135" s="79" t="b">
        <v>0</v>
      </c>
      <c r="AO135" s="85" t="s">
        <v>784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c r="BE135" s="49"/>
      <c r="BF135" s="48"/>
      <c r="BG135" s="49"/>
      <c r="BH135" s="48"/>
      <c r="BI135" s="49"/>
      <c r="BJ135" s="48"/>
      <c r="BK135" s="49"/>
      <c r="BL135" s="48"/>
    </row>
    <row r="136" spans="1:64" ht="15">
      <c r="A136" s="64" t="s">
        <v>276</v>
      </c>
      <c r="B136" s="64" t="s">
        <v>282</v>
      </c>
      <c r="C136" s="65" t="s">
        <v>2267</v>
      </c>
      <c r="D136" s="66">
        <v>3</v>
      </c>
      <c r="E136" s="67" t="s">
        <v>132</v>
      </c>
      <c r="F136" s="68">
        <v>35</v>
      </c>
      <c r="G136" s="65"/>
      <c r="H136" s="69"/>
      <c r="I136" s="70"/>
      <c r="J136" s="70"/>
      <c r="K136" s="34" t="s">
        <v>65</v>
      </c>
      <c r="L136" s="77">
        <v>136</v>
      </c>
      <c r="M136" s="77"/>
      <c r="N136" s="72"/>
      <c r="O136" s="79" t="s">
        <v>311</v>
      </c>
      <c r="P136" s="81">
        <v>43698.269849537035</v>
      </c>
      <c r="Q136" s="79" t="s">
        <v>366</v>
      </c>
      <c r="R136" s="82" t="s">
        <v>413</v>
      </c>
      <c r="S136" s="79" t="s">
        <v>444</v>
      </c>
      <c r="T136" s="79"/>
      <c r="U136" s="79"/>
      <c r="V136" s="82" t="s">
        <v>559</v>
      </c>
      <c r="W136" s="81">
        <v>43698.269849537035</v>
      </c>
      <c r="X136" s="82" t="s">
        <v>656</v>
      </c>
      <c r="Y136" s="79"/>
      <c r="Z136" s="79"/>
      <c r="AA136" s="85" t="s">
        <v>770</v>
      </c>
      <c r="AB136" s="79"/>
      <c r="AC136" s="79" t="b">
        <v>0</v>
      </c>
      <c r="AD136" s="79">
        <v>0</v>
      </c>
      <c r="AE136" s="85" t="s">
        <v>798</v>
      </c>
      <c r="AF136" s="79" t="b">
        <v>0</v>
      </c>
      <c r="AG136" s="79" t="s">
        <v>802</v>
      </c>
      <c r="AH136" s="79"/>
      <c r="AI136" s="85" t="s">
        <v>798</v>
      </c>
      <c r="AJ136" s="79" t="b">
        <v>0</v>
      </c>
      <c r="AK136" s="79">
        <v>1</v>
      </c>
      <c r="AL136" s="85" t="s">
        <v>784</v>
      </c>
      <c r="AM136" s="79" t="s">
        <v>814</v>
      </c>
      <c r="AN136" s="79" t="b">
        <v>0</v>
      </c>
      <c r="AO136" s="85" t="s">
        <v>784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v>1</v>
      </c>
      <c r="BE136" s="49">
        <v>5.555555555555555</v>
      </c>
      <c r="BF136" s="48">
        <v>0</v>
      </c>
      <c r="BG136" s="49">
        <v>0</v>
      </c>
      <c r="BH136" s="48">
        <v>0</v>
      </c>
      <c r="BI136" s="49">
        <v>0</v>
      </c>
      <c r="BJ136" s="48">
        <v>17</v>
      </c>
      <c r="BK136" s="49">
        <v>94.44444444444444</v>
      </c>
      <c r="BL136" s="48">
        <v>18</v>
      </c>
    </row>
    <row r="137" spans="1:64" ht="15">
      <c r="A137" s="64" t="s">
        <v>277</v>
      </c>
      <c r="B137" s="64" t="s">
        <v>307</v>
      </c>
      <c r="C137" s="65" t="s">
        <v>2267</v>
      </c>
      <c r="D137" s="66">
        <v>3</v>
      </c>
      <c r="E137" s="67" t="s">
        <v>132</v>
      </c>
      <c r="F137" s="68">
        <v>35</v>
      </c>
      <c r="G137" s="65"/>
      <c r="H137" s="69"/>
      <c r="I137" s="70"/>
      <c r="J137" s="70"/>
      <c r="K137" s="34" t="s">
        <v>65</v>
      </c>
      <c r="L137" s="77">
        <v>137</v>
      </c>
      <c r="M137" s="77"/>
      <c r="N137" s="72"/>
      <c r="O137" s="79" t="s">
        <v>311</v>
      </c>
      <c r="P137" s="81">
        <v>43668.77722222222</v>
      </c>
      <c r="Q137" s="79" t="s">
        <v>367</v>
      </c>
      <c r="R137" s="82" t="s">
        <v>414</v>
      </c>
      <c r="S137" s="79" t="s">
        <v>448</v>
      </c>
      <c r="T137" s="79"/>
      <c r="U137" s="82" t="s">
        <v>502</v>
      </c>
      <c r="V137" s="82" t="s">
        <v>502</v>
      </c>
      <c r="W137" s="81">
        <v>43668.77722222222</v>
      </c>
      <c r="X137" s="82" t="s">
        <v>657</v>
      </c>
      <c r="Y137" s="79"/>
      <c r="Z137" s="79"/>
      <c r="AA137" s="85" t="s">
        <v>771</v>
      </c>
      <c r="AB137" s="79"/>
      <c r="AC137" s="79" t="b">
        <v>0</v>
      </c>
      <c r="AD137" s="79">
        <v>7</v>
      </c>
      <c r="AE137" s="85" t="s">
        <v>798</v>
      </c>
      <c r="AF137" s="79" t="b">
        <v>0</v>
      </c>
      <c r="AG137" s="79" t="s">
        <v>802</v>
      </c>
      <c r="AH137" s="79"/>
      <c r="AI137" s="85" t="s">
        <v>798</v>
      </c>
      <c r="AJ137" s="79" t="b">
        <v>0</v>
      </c>
      <c r="AK137" s="79">
        <v>5</v>
      </c>
      <c r="AL137" s="85" t="s">
        <v>798</v>
      </c>
      <c r="AM137" s="79" t="s">
        <v>808</v>
      </c>
      <c r="AN137" s="79" t="b">
        <v>0</v>
      </c>
      <c r="AO137" s="85" t="s">
        <v>771</v>
      </c>
      <c r="AP137" s="79" t="s">
        <v>826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4.166666666666667</v>
      </c>
      <c r="BF137" s="48">
        <v>0</v>
      </c>
      <c r="BG137" s="49">
        <v>0</v>
      </c>
      <c r="BH137" s="48">
        <v>0</v>
      </c>
      <c r="BI137" s="49">
        <v>0</v>
      </c>
      <c r="BJ137" s="48">
        <v>23</v>
      </c>
      <c r="BK137" s="49">
        <v>95.83333333333333</v>
      </c>
      <c r="BL137" s="48">
        <v>24</v>
      </c>
    </row>
    <row r="138" spans="1:64" ht="15">
      <c r="A138" s="64" t="s">
        <v>278</v>
      </c>
      <c r="B138" s="64" t="s">
        <v>308</v>
      </c>
      <c r="C138" s="65" t="s">
        <v>2267</v>
      </c>
      <c r="D138" s="66">
        <v>3</v>
      </c>
      <c r="E138" s="67" t="s">
        <v>132</v>
      </c>
      <c r="F138" s="68">
        <v>35</v>
      </c>
      <c r="G138" s="65"/>
      <c r="H138" s="69"/>
      <c r="I138" s="70"/>
      <c r="J138" s="70"/>
      <c r="K138" s="34" t="s">
        <v>65</v>
      </c>
      <c r="L138" s="77">
        <v>138</v>
      </c>
      <c r="M138" s="77"/>
      <c r="N138" s="72"/>
      <c r="O138" s="79" t="s">
        <v>311</v>
      </c>
      <c r="P138" s="81">
        <v>43691.61896990741</v>
      </c>
      <c r="Q138" s="79" t="s">
        <v>368</v>
      </c>
      <c r="R138" s="79"/>
      <c r="S138" s="79"/>
      <c r="T138" s="79" t="s">
        <v>484</v>
      </c>
      <c r="U138" s="79"/>
      <c r="V138" s="82" t="s">
        <v>560</v>
      </c>
      <c r="W138" s="81">
        <v>43691.61896990741</v>
      </c>
      <c r="X138" s="82" t="s">
        <v>658</v>
      </c>
      <c r="Y138" s="79"/>
      <c r="Z138" s="79"/>
      <c r="AA138" s="85" t="s">
        <v>772</v>
      </c>
      <c r="AB138" s="79"/>
      <c r="AC138" s="79" t="b">
        <v>0</v>
      </c>
      <c r="AD138" s="79">
        <v>0</v>
      </c>
      <c r="AE138" s="85" t="s">
        <v>798</v>
      </c>
      <c r="AF138" s="79" t="b">
        <v>0</v>
      </c>
      <c r="AG138" s="79" t="s">
        <v>802</v>
      </c>
      <c r="AH138" s="79"/>
      <c r="AI138" s="85" t="s">
        <v>798</v>
      </c>
      <c r="AJ138" s="79" t="b">
        <v>0</v>
      </c>
      <c r="AK138" s="79">
        <v>1</v>
      </c>
      <c r="AL138" s="85" t="s">
        <v>773</v>
      </c>
      <c r="AM138" s="79" t="s">
        <v>807</v>
      </c>
      <c r="AN138" s="79" t="b">
        <v>0</v>
      </c>
      <c r="AO138" s="85" t="s">
        <v>773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4.761904761904762</v>
      </c>
      <c r="BF138" s="48">
        <v>0</v>
      </c>
      <c r="BG138" s="49">
        <v>0</v>
      </c>
      <c r="BH138" s="48">
        <v>0</v>
      </c>
      <c r="BI138" s="49">
        <v>0</v>
      </c>
      <c r="BJ138" s="48">
        <v>20</v>
      </c>
      <c r="BK138" s="49">
        <v>95.23809523809524</v>
      </c>
      <c r="BL138" s="48">
        <v>21</v>
      </c>
    </row>
    <row r="139" spans="1:64" ht="15">
      <c r="A139" s="64" t="s">
        <v>277</v>
      </c>
      <c r="B139" s="64" t="s">
        <v>308</v>
      </c>
      <c r="C139" s="65" t="s">
        <v>2267</v>
      </c>
      <c r="D139" s="66">
        <v>3</v>
      </c>
      <c r="E139" s="67" t="s">
        <v>132</v>
      </c>
      <c r="F139" s="68">
        <v>35</v>
      </c>
      <c r="G139" s="65"/>
      <c r="H139" s="69"/>
      <c r="I139" s="70"/>
      <c r="J139" s="70"/>
      <c r="K139" s="34" t="s">
        <v>65</v>
      </c>
      <c r="L139" s="77">
        <v>139</v>
      </c>
      <c r="M139" s="77"/>
      <c r="N139" s="72"/>
      <c r="O139" s="79" t="s">
        <v>311</v>
      </c>
      <c r="P139" s="81">
        <v>43691.54325231481</v>
      </c>
      <c r="Q139" s="79" t="s">
        <v>369</v>
      </c>
      <c r="R139" s="82" t="s">
        <v>415</v>
      </c>
      <c r="S139" s="79" t="s">
        <v>449</v>
      </c>
      <c r="T139" s="79" t="s">
        <v>484</v>
      </c>
      <c r="U139" s="82" t="s">
        <v>503</v>
      </c>
      <c r="V139" s="82" t="s">
        <v>503</v>
      </c>
      <c r="W139" s="81">
        <v>43691.54325231481</v>
      </c>
      <c r="X139" s="82" t="s">
        <v>659</v>
      </c>
      <c r="Y139" s="79"/>
      <c r="Z139" s="79"/>
      <c r="AA139" s="85" t="s">
        <v>773</v>
      </c>
      <c r="AB139" s="79"/>
      <c r="AC139" s="79" t="b">
        <v>0</v>
      </c>
      <c r="AD139" s="79">
        <v>1</v>
      </c>
      <c r="AE139" s="85" t="s">
        <v>798</v>
      </c>
      <c r="AF139" s="79" t="b">
        <v>0</v>
      </c>
      <c r="AG139" s="79" t="s">
        <v>802</v>
      </c>
      <c r="AH139" s="79"/>
      <c r="AI139" s="85" t="s">
        <v>798</v>
      </c>
      <c r="AJ139" s="79" t="b">
        <v>0</v>
      </c>
      <c r="AK139" s="79">
        <v>1</v>
      </c>
      <c r="AL139" s="85" t="s">
        <v>798</v>
      </c>
      <c r="AM139" s="79" t="s">
        <v>813</v>
      </c>
      <c r="AN139" s="79" t="b">
        <v>0</v>
      </c>
      <c r="AO139" s="85" t="s">
        <v>773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5.2631578947368425</v>
      </c>
      <c r="BF139" s="48">
        <v>0</v>
      </c>
      <c r="BG139" s="49">
        <v>0</v>
      </c>
      <c r="BH139" s="48">
        <v>0</v>
      </c>
      <c r="BI139" s="49">
        <v>0</v>
      </c>
      <c r="BJ139" s="48">
        <v>18</v>
      </c>
      <c r="BK139" s="49">
        <v>94.73684210526316</v>
      </c>
      <c r="BL139" s="48">
        <v>19</v>
      </c>
    </row>
    <row r="140" spans="1:64" ht="15">
      <c r="A140" s="64" t="s">
        <v>278</v>
      </c>
      <c r="B140" s="64" t="s">
        <v>277</v>
      </c>
      <c r="C140" s="65" t="s">
        <v>2267</v>
      </c>
      <c r="D140" s="66">
        <v>3</v>
      </c>
      <c r="E140" s="67" t="s">
        <v>132</v>
      </c>
      <c r="F140" s="68">
        <v>35</v>
      </c>
      <c r="G140" s="65"/>
      <c r="H140" s="69"/>
      <c r="I140" s="70"/>
      <c r="J140" s="70"/>
      <c r="K140" s="34" t="s">
        <v>66</v>
      </c>
      <c r="L140" s="77">
        <v>140</v>
      </c>
      <c r="M140" s="77"/>
      <c r="N140" s="72"/>
      <c r="O140" s="79" t="s">
        <v>311</v>
      </c>
      <c r="P140" s="81">
        <v>43691.61896990741</v>
      </c>
      <c r="Q140" s="79" t="s">
        <v>368</v>
      </c>
      <c r="R140" s="79"/>
      <c r="S140" s="79"/>
      <c r="T140" s="79" t="s">
        <v>484</v>
      </c>
      <c r="U140" s="79"/>
      <c r="V140" s="82" t="s">
        <v>560</v>
      </c>
      <c r="W140" s="81">
        <v>43691.61896990741</v>
      </c>
      <c r="X140" s="82" t="s">
        <v>658</v>
      </c>
      <c r="Y140" s="79"/>
      <c r="Z140" s="79"/>
      <c r="AA140" s="85" t="s">
        <v>772</v>
      </c>
      <c r="AB140" s="79"/>
      <c r="AC140" s="79" t="b">
        <v>0</v>
      </c>
      <c r="AD140" s="79">
        <v>0</v>
      </c>
      <c r="AE140" s="85" t="s">
        <v>798</v>
      </c>
      <c r="AF140" s="79" t="b">
        <v>0</v>
      </c>
      <c r="AG140" s="79" t="s">
        <v>802</v>
      </c>
      <c r="AH140" s="79"/>
      <c r="AI140" s="85" t="s">
        <v>798</v>
      </c>
      <c r="AJ140" s="79" t="b">
        <v>0</v>
      </c>
      <c r="AK140" s="79">
        <v>1</v>
      </c>
      <c r="AL140" s="85" t="s">
        <v>773</v>
      </c>
      <c r="AM140" s="79" t="s">
        <v>807</v>
      </c>
      <c r="AN140" s="79" t="b">
        <v>0</v>
      </c>
      <c r="AO140" s="85" t="s">
        <v>773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277</v>
      </c>
      <c r="B141" s="64" t="s">
        <v>278</v>
      </c>
      <c r="C141" s="65" t="s">
        <v>2267</v>
      </c>
      <c r="D141" s="66">
        <v>3</v>
      </c>
      <c r="E141" s="67" t="s">
        <v>132</v>
      </c>
      <c r="F141" s="68">
        <v>35</v>
      </c>
      <c r="G141" s="65"/>
      <c r="H141" s="69"/>
      <c r="I141" s="70"/>
      <c r="J141" s="70"/>
      <c r="K141" s="34" t="s">
        <v>66</v>
      </c>
      <c r="L141" s="77">
        <v>141</v>
      </c>
      <c r="M141" s="77"/>
      <c r="N141" s="72"/>
      <c r="O141" s="79" t="s">
        <v>311</v>
      </c>
      <c r="P141" s="81">
        <v>43691.54325231481</v>
      </c>
      <c r="Q141" s="79" t="s">
        <v>369</v>
      </c>
      <c r="R141" s="82" t="s">
        <v>415</v>
      </c>
      <c r="S141" s="79" t="s">
        <v>449</v>
      </c>
      <c r="T141" s="79" t="s">
        <v>484</v>
      </c>
      <c r="U141" s="82" t="s">
        <v>503</v>
      </c>
      <c r="V141" s="82" t="s">
        <v>503</v>
      </c>
      <c r="W141" s="81">
        <v>43691.54325231481</v>
      </c>
      <c r="X141" s="82" t="s">
        <v>659</v>
      </c>
      <c r="Y141" s="79"/>
      <c r="Z141" s="79"/>
      <c r="AA141" s="85" t="s">
        <v>773</v>
      </c>
      <c r="AB141" s="79"/>
      <c r="AC141" s="79" t="b">
        <v>0</v>
      </c>
      <c r="AD141" s="79">
        <v>1</v>
      </c>
      <c r="AE141" s="85" t="s">
        <v>798</v>
      </c>
      <c r="AF141" s="79" t="b">
        <v>0</v>
      </c>
      <c r="AG141" s="79" t="s">
        <v>802</v>
      </c>
      <c r="AH141" s="79"/>
      <c r="AI141" s="85" t="s">
        <v>798</v>
      </c>
      <c r="AJ141" s="79" t="b">
        <v>0</v>
      </c>
      <c r="AK141" s="79">
        <v>1</v>
      </c>
      <c r="AL141" s="85" t="s">
        <v>798</v>
      </c>
      <c r="AM141" s="79" t="s">
        <v>813</v>
      </c>
      <c r="AN141" s="79" t="b">
        <v>0</v>
      </c>
      <c r="AO141" s="85" t="s">
        <v>773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277</v>
      </c>
      <c r="B142" s="64" t="s">
        <v>309</v>
      </c>
      <c r="C142" s="65" t="s">
        <v>2267</v>
      </c>
      <c r="D142" s="66">
        <v>3</v>
      </c>
      <c r="E142" s="67" t="s">
        <v>132</v>
      </c>
      <c r="F142" s="68">
        <v>35</v>
      </c>
      <c r="G142" s="65"/>
      <c r="H142" s="69"/>
      <c r="I142" s="70"/>
      <c r="J142" s="70"/>
      <c r="K142" s="34" t="s">
        <v>65</v>
      </c>
      <c r="L142" s="77">
        <v>142</v>
      </c>
      <c r="M142" s="77"/>
      <c r="N142" s="72"/>
      <c r="O142" s="79" t="s">
        <v>311</v>
      </c>
      <c r="P142" s="81">
        <v>43693.701736111114</v>
      </c>
      <c r="Q142" s="79" t="s">
        <v>370</v>
      </c>
      <c r="R142" s="82" t="s">
        <v>416</v>
      </c>
      <c r="S142" s="79" t="s">
        <v>450</v>
      </c>
      <c r="T142" s="79" t="s">
        <v>485</v>
      </c>
      <c r="U142" s="79"/>
      <c r="V142" s="82" t="s">
        <v>561</v>
      </c>
      <c r="W142" s="81">
        <v>43693.701736111114</v>
      </c>
      <c r="X142" s="82" t="s">
        <v>660</v>
      </c>
      <c r="Y142" s="79"/>
      <c r="Z142" s="79"/>
      <c r="AA142" s="85" t="s">
        <v>774</v>
      </c>
      <c r="AB142" s="79"/>
      <c r="AC142" s="79" t="b">
        <v>0</v>
      </c>
      <c r="AD142" s="79">
        <v>4</v>
      </c>
      <c r="AE142" s="85" t="s">
        <v>798</v>
      </c>
      <c r="AF142" s="79" t="b">
        <v>0</v>
      </c>
      <c r="AG142" s="79" t="s">
        <v>802</v>
      </c>
      <c r="AH142" s="79"/>
      <c r="AI142" s="85" t="s">
        <v>798</v>
      </c>
      <c r="AJ142" s="79" t="b">
        <v>0</v>
      </c>
      <c r="AK142" s="79">
        <v>3</v>
      </c>
      <c r="AL142" s="85" t="s">
        <v>798</v>
      </c>
      <c r="AM142" s="79" t="s">
        <v>808</v>
      </c>
      <c r="AN142" s="79" t="b">
        <v>0</v>
      </c>
      <c r="AO142" s="85" t="s">
        <v>774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5.2631578947368425</v>
      </c>
      <c r="BF142" s="48">
        <v>0</v>
      </c>
      <c r="BG142" s="49">
        <v>0</v>
      </c>
      <c r="BH142" s="48">
        <v>0</v>
      </c>
      <c r="BI142" s="49">
        <v>0</v>
      </c>
      <c r="BJ142" s="48">
        <v>18</v>
      </c>
      <c r="BK142" s="49">
        <v>94.73684210526316</v>
      </c>
      <c r="BL142" s="48">
        <v>19</v>
      </c>
    </row>
    <row r="143" spans="1:64" ht="15">
      <c r="A143" s="64" t="s">
        <v>279</v>
      </c>
      <c r="B143" s="64" t="s">
        <v>277</v>
      </c>
      <c r="C143" s="65" t="s">
        <v>2267</v>
      </c>
      <c r="D143" s="66">
        <v>3</v>
      </c>
      <c r="E143" s="67" t="s">
        <v>132</v>
      </c>
      <c r="F143" s="68">
        <v>35</v>
      </c>
      <c r="G143" s="65"/>
      <c r="H143" s="69"/>
      <c r="I143" s="70"/>
      <c r="J143" s="70"/>
      <c r="K143" s="34" t="s">
        <v>66</v>
      </c>
      <c r="L143" s="77">
        <v>143</v>
      </c>
      <c r="M143" s="77"/>
      <c r="N143" s="72"/>
      <c r="O143" s="79" t="s">
        <v>311</v>
      </c>
      <c r="P143" s="81">
        <v>43692.27924768518</v>
      </c>
      <c r="Q143" s="79" t="s">
        <v>334</v>
      </c>
      <c r="R143" s="79"/>
      <c r="S143" s="79"/>
      <c r="T143" s="79"/>
      <c r="U143" s="82" t="s">
        <v>492</v>
      </c>
      <c r="V143" s="82" t="s">
        <v>492</v>
      </c>
      <c r="W143" s="81">
        <v>43692.27924768518</v>
      </c>
      <c r="X143" s="82" t="s">
        <v>661</v>
      </c>
      <c r="Y143" s="79"/>
      <c r="Z143" s="79"/>
      <c r="AA143" s="85" t="s">
        <v>775</v>
      </c>
      <c r="AB143" s="79"/>
      <c r="AC143" s="79" t="b">
        <v>0</v>
      </c>
      <c r="AD143" s="79">
        <v>0</v>
      </c>
      <c r="AE143" s="85" t="s">
        <v>798</v>
      </c>
      <c r="AF143" s="79" t="b">
        <v>0</v>
      </c>
      <c r="AG143" s="79" t="s">
        <v>802</v>
      </c>
      <c r="AH143" s="79"/>
      <c r="AI143" s="85" t="s">
        <v>798</v>
      </c>
      <c r="AJ143" s="79" t="b">
        <v>0</v>
      </c>
      <c r="AK143" s="79">
        <v>9</v>
      </c>
      <c r="AL143" s="85" t="s">
        <v>780</v>
      </c>
      <c r="AM143" s="79" t="s">
        <v>807</v>
      </c>
      <c r="AN143" s="79" t="b">
        <v>0</v>
      </c>
      <c r="AO143" s="85" t="s">
        <v>780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1</v>
      </c>
      <c r="BD143" s="48"/>
      <c r="BE143" s="49"/>
      <c r="BF143" s="48"/>
      <c r="BG143" s="49"/>
      <c r="BH143" s="48"/>
      <c r="BI143" s="49"/>
      <c r="BJ143" s="48"/>
      <c r="BK143" s="49"/>
      <c r="BL143" s="48"/>
    </row>
    <row r="144" spans="1:64" ht="15">
      <c r="A144" s="64" t="s">
        <v>279</v>
      </c>
      <c r="B144" s="64" t="s">
        <v>281</v>
      </c>
      <c r="C144" s="65" t="s">
        <v>2267</v>
      </c>
      <c r="D144" s="66">
        <v>3</v>
      </c>
      <c r="E144" s="67" t="s">
        <v>132</v>
      </c>
      <c r="F144" s="68">
        <v>35</v>
      </c>
      <c r="G144" s="65"/>
      <c r="H144" s="69"/>
      <c r="I144" s="70"/>
      <c r="J144" s="70"/>
      <c r="K144" s="34" t="s">
        <v>65</v>
      </c>
      <c r="L144" s="77">
        <v>144</v>
      </c>
      <c r="M144" s="77"/>
      <c r="N144" s="72"/>
      <c r="O144" s="79" t="s">
        <v>311</v>
      </c>
      <c r="P144" s="81">
        <v>43692.27924768518</v>
      </c>
      <c r="Q144" s="79" t="s">
        <v>334</v>
      </c>
      <c r="R144" s="79"/>
      <c r="S144" s="79"/>
      <c r="T144" s="79"/>
      <c r="U144" s="82" t="s">
        <v>492</v>
      </c>
      <c r="V144" s="82" t="s">
        <v>492</v>
      </c>
      <c r="W144" s="81">
        <v>43692.27924768518</v>
      </c>
      <c r="X144" s="82" t="s">
        <v>661</v>
      </c>
      <c r="Y144" s="79"/>
      <c r="Z144" s="79"/>
      <c r="AA144" s="85" t="s">
        <v>775</v>
      </c>
      <c r="AB144" s="79"/>
      <c r="AC144" s="79" t="b">
        <v>0</v>
      </c>
      <c r="AD144" s="79">
        <v>0</v>
      </c>
      <c r="AE144" s="85" t="s">
        <v>798</v>
      </c>
      <c r="AF144" s="79" t="b">
        <v>0</v>
      </c>
      <c r="AG144" s="79" t="s">
        <v>802</v>
      </c>
      <c r="AH144" s="79"/>
      <c r="AI144" s="85" t="s">
        <v>798</v>
      </c>
      <c r="AJ144" s="79" t="b">
        <v>0</v>
      </c>
      <c r="AK144" s="79">
        <v>9</v>
      </c>
      <c r="AL144" s="85" t="s">
        <v>780</v>
      </c>
      <c r="AM144" s="79" t="s">
        <v>807</v>
      </c>
      <c r="AN144" s="79" t="b">
        <v>0</v>
      </c>
      <c r="AO144" s="85" t="s">
        <v>780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9</v>
      </c>
      <c r="BK144" s="49">
        <v>100</v>
      </c>
      <c r="BL144" s="48">
        <v>9</v>
      </c>
    </row>
    <row r="145" spans="1:64" ht="15">
      <c r="A145" s="64" t="s">
        <v>277</v>
      </c>
      <c r="B145" s="64" t="s">
        <v>279</v>
      </c>
      <c r="C145" s="65" t="s">
        <v>2267</v>
      </c>
      <c r="D145" s="66">
        <v>3</v>
      </c>
      <c r="E145" s="67" t="s">
        <v>132</v>
      </c>
      <c r="F145" s="68">
        <v>35</v>
      </c>
      <c r="G145" s="65"/>
      <c r="H145" s="69"/>
      <c r="I145" s="70"/>
      <c r="J145" s="70"/>
      <c r="K145" s="34" t="s">
        <v>66</v>
      </c>
      <c r="L145" s="77">
        <v>145</v>
      </c>
      <c r="M145" s="77"/>
      <c r="N145" s="72"/>
      <c r="O145" s="79" t="s">
        <v>311</v>
      </c>
      <c r="P145" s="81">
        <v>43693.701736111114</v>
      </c>
      <c r="Q145" s="79" t="s">
        <v>370</v>
      </c>
      <c r="R145" s="82" t="s">
        <v>416</v>
      </c>
      <c r="S145" s="79" t="s">
        <v>450</v>
      </c>
      <c r="T145" s="79" t="s">
        <v>485</v>
      </c>
      <c r="U145" s="79"/>
      <c r="V145" s="82" t="s">
        <v>561</v>
      </c>
      <c r="W145" s="81">
        <v>43693.701736111114</v>
      </c>
      <c r="X145" s="82" t="s">
        <v>660</v>
      </c>
      <c r="Y145" s="79"/>
      <c r="Z145" s="79"/>
      <c r="AA145" s="85" t="s">
        <v>774</v>
      </c>
      <c r="AB145" s="79"/>
      <c r="AC145" s="79" t="b">
        <v>0</v>
      </c>
      <c r="AD145" s="79">
        <v>4</v>
      </c>
      <c r="AE145" s="85" t="s">
        <v>798</v>
      </c>
      <c r="AF145" s="79" t="b">
        <v>0</v>
      </c>
      <c r="AG145" s="79" t="s">
        <v>802</v>
      </c>
      <c r="AH145" s="79"/>
      <c r="AI145" s="85" t="s">
        <v>798</v>
      </c>
      <c r="AJ145" s="79" t="b">
        <v>0</v>
      </c>
      <c r="AK145" s="79">
        <v>3</v>
      </c>
      <c r="AL145" s="85" t="s">
        <v>798</v>
      </c>
      <c r="AM145" s="79" t="s">
        <v>808</v>
      </c>
      <c r="AN145" s="79" t="b">
        <v>0</v>
      </c>
      <c r="AO145" s="85" t="s">
        <v>774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5</v>
      </c>
      <c r="BD145" s="48"/>
      <c r="BE145" s="49"/>
      <c r="BF145" s="48"/>
      <c r="BG145" s="49"/>
      <c r="BH145" s="48"/>
      <c r="BI145" s="49"/>
      <c r="BJ145" s="48"/>
      <c r="BK145" s="49"/>
      <c r="BL145" s="48"/>
    </row>
    <row r="146" spans="1:64" ht="15">
      <c r="A146" s="64" t="s">
        <v>277</v>
      </c>
      <c r="B146" s="64" t="s">
        <v>310</v>
      </c>
      <c r="C146" s="65" t="s">
        <v>2267</v>
      </c>
      <c r="D146" s="66">
        <v>3</v>
      </c>
      <c r="E146" s="67" t="s">
        <v>132</v>
      </c>
      <c r="F146" s="68">
        <v>35</v>
      </c>
      <c r="G146" s="65"/>
      <c r="H146" s="69"/>
      <c r="I146" s="70"/>
      <c r="J146" s="70"/>
      <c r="K146" s="34" t="s">
        <v>65</v>
      </c>
      <c r="L146" s="77">
        <v>146</v>
      </c>
      <c r="M146" s="77"/>
      <c r="N146" s="72"/>
      <c r="O146" s="79" t="s">
        <v>311</v>
      </c>
      <c r="P146" s="81">
        <v>43696.557442129626</v>
      </c>
      <c r="Q146" s="79" t="s">
        <v>371</v>
      </c>
      <c r="R146" s="82" t="s">
        <v>417</v>
      </c>
      <c r="S146" s="79" t="s">
        <v>451</v>
      </c>
      <c r="T146" s="79" t="s">
        <v>486</v>
      </c>
      <c r="U146" s="79"/>
      <c r="V146" s="82" t="s">
        <v>561</v>
      </c>
      <c r="W146" s="81">
        <v>43696.557442129626</v>
      </c>
      <c r="X146" s="82" t="s">
        <v>662</v>
      </c>
      <c r="Y146" s="79"/>
      <c r="Z146" s="79"/>
      <c r="AA146" s="85" t="s">
        <v>776</v>
      </c>
      <c r="AB146" s="79"/>
      <c r="AC146" s="79" t="b">
        <v>0</v>
      </c>
      <c r="AD146" s="79">
        <v>2</v>
      </c>
      <c r="AE146" s="85" t="s">
        <v>798</v>
      </c>
      <c r="AF146" s="79" t="b">
        <v>0</v>
      </c>
      <c r="AG146" s="79" t="s">
        <v>802</v>
      </c>
      <c r="AH146" s="79"/>
      <c r="AI146" s="85" t="s">
        <v>798</v>
      </c>
      <c r="AJ146" s="79" t="b">
        <v>0</v>
      </c>
      <c r="AK146" s="79">
        <v>0</v>
      </c>
      <c r="AL146" s="85" t="s">
        <v>798</v>
      </c>
      <c r="AM146" s="79" t="s">
        <v>808</v>
      </c>
      <c r="AN146" s="79" t="b">
        <v>0</v>
      </c>
      <c r="AO146" s="85" t="s">
        <v>776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2</v>
      </c>
      <c r="BE146" s="49">
        <v>9.090909090909092</v>
      </c>
      <c r="BF146" s="48">
        <v>0</v>
      </c>
      <c r="BG146" s="49">
        <v>0</v>
      </c>
      <c r="BH146" s="48">
        <v>0</v>
      </c>
      <c r="BI146" s="49">
        <v>0</v>
      </c>
      <c r="BJ146" s="48">
        <v>20</v>
      </c>
      <c r="BK146" s="49">
        <v>90.9090909090909</v>
      </c>
      <c r="BL146" s="48">
        <v>22</v>
      </c>
    </row>
    <row r="147" spans="1:64" ht="15">
      <c r="A147" s="64" t="s">
        <v>277</v>
      </c>
      <c r="B147" s="64" t="s">
        <v>301</v>
      </c>
      <c r="C147" s="65" t="s">
        <v>2267</v>
      </c>
      <c r="D147" s="66">
        <v>3</v>
      </c>
      <c r="E147" s="67" t="s">
        <v>132</v>
      </c>
      <c r="F147" s="68">
        <v>35</v>
      </c>
      <c r="G147" s="65"/>
      <c r="H147" s="69"/>
      <c r="I147" s="70"/>
      <c r="J147" s="70"/>
      <c r="K147" s="34" t="s">
        <v>65</v>
      </c>
      <c r="L147" s="77">
        <v>147</v>
      </c>
      <c r="M147" s="77"/>
      <c r="N147" s="72"/>
      <c r="O147" s="79" t="s">
        <v>311</v>
      </c>
      <c r="P147" s="81">
        <v>43696.792025462964</v>
      </c>
      <c r="Q147" s="79" t="s">
        <v>372</v>
      </c>
      <c r="R147" s="82" t="s">
        <v>418</v>
      </c>
      <c r="S147" s="79" t="s">
        <v>452</v>
      </c>
      <c r="T147" s="79" t="s">
        <v>480</v>
      </c>
      <c r="U147" s="82" t="s">
        <v>504</v>
      </c>
      <c r="V147" s="82" t="s">
        <v>504</v>
      </c>
      <c r="W147" s="81">
        <v>43696.792025462964</v>
      </c>
      <c r="X147" s="82" t="s">
        <v>663</v>
      </c>
      <c r="Y147" s="79"/>
      <c r="Z147" s="79"/>
      <c r="AA147" s="85" t="s">
        <v>777</v>
      </c>
      <c r="AB147" s="79"/>
      <c r="AC147" s="79" t="b">
        <v>0</v>
      </c>
      <c r="AD147" s="79">
        <v>2</v>
      </c>
      <c r="AE147" s="85" t="s">
        <v>798</v>
      </c>
      <c r="AF147" s="79" t="b">
        <v>0</v>
      </c>
      <c r="AG147" s="79" t="s">
        <v>802</v>
      </c>
      <c r="AH147" s="79"/>
      <c r="AI147" s="85" t="s">
        <v>798</v>
      </c>
      <c r="AJ147" s="79" t="b">
        <v>0</v>
      </c>
      <c r="AK147" s="79">
        <v>2</v>
      </c>
      <c r="AL147" s="85" t="s">
        <v>798</v>
      </c>
      <c r="AM147" s="79" t="s">
        <v>808</v>
      </c>
      <c r="AN147" s="79" t="b">
        <v>0</v>
      </c>
      <c r="AO147" s="85" t="s">
        <v>777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4.761904761904762</v>
      </c>
      <c r="BF147" s="48">
        <v>1</v>
      </c>
      <c r="BG147" s="49">
        <v>4.761904761904762</v>
      </c>
      <c r="BH147" s="48">
        <v>0</v>
      </c>
      <c r="BI147" s="49">
        <v>0</v>
      </c>
      <c r="BJ147" s="48">
        <v>19</v>
      </c>
      <c r="BK147" s="49">
        <v>90.47619047619048</v>
      </c>
      <c r="BL147" s="48">
        <v>21</v>
      </c>
    </row>
    <row r="148" spans="1:64" ht="15">
      <c r="A148" s="64" t="s">
        <v>277</v>
      </c>
      <c r="B148" s="64" t="s">
        <v>302</v>
      </c>
      <c r="C148" s="65" t="s">
        <v>2267</v>
      </c>
      <c r="D148" s="66">
        <v>3</v>
      </c>
      <c r="E148" s="67" t="s">
        <v>132</v>
      </c>
      <c r="F148" s="68">
        <v>35</v>
      </c>
      <c r="G148" s="65"/>
      <c r="H148" s="69"/>
      <c r="I148" s="70"/>
      <c r="J148" s="70"/>
      <c r="K148" s="34" t="s">
        <v>65</v>
      </c>
      <c r="L148" s="77">
        <v>148</v>
      </c>
      <c r="M148" s="77"/>
      <c r="N148" s="72"/>
      <c r="O148" s="79" t="s">
        <v>311</v>
      </c>
      <c r="P148" s="81">
        <v>43697.58520833333</v>
      </c>
      <c r="Q148" s="79" t="s">
        <v>373</v>
      </c>
      <c r="R148" s="82" t="s">
        <v>419</v>
      </c>
      <c r="S148" s="79" t="s">
        <v>449</v>
      </c>
      <c r="T148" s="79" t="s">
        <v>482</v>
      </c>
      <c r="U148" s="82" t="s">
        <v>505</v>
      </c>
      <c r="V148" s="82" t="s">
        <v>505</v>
      </c>
      <c r="W148" s="81">
        <v>43697.58520833333</v>
      </c>
      <c r="X148" s="82" t="s">
        <v>664</v>
      </c>
      <c r="Y148" s="79"/>
      <c r="Z148" s="79"/>
      <c r="AA148" s="85" t="s">
        <v>778</v>
      </c>
      <c r="AB148" s="79"/>
      <c r="AC148" s="79" t="b">
        <v>0</v>
      </c>
      <c r="AD148" s="79">
        <v>1</v>
      </c>
      <c r="AE148" s="85" t="s">
        <v>798</v>
      </c>
      <c r="AF148" s="79" t="b">
        <v>0</v>
      </c>
      <c r="AG148" s="79" t="s">
        <v>802</v>
      </c>
      <c r="AH148" s="79"/>
      <c r="AI148" s="85" t="s">
        <v>798</v>
      </c>
      <c r="AJ148" s="79" t="b">
        <v>0</v>
      </c>
      <c r="AK148" s="79">
        <v>0</v>
      </c>
      <c r="AL148" s="85" t="s">
        <v>798</v>
      </c>
      <c r="AM148" s="79" t="s">
        <v>808</v>
      </c>
      <c r="AN148" s="79" t="b">
        <v>0</v>
      </c>
      <c r="AO148" s="85" t="s">
        <v>778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4</v>
      </c>
      <c r="BE148" s="49">
        <v>21.05263157894737</v>
      </c>
      <c r="BF148" s="48">
        <v>0</v>
      </c>
      <c r="BG148" s="49">
        <v>0</v>
      </c>
      <c r="BH148" s="48">
        <v>0</v>
      </c>
      <c r="BI148" s="49">
        <v>0</v>
      </c>
      <c r="BJ148" s="48">
        <v>15</v>
      </c>
      <c r="BK148" s="49">
        <v>78.94736842105263</v>
      </c>
      <c r="BL148" s="48">
        <v>19</v>
      </c>
    </row>
    <row r="149" spans="1:64" ht="15">
      <c r="A149" s="64" t="s">
        <v>280</v>
      </c>
      <c r="B149" s="64" t="s">
        <v>277</v>
      </c>
      <c r="C149" s="65" t="s">
        <v>2267</v>
      </c>
      <c r="D149" s="66">
        <v>3</v>
      </c>
      <c r="E149" s="67" t="s">
        <v>132</v>
      </c>
      <c r="F149" s="68">
        <v>35</v>
      </c>
      <c r="G149" s="65"/>
      <c r="H149" s="69"/>
      <c r="I149" s="70"/>
      <c r="J149" s="70"/>
      <c r="K149" s="34" t="s">
        <v>65</v>
      </c>
      <c r="L149" s="77">
        <v>149</v>
      </c>
      <c r="M149" s="77"/>
      <c r="N149" s="72"/>
      <c r="O149" s="79" t="s">
        <v>312</v>
      </c>
      <c r="P149" s="81">
        <v>43698.620891203704</v>
      </c>
      <c r="Q149" s="79" t="s">
        <v>374</v>
      </c>
      <c r="R149" s="82" t="s">
        <v>420</v>
      </c>
      <c r="S149" s="79" t="s">
        <v>453</v>
      </c>
      <c r="T149" s="79"/>
      <c r="U149" s="79"/>
      <c r="V149" s="82" t="s">
        <v>562</v>
      </c>
      <c r="W149" s="81">
        <v>43698.620891203704</v>
      </c>
      <c r="X149" s="82" t="s">
        <v>665</v>
      </c>
      <c r="Y149" s="79"/>
      <c r="Z149" s="79"/>
      <c r="AA149" s="85" t="s">
        <v>779</v>
      </c>
      <c r="AB149" s="79"/>
      <c r="AC149" s="79" t="b">
        <v>0</v>
      </c>
      <c r="AD149" s="79">
        <v>0</v>
      </c>
      <c r="AE149" s="85" t="s">
        <v>801</v>
      </c>
      <c r="AF149" s="79" t="b">
        <v>0</v>
      </c>
      <c r="AG149" s="79" t="s">
        <v>802</v>
      </c>
      <c r="AH149" s="79"/>
      <c r="AI149" s="85" t="s">
        <v>798</v>
      </c>
      <c r="AJ149" s="79" t="b">
        <v>0</v>
      </c>
      <c r="AK149" s="79">
        <v>0</v>
      </c>
      <c r="AL149" s="85" t="s">
        <v>798</v>
      </c>
      <c r="AM149" s="79" t="s">
        <v>808</v>
      </c>
      <c r="AN149" s="79" t="b">
        <v>0</v>
      </c>
      <c r="AO149" s="85" t="s">
        <v>779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3.3333333333333335</v>
      </c>
      <c r="BF149" s="48">
        <v>0</v>
      </c>
      <c r="BG149" s="49">
        <v>0</v>
      </c>
      <c r="BH149" s="48">
        <v>0</v>
      </c>
      <c r="BI149" s="49">
        <v>0</v>
      </c>
      <c r="BJ149" s="48">
        <v>29</v>
      </c>
      <c r="BK149" s="49">
        <v>96.66666666666667</v>
      </c>
      <c r="BL149" s="48">
        <v>30</v>
      </c>
    </row>
    <row r="150" spans="1:64" ht="15">
      <c r="A150" s="64" t="s">
        <v>281</v>
      </c>
      <c r="B150" s="64" t="s">
        <v>277</v>
      </c>
      <c r="C150" s="65" t="s">
        <v>2267</v>
      </c>
      <c r="D150" s="66">
        <v>3</v>
      </c>
      <c r="E150" s="67" t="s">
        <v>132</v>
      </c>
      <c r="F150" s="68">
        <v>35</v>
      </c>
      <c r="G150" s="65"/>
      <c r="H150" s="69"/>
      <c r="I150" s="70"/>
      <c r="J150" s="70"/>
      <c r="K150" s="34" t="s">
        <v>66</v>
      </c>
      <c r="L150" s="77">
        <v>150</v>
      </c>
      <c r="M150" s="77"/>
      <c r="N150" s="72"/>
      <c r="O150" s="79" t="s">
        <v>311</v>
      </c>
      <c r="P150" s="81">
        <v>43691.563622685186</v>
      </c>
      <c r="Q150" s="79" t="s">
        <v>375</v>
      </c>
      <c r="R150" s="79"/>
      <c r="S150" s="79"/>
      <c r="T150" s="79"/>
      <c r="U150" s="82" t="s">
        <v>492</v>
      </c>
      <c r="V150" s="82" t="s">
        <v>492</v>
      </c>
      <c r="W150" s="81">
        <v>43691.563622685186</v>
      </c>
      <c r="X150" s="82" t="s">
        <v>666</v>
      </c>
      <c r="Y150" s="79"/>
      <c r="Z150" s="79"/>
      <c r="AA150" s="85" t="s">
        <v>780</v>
      </c>
      <c r="AB150" s="79"/>
      <c r="AC150" s="79" t="b">
        <v>0</v>
      </c>
      <c r="AD150" s="79">
        <v>9</v>
      </c>
      <c r="AE150" s="85" t="s">
        <v>798</v>
      </c>
      <c r="AF150" s="79" t="b">
        <v>0</v>
      </c>
      <c r="AG150" s="79" t="s">
        <v>802</v>
      </c>
      <c r="AH150" s="79"/>
      <c r="AI150" s="85" t="s">
        <v>798</v>
      </c>
      <c r="AJ150" s="79" t="b">
        <v>0</v>
      </c>
      <c r="AK150" s="79">
        <v>3</v>
      </c>
      <c r="AL150" s="85" t="s">
        <v>798</v>
      </c>
      <c r="AM150" s="79" t="s">
        <v>807</v>
      </c>
      <c r="AN150" s="79" t="b">
        <v>0</v>
      </c>
      <c r="AO150" s="85" t="s">
        <v>780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1</v>
      </c>
      <c r="BD150" s="48">
        <v>0</v>
      </c>
      <c r="BE150" s="49">
        <v>0</v>
      </c>
      <c r="BF150" s="48">
        <v>0</v>
      </c>
      <c r="BG150" s="49">
        <v>0</v>
      </c>
      <c r="BH150" s="48">
        <v>0</v>
      </c>
      <c r="BI150" s="49">
        <v>0</v>
      </c>
      <c r="BJ150" s="48">
        <v>7</v>
      </c>
      <c r="BK150" s="49">
        <v>100</v>
      </c>
      <c r="BL150" s="48">
        <v>7</v>
      </c>
    </row>
    <row r="151" spans="1:64" ht="15">
      <c r="A151" s="64" t="s">
        <v>281</v>
      </c>
      <c r="B151" s="64" t="s">
        <v>281</v>
      </c>
      <c r="C151" s="65" t="s">
        <v>2267</v>
      </c>
      <c r="D151" s="66">
        <v>3</v>
      </c>
      <c r="E151" s="67" t="s">
        <v>132</v>
      </c>
      <c r="F151" s="68">
        <v>35</v>
      </c>
      <c r="G151" s="65"/>
      <c r="H151" s="69"/>
      <c r="I151" s="70"/>
      <c r="J151" s="70"/>
      <c r="K151" s="34" t="s">
        <v>65</v>
      </c>
      <c r="L151" s="77">
        <v>151</v>
      </c>
      <c r="M151" s="77"/>
      <c r="N151" s="72"/>
      <c r="O151" s="79" t="s">
        <v>176</v>
      </c>
      <c r="P151" s="81">
        <v>43697.75989583333</v>
      </c>
      <c r="Q151" s="79" t="s">
        <v>376</v>
      </c>
      <c r="R151" s="82" t="s">
        <v>421</v>
      </c>
      <c r="S151" s="79" t="s">
        <v>426</v>
      </c>
      <c r="T151" s="79"/>
      <c r="U151" s="79"/>
      <c r="V151" s="82" t="s">
        <v>563</v>
      </c>
      <c r="W151" s="81">
        <v>43697.75989583333</v>
      </c>
      <c r="X151" s="82" t="s">
        <v>667</v>
      </c>
      <c r="Y151" s="79"/>
      <c r="Z151" s="79"/>
      <c r="AA151" s="85" t="s">
        <v>781</v>
      </c>
      <c r="AB151" s="79"/>
      <c r="AC151" s="79" t="b">
        <v>0</v>
      </c>
      <c r="AD151" s="79">
        <v>3</v>
      </c>
      <c r="AE151" s="85" t="s">
        <v>798</v>
      </c>
      <c r="AF151" s="79" t="b">
        <v>1</v>
      </c>
      <c r="AG151" s="79" t="s">
        <v>806</v>
      </c>
      <c r="AH151" s="79"/>
      <c r="AI151" s="85" t="s">
        <v>778</v>
      </c>
      <c r="AJ151" s="79" t="b">
        <v>0</v>
      </c>
      <c r="AK151" s="79">
        <v>1</v>
      </c>
      <c r="AL151" s="85" t="s">
        <v>798</v>
      </c>
      <c r="AM151" s="79" t="s">
        <v>807</v>
      </c>
      <c r="AN151" s="79" t="b">
        <v>0</v>
      </c>
      <c r="AO151" s="85" t="s">
        <v>781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0</v>
      </c>
      <c r="BK151" s="49">
        <v>0</v>
      </c>
      <c r="BL151" s="48">
        <v>0</v>
      </c>
    </row>
    <row r="152" spans="1:64" ht="15">
      <c r="A152" s="64" t="s">
        <v>277</v>
      </c>
      <c r="B152" s="64" t="s">
        <v>281</v>
      </c>
      <c r="C152" s="65" t="s">
        <v>2267</v>
      </c>
      <c r="D152" s="66">
        <v>3</v>
      </c>
      <c r="E152" s="67" t="s">
        <v>132</v>
      </c>
      <c r="F152" s="68">
        <v>35</v>
      </c>
      <c r="G152" s="65"/>
      <c r="H152" s="69"/>
      <c r="I152" s="70"/>
      <c r="J152" s="70"/>
      <c r="K152" s="34" t="s">
        <v>66</v>
      </c>
      <c r="L152" s="77">
        <v>152</v>
      </c>
      <c r="M152" s="77"/>
      <c r="N152" s="72"/>
      <c r="O152" s="79" t="s">
        <v>311</v>
      </c>
      <c r="P152" s="81">
        <v>43691.56689814815</v>
      </c>
      <c r="Q152" s="79" t="s">
        <v>334</v>
      </c>
      <c r="R152" s="79"/>
      <c r="S152" s="79"/>
      <c r="T152" s="79"/>
      <c r="U152" s="82" t="s">
        <v>492</v>
      </c>
      <c r="V152" s="82" t="s">
        <v>492</v>
      </c>
      <c r="W152" s="81">
        <v>43691.56689814815</v>
      </c>
      <c r="X152" s="82" t="s">
        <v>668</v>
      </c>
      <c r="Y152" s="79"/>
      <c r="Z152" s="79"/>
      <c r="AA152" s="85" t="s">
        <v>782</v>
      </c>
      <c r="AB152" s="79"/>
      <c r="AC152" s="79" t="b">
        <v>0</v>
      </c>
      <c r="AD152" s="79">
        <v>0</v>
      </c>
      <c r="AE152" s="85" t="s">
        <v>798</v>
      </c>
      <c r="AF152" s="79" t="b">
        <v>0</v>
      </c>
      <c r="AG152" s="79" t="s">
        <v>802</v>
      </c>
      <c r="AH152" s="79"/>
      <c r="AI152" s="85" t="s">
        <v>798</v>
      </c>
      <c r="AJ152" s="79" t="b">
        <v>0</v>
      </c>
      <c r="AK152" s="79">
        <v>3</v>
      </c>
      <c r="AL152" s="85" t="s">
        <v>780</v>
      </c>
      <c r="AM152" s="79" t="s">
        <v>808</v>
      </c>
      <c r="AN152" s="79" t="b">
        <v>0</v>
      </c>
      <c r="AO152" s="85" t="s">
        <v>780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5</v>
      </c>
      <c r="BD152" s="48">
        <v>0</v>
      </c>
      <c r="BE152" s="49">
        <v>0</v>
      </c>
      <c r="BF152" s="48">
        <v>0</v>
      </c>
      <c r="BG152" s="49">
        <v>0</v>
      </c>
      <c r="BH152" s="48">
        <v>0</v>
      </c>
      <c r="BI152" s="49">
        <v>0</v>
      </c>
      <c r="BJ152" s="48">
        <v>9</v>
      </c>
      <c r="BK152" s="49">
        <v>100</v>
      </c>
      <c r="BL152" s="48">
        <v>9</v>
      </c>
    </row>
    <row r="153" spans="1:64" ht="15">
      <c r="A153" s="64" t="s">
        <v>282</v>
      </c>
      <c r="B153" s="64" t="s">
        <v>281</v>
      </c>
      <c r="C153" s="65" t="s">
        <v>2267</v>
      </c>
      <c r="D153" s="66">
        <v>3</v>
      </c>
      <c r="E153" s="67" t="s">
        <v>132</v>
      </c>
      <c r="F153" s="68">
        <v>35</v>
      </c>
      <c r="G153" s="65"/>
      <c r="H153" s="69"/>
      <c r="I153" s="70"/>
      <c r="J153" s="70"/>
      <c r="K153" s="34" t="s">
        <v>65</v>
      </c>
      <c r="L153" s="77">
        <v>153</v>
      </c>
      <c r="M153" s="77"/>
      <c r="N153" s="72"/>
      <c r="O153" s="79" t="s">
        <v>311</v>
      </c>
      <c r="P153" s="81">
        <v>43691.60480324074</v>
      </c>
      <c r="Q153" s="79" t="s">
        <v>334</v>
      </c>
      <c r="R153" s="79"/>
      <c r="S153" s="79"/>
      <c r="T153" s="79"/>
      <c r="U153" s="82" t="s">
        <v>492</v>
      </c>
      <c r="V153" s="82" t="s">
        <v>492</v>
      </c>
      <c r="W153" s="81">
        <v>43691.60480324074</v>
      </c>
      <c r="X153" s="82" t="s">
        <v>669</v>
      </c>
      <c r="Y153" s="79"/>
      <c r="Z153" s="79"/>
      <c r="AA153" s="85" t="s">
        <v>783</v>
      </c>
      <c r="AB153" s="79"/>
      <c r="AC153" s="79" t="b">
        <v>0</v>
      </c>
      <c r="AD153" s="79">
        <v>0</v>
      </c>
      <c r="AE153" s="85" t="s">
        <v>798</v>
      </c>
      <c r="AF153" s="79" t="b">
        <v>0</v>
      </c>
      <c r="AG153" s="79" t="s">
        <v>802</v>
      </c>
      <c r="AH153" s="79"/>
      <c r="AI153" s="85" t="s">
        <v>798</v>
      </c>
      <c r="AJ153" s="79" t="b">
        <v>0</v>
      </c>
      <c r="AK153" s="79">
        <v>3</v>
      </c>
      <c r="AL153" s="85" t="s">
        <v>780</v>
      </c>
      <c r="AM153" s="79" t="s">
        <v>807</v>
      </c>
      <c r="AN153" s="79" t="b">
        <v>0</v>
      </c>
      <c r="AO153" s="85" t="s">
        <v>780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282</v>
      </c>
      <c r="B154" s="64" t="s">
        <v>306</v>
      </c>
      <c r="C154" s="65" t="s">
        <v>2267</v>
      </c>
      <c r="D154" s="66">
        <v>3</v>
      </c>
      <c r="E154" s="67" t="s">
        <v>132</v>
      </c>
      <c r="F154" s="68">
        <v>35</v>
      </c>
      <c r="G154" s="65"/>
      <c r="H154" s="69"/>
      <c r="I154" s="70"/>
      <c r="J154" s="70"/>
      <c r="K154" s="34" t="s">
        <v>65</v>
      </c>
      <c r="L154" s="77">
        <v>154</v>
      </c>
      <c r="M154" s="77"/>
      <c r="N154" s="72"/>
      <c r="O154" s="79" t="s">
        <v>311</v>
      </c>
      <c r="P154" s="81">
        <v>43697.875625</v>
      </c>
      <c r="Q154" s="79" t="s">
        <v>377</v>
      </c>
      <c r="R154" s="82" t="s">
        <v>413</v>
      </c>
      <c r="S154" s="79" t="s">
        <v>444</v>
      </c>
      <c r="T154" s="79"/>
      <c r="U154" s="79"/>
      <c r="V154" s="82" t="s">
        <v>564</v>
      </c>
      <c r="W154" s="81">
        <v>43697.875625</v>
      </c>
      <c r="X154" s="82" t="s">
        <v>670</v>
      </c>
      <c r="Y154" s="79"/>
      <c r="Z154" s="79"/>
      <c r="AA154" s="85" t="s">
        <v>784</v>
      </c>
      <c r="AB154" s="79"/>
      <c r="AC154" s="79" t="b">
        <v>0</v>
      </c>
      <c r="AD154" s="79">
        <v>0</v>
      </c>
      <c r="AE154" s="85" t="s">
        <v>798</v>
      </c>
      <c r="AF154" s="79" t="b">
        <v>0</v>
      </c>
      <c r="AG154" s="79" t="s">
        <v>802</v>
      </c>
      <c r="AH154" s="79"/>
      <c r="AI154" s="85" t="s">
        <v>798</v>
      </c>
      <c r="AJ154" s="79" t="b">
        <v>0</v>
      </c>
      <c r="AK154" s="79">
        <v>1</v>
      </c>
      <c r="AL154" s="85" t="s">
        <v>798</v>
      </c>
      <c r="AM154" s="79" t="s">
        <v>824</v>
      </c>
      <c r="AN154" s="79" t="b">
        <v>0</v>
      </c>
      <c r="AO154" s="85" t="s">
        <v>784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1</v>
      </c>
      <c r="BE154" s="49">
        <v>5.2631578947368425</v>
      </c>
      <c r="BF154" s="48">
        <v>0</v>
      </c>
      <c r="BG154" s="49">
        <v>0</v>
      </c>
      <c r="BH154" s="48">
        <v>0</v>
      </c>
      <c r="BI154" s="49">
        <v>0</v>
      </c>
      <c r="BJ154" s="48">
        <v>18</v>
      </c>
      <c r="BK154" s="49">
        <v>94.73684210526316</v>
      </c>
      <c r="BL154" s="48">
        <v>19</v>
      </c>
    </row>
    <row r="155" spans="1:64" ht="15">
      <c r="A155" s="64" t="s">
        <v>282</v>
      </c>
      <c r="B155" s="64" t="s">
        <v>232</v>
      </c>
      <c r="C155" s="65" t="s">
        <v>2267</v>
      </c>
      <c r="D155" s="66">
        <v>3</v>
      </c>
      <c r="E155" s="67" t="s">
        <v>132</v>
      </c>
      <c r="F155" s="68">
        <v>35</v>
      </c>
      <c r="G155" s="65"/>
      <c r="H155" s="69"/>
      <c r="I155" s="70"/>
      <c r="J155" s="70"/>
      <c r="K155" s="34" t="s">
        <v>65</v>
      </c>
      <c r="L155" s="77">
        <v>155</v>
      </c>
      <c r="M155" s="77"/>
      <c r="N155" s="72"/>
      <c r="O155" s="79" t="s">
        <v>311</v>
      </c>
      <c r="P155" s="81">
        <v>43689.66986111111</v>
      </c>
      <c r="Q155" s="79" t="s">
        <v>323</v>
      </c>
      <c r="R155" s="79"/>
      <c r="S155" s="79"/>
      <c r="T155" s="79"/>
      <c r="U155" s="79"/>
      <c r="V155" s="82" t="s">
        <v>564</v>
      </c>
      <c r="W155" s="81">
        <v>43689.66986111111</v>
      </c>
      <c r="X155" s="82" t="s">
        <v>671</v>
      </c>
      <c r="Y155" s="79"/>
      <c r="Z155" s="79"/>
      <c r="AA155" s="85" t="s">
        <v>785</v>
      </c>
      <c r="AB155" s="79"/>
      <c r="AC155" s="79" t="b">
        <v>0</v>
      </c>
      <c r="AD155" s="79">
        <v>0</v>
      </c>
      <c r="AE155" s="85" t="s">
        <v>798</v>
      </c>
      <c r="AF155" s="79" t="b">
        <v>0</v>
      </c>
      <c r="AG155" s="79" t="s">
        <v>802</v>
      </c>
      <c r="AH155" s="79"/>
      <c r="AI155" s="85" t="s">
        <v>798</v>
      </c>
      <c r="AJ155" s="79" t="b">
        <v>0</v>
      </c>
      <c r="AK155" s="79">
        <v>5</v>
      </c>
      <c r="AL155" s="85" t="s">
        <v>790</v>
      </c>
      <c r="AM155" s="79" t="s">
        <v>807</v>
      </c>
      <c r="AN155" s="79" t="b">
        <v>0</v>
      </c>
      <c r="AO155" s="85" t="s">
        <v>790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4</v>
      </c>
      <c r="BD155" s="48"/>
      <c r="BE155" s="49"/>
      <c r="BF155" s="48"/>
      <c r="BG155" s="49"/>
      <c r="BH155" s="48"/>
      <c r="BI155" s="49"/>
      <c r="BJ155" s="48"/>
      <c r="BK155" s="49"/>
      <c r="BL155" s="48"/>
    </row>
    <row r="156" spans="1:64" ht="15">
      <c r="A156" s="64" t="s">
        <v>282</v>
      </c>
      <c r="B156" s="64" t="s">
        <v>277</v>
      </c>
      <c r="C156" s="65" t="s">
        <v>2266</v>
      </c>
      <c r="D156" s="66">
        <v>10</v>
      </c>
      <c r="E156" s="67" t="s">
        <v>136</v>
      </c>
      <c r="F156" s="68">
        <v>12</v>
      </c>
      <c r="G156" s="65"/>
      <c r="H156" s="69"/>
      <c r="I156" s="70"/>
      <c r="J156" s="70"/>
      <c r="K156" s="34" t="s">
        <v>65</v>
      </c>
      <c r="L156" s="77">
        <v>156</v>
      </c>
      <c r="M156" s="77"/>
      <c r="N156" s="72"/>
      <c r="O156" s="79" t="s">
        <v>311</v>
      </c>
      <c r="P156" s="81">
        <v>43689.66986111111</v>
      </c>
      <c r="Q156" s="79" t="s">
        <v>323</v>
      </c>
      <c r="R156" s="79"/>
      <c r="S156" s="79"/>
      <c r="T156" s="79"/>
      <c r="U156" s="79"/>
      <c r="V156" s="82" t="s">
        <v>564</v>
      </c>
      <c r="W156" s="81">
        <v>43689.66986111111</v>
      </c>
      <c r="X156" s="82" t="s">
        <v>671</v>
      </c>
      <c r="Y156" s="79"/>
      <c r="Z156" s="79"/>
      <c r="AA156" s="85" t="s">
        <v>785</v>
      </c>
      <c r="AB156" s="79"/>
      <c r="AC156" s="79" t="b">
        <v>0</v>
      </c>
      <c r="AD156" s="79">
        <v>0</v>
      </c>
      <c r="AE156" s="85" t="s">
        <v>798</v>
      </c>
      <c r="AF156" s="79" t="b">
        <v>0</v>
      </c>
      <c r="AG156" s="79" t="s">
        <v>802</v>
      </c>
      <c r="AH156" s="79"/>
      <c r="AI156" s="85" t="s">
        <v>798</v>
      </c>
      <c r="AJ156" s="79" t="b">
        <v>0</v>
      </c>
      <c r="AK156" s="79">
        <v>5</v>
      </c>
      <c r="AL156" s="85" t="s">
        <v>790</v>
      </c>
      <c r="AM156" s="79" t="s">
        <v>807</v>
      </c>
      <c r="AN156" s="79" t="b">
        <v>0</v>
      </c>
      <c r="AO156" s="85" t="s">
        <v>790</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1</v>
      </c>
      <c r="BD156" s="48">
        <v>2</v>
      </c>
      <c r="BE156" s="49">
        <v>8.695652173913043</v>
      </c>
      <c r="BF156" s="48">
        <v>0</v>
      </c>
      <c r="BG156" s="49">
        <v>0</v>
      </c>
      <c r="BH156" s="48">
        <v>0</v>
      </c>
      <c r="BI156" s="49">
        <v>0</v>
      </c>
      <c r="BJ156" s="48">
        <v>21</v>
      </c>
      <c r="BK156" s="49">
        <v>91.30434782608695</v>
      </c>
      <c r="BL156" s="48">
        <v>23</v>
      </c>
    </row>
    <row r="157" spans="1:64" ht="15">
      <c r="A157" s="64" t="s">
        <v>282</v>
      </c>
      <c r="B157" s="64" t="s">
        <v>277</v>
      </c>
      <c r="C157" s="65" t="s">
        <v>2266</v>
      </c>
      <c r="D157" s="66">
        <v>10</v>
      </c>
      <c r="E157" s="67" t="s">
        <v>136</v>
      </c>
      <c r="F157" s="68">
        <v>12</v>
      </c>
      <c r="G157" s="65"/>
      <c r="H157" s="69"/>
      <c r="I157" s="70"/>
      <c r="J157" s="70"/>
      <c r="K157" s="34" t="s">
        <v>65</v>
      </c>
      <c r="L157" s="77">
        <v>157</v>
      </c>
      <c r="M157" s="77"/>
      <c r="N157" s="72"/>
      <c r="O157" s="79" t="s">
        <v>311</v>
      </c>
      <c r="P157" s="81">
        <v>43691.60480324074</v>
      </c>
      <c r="Q157" s="79" t="s">
        <v>334</v>
      </c>
      <c r="R157" s="79"/>
      <c r="S157" s="79"/>
      <c r="T157" s="79"/>
      <c r="U157" s="82" t="s">
        <v>492</v>
      </c>
      <c r="V157" s="82" t="s">
        <v>492</v>
      </c>
      <c r="W157" s="81">
        <v>43691.60480324074</v>
      </c>
      <c r="X157" s="82" t="s">
        <v>669</v>
      </c>
      <c r="Y157" s="79"/>
      <c r="Z157" s="79"/>
      <c r="AA157" s="85" t="s">
        <v>783</v>
      </c>
      <c r="AB157" s="79"/>
      <c r="AC157" s="79" t="b">
        <v>0</v>
      </c>
      <c r="AD157" s="79">
        <v>0</v>
      </c>
      <c r="AE157" s="85" t="s">
        <v>798</v>
      </c>
      <c r="AF157" s="79" t="b">
        <v>0</v>
      </c>
      <c r="AG157" s="79" t="s">
        <v>802</v>
      </c>
      <c r="AH157" s="79"/>
      <c r="AI157" s="85" t="s">
        <v>798</v>
      </c>
      <c r="AJ157" s="79" t="b">
        <v>0</v>
      </c>
      <c r="AK157" s="79">
        <v>3</v>
      </c>
      <c r="AL157" s="85" t="s">
        <v>780</v>
      </c>
      <c r="AM157" s="79" t="s">
        <v>807</v>
      </c>
      <c r="AN157" s="79" t="b">
        <v>0</v>
      </c>
      <c r="AO157" s="85" t="s">
        <v>780</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1</v>
      </c>
      <c r="BD157" s="48">
        <v>0</v>
      </c>
      <c r="BE157" s="49">
        <v>0</v>
      </c>
      <c r="BF157" s="48">
        <v>0</v>
      </c>
      <c r="BG157" s="49">
        <v>0</v>
      </c>
      <c r="BH157" s="48">
        <v>0</v>
      </c>
      <c r="BI157" s="49">
        <v>0</v>
      </c>
      <c r="BJ157" s="48">
        <v>9</v>
      </c>
      <c r="BK157" s="49">
        <v>100</v>
      </c>
      <c r="BL157" s="48">
        <v>9</v>
      </c>
    </row>
    <row r="158" spans="1:64" ht="15">
      <c r="A158" s="64" t="s">
        <v>282</v>
      </c>
      <c r="B158" s="64" t="s">
        <v>277</v>
      </c>
      <c r="C158" s="65" t="s">
        <v>2266</v>
      </c>
      <c r="D158" s="66">
        <v>10</v>
      </c>
      <c r="E158" s="67" t="s">
        <v>136</v>
      </c>
      <c r="F158" s="68">
        <v>12</v>
      </c>
      <c r="G158" s="65"/>
      <c r="H158" s="69"/>
      <c r="I158" s="70"/>
      <c r="J158" s="70"/>
      <c r="K158" s="34" t="s">
        <v>65</v>
      </c>
      <c r="L158" s="77">
        <v>158</v>
      </c>
      <c r="M158" s="77"/>
      <c r="N158" s="72"/>
      <c r="O158" s="79" t="s">
        <v>311</v>
      </c>
      <c r="P158" s="81">
        <v>43698.651875</v>
      </c>
      <c r="Q158" s="79" t="s">
        <v>378</v>
      </c>
      <c r="R158" s="79"/>
      <c r="S158" s="79"/>
      <c r="T158" s="79" t="s">
        <v>487</v>
      </c>
      <c r="U158" s="79"/>
      <c r="V158" s="82" t="s">
        <v>564</v>
      </c>
      <c r="W158" s="81">
        <v>43698.651875</v>
      </c>
      <c r="X158" s="82" t="s">
        <v>672</v>
      </c>
      <c r="Y158" s="79"/>
      <c r="Z158" s="79"/>
      <c r="AA158" s="85" t="s">
        <v>786</v>
      </c>
      <c r="AB158" s="79"/>
      <c r="AC158" s="79" t="b">
        <v>0</v>
      </c>
      <c r="AD158" s="79">
        <v>0</v>
      </c>
      <c r="AE158" s="85" t="s">
        <v>798</v>
      </c>
      <c r="AF158" s="79" t="b">
        <v>0</v>
      </c>
      <c r="AG158" s="79" t="s">
        <v>802</v>
      </c>
      <c r="AH158" s="79"/>
      <c r="AI158" s="85" t="s">
        <v>798</v>
      </c>
      <c r="AJ158" s="79" t="b">
        <v>0</v>
      </c>
      <c r="AK158" s="79">
        <v>1</v>
      </c>
      <c r="AL158" s="85" t="s">
        <v>794</v>
      </c>
      <c r="AM158" s="79" t="s">
        <v>808</v>
      </c>
      <c r="AN158" s="79" t="b">
        <v>0</v>
      </c>
      <c r="AO158" s="85" t="s">
        <v>794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5</v>
      </c>
      <c r="BC158" s="78" t="str">
        <f>REPLACE(INDEX(GroupVertices[Group],MATCH(Edges[[#This Row],[Vertex 2]],GroupVertices[Vertex],0)),1,1,"")</f>
        <v>1</v>
      </c>
      <c r="BD158" s="48">
        <v>1</v>
      </c>
      <c r="BE158" s="49">
        <v>4.3478260869565215</v>
      </c>
      <c r="BF158" s="48">
        <v>0</v>
      </c>
      <c r="BG158" s="49">
        <v>0</v>
      </c>
      <c r="BH158" s="48">
        <v>0</v>
      </c>
      <c r="BI158" s="49">
        <v>0</v>
      </c>
      <c r="BJ158" s="48">
        <v>22</v>
      </c>
      <c r="BK158" s="49">
        <v>95.65217391304348</v>
      </c>
      <c r="BL158" s="48">
        <v>23</v>
      </c>
    </row>
    <row r="159" spans="1:64" ht="15">
      <c r="A159" s="64" t="s">
        <v>283</v>
      </c>
      <c r="B159" s="64" t="s">
        <v>277</v>
      </c>
      <c r="C159" s="65" t="s">
        <v>2266</v>
      </c>
      <c r="D159" s="66">
        <v>10</v>
      </c>
      <c r="E159" s="67" t="s">
        <v>136</v>
      </c>
      <c r="F159" s="68">
        <v>12</v>
      </c>
      <c r="G159" s="65"/>
      <c r="H159" s="69"/>
      <c r="I159" s="70"/>
      <c r="J159" s="70"/>
      <c r="K159" s="34" t="s">
        <v>65</v>
      </c>
      <c r="L159" s="77">
        <v>159</v>
      </c>
      <c r="M159" s="77"/>
      <c r="N159" s="72"/>
      <c r="O159" s="79" t="s">
        <v>311</v>
      </c>
      <c r="P159" s="81">
        <v>43688.731261574074</v>
      </c>
      <c r="Q159" s="79" t="s">
        <v>379</v>
      </c>
      <c r="R159" s="79"/>
      <c r="S159" s="79"/>
      <c r="T159" s="79"/>
      <c r="U159" s="79"/>
      <c r="V159" s="82" t="s">
        <v>565</v>
      </c>
      <c r="W159" s="81">
        <v>43688.731261574074</v>
      </c>
      <c r="X159" s="82" t="s">
        <v>673</v>
      </c>
      <c r="Y159" s="79"/>
      <c r="Z159" s="79"/>
      <c r="AA159" s="85" t="s">
        <v>787</v>
      </c>
      <c r="AB159" s="79"/>
      <c r="AC159" s="79" t="b">
        <v>0</v>
      </c>
      <c r="AD159" s="79">
        <v>0</v>
      </c>
      <c r="AE159" s="85" t="s">
        <v>798</v>
      </c>
      <c r="AF159" s="79" t="b">
        <v>0</v>
      </c>
      <c r="AG159" s="79" t="s">
        <v>802</v>
      </c>
      <c r="AH159" s="79"/>
      <c r="AI159" s="85" t="s">
        <v>798</v>
      </c>
      <c r="AJ159" s="79" t="b">
        <v>0</v>
      </c>
      <c r="AK159" s="79">
        <v>5</v>
      </c>
      <c r="AL159" s="85" t="s">
        <v>771</v>
      </c>
      <c r="AM159" s="79" t="s">
        <v>825</v>
      </c>
      <c r="AN159" s="79" t="b">
        <v>0</v>
      </c>
      <c r="AO159" s="85" t="s">
        <v>771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4.545454545454546</v>
      </c>
      <c r="BF159" s="48">
        <v>0</v>
      </c>
      <c r="BG159" s="49">
        <v>0</v>
      </c>
      <c r="BH159" s="48">
        <v>0</v>
      </c>
      <c r="BI159" s="49">
        <v>0</v>
      </c>
      <c r="BJ159" s="48">
        <v>21</v>
      </c>
      <c r="BK159" s="49">
        <v>95.45454545454545</v>
      </c>
      <c r="BL159" s="48">
        <v>22</v>
      </c>
    </row>
    <row r="160" spans="1:64" ht="15">
      <c r="A160" s="64" t="s">
        <v>283</v>
      </c>
      <c r="B160" s="64" t="s">
        <v>277</v>
      </c>
      <c r="C160" s="65" t="s">
        <v>2266</v>
      </c>
      <c r="D160" s="66">
        <v>10</v>
      </c>
      <c r="E160" s="67" t="s">
        <v>136</v>
      </c>
      <c r="F160" s="68">
        <v>12</v>
      </c>
      <c r="G160" s="65"/>
      <c r="H160" s="69"/>
      <c r="I160" s="70"/>
      <c r="J160" s="70"/>
      <c r="K160" s="34" t="s">
        <v>65</v>
      </c>
      <c r="L160" s="77">
        <v>160</v>
      </c>
      <c r="M160" s="77"/>
      <c r="N160" s="72"/>
      <c r="O160" s="79" t="s">
        <v>311</v>
      </c>
      <c r="P160" s="81">
        <v>43698.798472222225</v>
      </c>
      <c r="Q160" s="79" t="s">
        <v>378</v>
      </c>
      <c r="R160" s="79"/>
      <c r="S160" s="79"/>
      <c r="T160" s="79" t="s">
        <v>487</v>
      </c>
      <c r="U160" s="79"/>
      <c r="V160" s="82" t="s">
        <v>565</v>
      </c>
      <c r="W160" s="81">
        <v>43698.798472222225</v>
      </c>
      <c r="X160" s="82" t="s">
        <v>674</v>
      </c>
      <c r="Y160" s="79"/>
      <c r="Z160" s="79"/>
      <c r="AA160" s="85" t="s">
        <v>788</v>
      </c>
      <c r="AB160" s="79"/>
      <c r="AC160" s="79" t="b">
        <v>0</v>
      </c>
      <c r="AD160" s="79">
        <v>0</v>
      </c>
      <c r="AE160" s="85" t="s">
        <v>798</v>
      </c>
      <c r="AF160" s="79" t="b">
        <v>0</v>
      </c>
      <c r="AG160" s="79" t="s">
        <v>802</v>
      </c>
      <c r="AH160" s="79"/>
      <c r="AI160" s="85" t="s">
        <v>798</v>
      </c>
      <c r="AJ160" s="79" t="b">
        <v>0</v>
      </c>
      <c r="AK160" s="79">
        <v>4</v>
      </c>
      <c r="AL160" s="85" t="s">
        <v>794</v>
      </c>
      <c r="AM160" s="79" t="s">
        <v>808</v>
      </c>
      <c r="AN160" s="79" t="b">
        <v>0</v>
      </c>
      <c r="AO160" s="85" t="s">
        <v>794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1</v>
      </c>
      <c r="BE160" s="49">
        <v>4.3478260869565215</v>
      </c>
      <c r="BF160" s="48">
        <v>0</v>
      </c>
      <c r="BG160" s="49">
        <v>0</v>
      </c>
      <c r="BH160" s="48">
        <v>0</v>
      </c>
      <c r="BI160" s="49">
        <v>0</v>
      </c>
      <c r="BJ160" s="48">
        <v>22</v>
      </c>
      <c r="BK160" s="49">
        <v>95.65217391304348</v>
      </c>
      <c r="BL160" s="48">
        <v>23</v>
      </c>
    </row>
    <row r="161" spans="1:64" ht="15">
      <c r="A161" s="64" t="s">
        <v>284</v>
      </c>
      <c r="B161" s="64" t="s">
        <v>299</v>
      </c>
      <c r="C161" s="65" t="s">
        <v>2267</v>
      </c>
      <c r="D161" s="66">
        <v>3</v>
      </c>
      <c r="E161" s="67" t="s">
        <v>132</v>
      </c>
      <c r="F161" s="68">
        <v>35</v>
      </c>
      <c r="G161" s="65"/>
      <c r="H161" s="69"/>
      <c r="I161" s="70"/>
      <c r="J161" s="70"/>
      <c r="K161" s="34" t="s">
        <v>65</v>
      </c>
      <c r="L161" s="77">
        <v>161</v>
      </c>
      <c r="M161" s="77"/>
      <c r="N161" s="72"/>
      <c r="O161" s="79" t="s">
        <v>311</v>
      </c>
      <c r="P161" s="81">
        <v>43698.82460648148</v>
      </c>
      <c r="Q161" s="79" t="s">
        <v>332</v>
      </c>
      <c r="R161" s="82" t="s">
        <v>395</v>
      </c>
      <c r="S161" s="79" t="s">
        <v>433</v>
      </c>
      <c r="T161" s="79" t="s">
        <v>467</v>
      </c>
      <c r="U161" s="79"/>
      <c r="V161" s="82" t="s">
        <v>566</v>
      </c>
      <c r="W161" s="81">
        <v>43698.82460648148</v>
      </c>
      <c r="X161" s="82" t="s">
        <v>675</v>
      </c>
      <c r="Y161" s="79"/>
      <c r="Z161" s="79"/>
      <c r="AA161" s="85" t="s">
        <v>789</v>
      </c>
      <c r="AB161" s="79"/>
      <c r="AC161" s="79" t="b">
        <v>0</v>
      </c>
      <c r="AD161" s="79">
        <v>0</v>
      </c>
      <c r="AE161" s="85" t="s">
        <v>798</v>
      </c>
      <c r="AF161" s="79" t="b">
        <v>0</v>
      </c>
      <c r="AG161" s="79" t="s">
        <v>802</v>
      </c>
      <c r="AH161" s="79"/>
      <c r="AI161" s="85" t="s">
        <v>798</v>
      </c>
      <c r="AJ161" s="79" t="b">
        <v>0</v>
      </c>
      <c r="AK161" s="79">
        <v>2</v>
      </c>
      <c r="AL161" s="85" t="s">
        <v>706</v>
      </c>
      <c r="AM161" s="79" t="s">
        <v>808</v>
      </c>
      <c r="AN161" s="79" t="b">
        <v>0</v>
      </c>
      <c r="AO161" s="85" t="s">
        <v>706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232</v>
      </c>
      <c r="B162" s="64" t="s">
        <v>300</v>
      </c>
      <c r="C162" s="65" t="s">
        <v>2267</v>
      </c>
      <c r="D162" s="66">
        <v>3</v>
      </c>
      <c r="E162" s="67" t="s">
        <v>132</v>
      </c>
      <c r="F162" s="68">
        <v>35</v>
      </c>
      <c r="G162" s="65"/>
      <c r="H162" s="69"/>
      <c r="I162" s="70"/>
      <c r="J162" s="70"/>
      <c r="K162" s="34" t="s">
        <v>65</v>
      </c>
      <c r="L162" s="77">
        <v>162</v>
      </c>
      <c r="M162" s="77"/>
      <c r="N162" s="72"/>
      <c r="O162" s="79" t="s">
        <v>311</v>
      </c>
      <c r="P162" s="81">
        <v>43690.82300925926</v>
      </c>
      <c r="Q162" s="79" t="s">
        <v>331</v>
      </c>
      <c r="R162" s="82" t="s">
        <v>395</v>
      </c>
      <c r="S162" s="79" t="s">
        <v>433</v>
      </c>
      <c r="T162" s="79" t="s">
        <v>466</v>
      </c>
      <c r="U162" s="79"/>
      <c r="V162" s="82" t="s">
        <v>527</v>
      </c>
      <c r="W162" s="81">
        <v>43690.82300925926</v>
      </c>
      <c r="X162" s="82" t="s">
        <v>592</v>
      </c>
      <c r="Y162" s="79"/>
      <c r="Z162" s="79"/>
      <c r="AA162" s="85" t="s">
        <v>706</v>
      </c>
      <c r="AB162" s="79"/>
      <c r="AC162" s="79" t="b">
        <v>0</v>
      </c>
      <c r="AD162" s="79">
        <v>6</v>
      </c>
      <c r="AE162" s="85" t="s">
        <v>798</v>
      </c>
      <c r="AF162" s="79" t="b">
        <v>0</v>
      </c>
      <c r="AG162" s="79" t="s">
        <v>802</v>
      </c>
      <c r="AH162" s="79"/>
      <c r="AI162" s="85" t="s">
        <v>798</v>
      </c>
      <c r="AJ162" s="79" t="b">
        <v>0</v>
      </c>
      <c r="AK162" s="79">
        <v>1</v>
      </c>
      <c r="AL162" s="85" t="s">
        <v>798</v>
      </c>
      <c r="AM162" s="79" t="s">
        <v>813</v>
      </c>
      <c r="AN162" s="79" t="b">
        <v>0</v>
      </c>
      <c r="AO162" s="85" t="s">
        <v>706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284</v>
      </c>
      <c r="B163" s="64" t="s">
        <v>300</v>
      </c>
      <c r="C163" s="65" t="s">
        <v>2267</v>
      </c>
      <c r="D163" s="66">
        <v>3</v>
      </c>
      <c r="E163" s="67" t="s">
        <v>132</v>
      </c>
      <c r="F163" s="68">
        <v>35</v>
      </c>
      <c r="G163" s="65"/>
      <c r="H163" s="69"/>
      <c r="I163" s="70"/>
      <c r="J163" s="70"/>
      <c r="K163" s="34" t="s">
        <v>65</v>
      </c>
      <c r="L163" s="77">
        <v>163</v>
      </c>
      <c r="M163" s="77"/>
      <c r="N163" s="72"/>
      <c r="O163" s="79" t="s">
        <v>311</v>
      </c>
      <c r="P163" s="81">
        <v>43698.82460648148</v>
      </c>
      <c r="Q163" s="79" t="s">
        <v>332</v>
      </c>
      <c r="R163" s="82" t="s">
        <v>395</v>
      </c>
      <c r="S163" s="79" t="s">
        <v>433</v>
      </c>
      <c r="T163" s="79" t="s">
        <v>467</v>
      </c>
      <c r="U163" s="79"/>
      <c r="V163" s="82" t="s">
        <v>566</v>
      </c>
      <c r="W163" s="81">
        <v>43698.82460648148</v>
      </c>
      <c r="X163" s="82" t="s">
        <v>675</v>
      </c>
      <c r="Y163" s="79"/>
      <c r="Z163" s="79"/>
      <c r="AA163" s="85" t="s">
        <v>789</v>
      </c>
      <c r="AB163" s="79"/>
      <c r="AC163" s="79" t="b">
        <v>0</v>
      </c>
      <c r="AD163" s="79">
        <v>0</v>
      </c>
      <c r="AE163" s="85" t="s">
        <v>798</v>
      </c>
      <c r="AF163" s="79" t="b">
        <v>0</v>
      </c>
      <c r="AG163" s="79" t="s">
        <v>802</v>
      </c>
      <c r="AH163" s="79"/>
      <c r="AI163" s="85" t="s">
        <v>798</v>
      </c>
      <c r="AJ163" s="79" t="b">
        <v>0</v>
      </c>
      <c r="AK163" s="79">
        <v>2</v>
      </c>
      <c r="AL163" s="85" t="s">
        <v>706</v>
      </c>
      <c r="AM163" s="79" t="s">
        <v>808</v>
      </c>
      <c r="AN163" s="79" t="b">
        <v>0</v>
      </c>
      <c r="AO163" s="85" t="s">
        <v>706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232</v>
      </c>
      <c r="B164" s="64" t="s">
        <v>284</v>
      </c>
      <c r="C164" s="65" t="s">
        <v>2267</v>
      </c>
      <c r="D164" s="66">
        <v>3</v>
      </c>
      <c r="E164" s="67" t="s">
        <v>132</v>
      </c>
      <c r="F164" s="68">
        <v>35</v>
      </c>
      <c r="G164" s="65"/>
      <c r="H164" s="69"/>
      <c r="I164" s="70"/>
      <c r="J164" s="70"/>
      <c r="K164" s="34" t="s">
        <v>66</v>
      </c>
      <c r="L164" s="77">
        <v>164</v>
      </c>
      <c r="M164" s="77"/>
      <c r="N164" s="72"/>
      <c r="O164" s="79" t="s">
        <v>311</v>
      </c>
      <c r="P164" s="81">
        <v>43690.82300925926</v>
      </c>
      <c r="Q164" s="79" t="s">
        <v>331</v>
      </c>
      <c r="R164" s="82" t="s">
        <v>395</v>
      </c>
      <c r="S164" s="79" t="s">
        <v>433</v>
      </c>
      <c r="T164" s="79" t="s">
        <v>466</v>
      </c>
      <c r="U164" s="79"/>
      <c r="V164" s="82" t="s">
        <v>527</v>
      </c>
      <c r="W164" s="81">
        <v>43690.82300925926</v>
      </c>
      <c r="X164" s="82" t="s">
        <v>592</v>
      </c>
      <c r="Y164" s="79"/>
      <c r="Z164" s="79"/>
      <c r="AA164" s="85" t="s">
        <v>706</v>
      </c>
      <c r="AB164" s="79"/>
      <c r="AC164" s="79" t="b">
        <v>0</v>
      </c>
      <c r="AD164" s="79">
        <v>6</v>
      </c>
      <c r="AE164" s="85" t="s">
        <v>798</v>
      </c>
      <c r="AF164" s="79" t="b">
        <v>0</v>
      </c>
      <c r="AG164" s="79" t="s">
        <v>802</v>
      </c>
      <c r="AH164" s="79"/>
      <c r="AI164" s="85" t="s">
        <v>798</v>
      </c>
      <c r="AJ164" s="79" t="b">
        <v>0</v>
      </c>
      <c r="AK164" s="79">
        <v>1</v>
      </c>
      <c r="AL164" s="85" t="s">
        <v>798</v>
      </c>
      <c r="AM164" s="79" t="s">
        <v>813</v>
      </c>
      <c r="AN164" s="79" t="b">
        <v>0</v>
      </c>
      <c r="AO164" s="85" t="s">
        <v>706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21</v>
      </c>
      <c r="BK164" s="49">
        <v>100</v>
      </c>
      <c r="BL164" s="48">
        <v>21</v>
      </c>
    </row>
    <row r="165" spans="1:64" ht="15">
      <c r="A165" s="64" t="s">
        <v>232</v>
      </c>
      <c r="B165" s="64" t="s">
        <v>277</v>
      </c>
      <c r="C165" s="65" t="s">
        <v>2267</v>
      </c>
      <c r="D165" s="66">
        <v>3</v>
      </c>
      <c r="E165" s="67" t="s">
        <v>132</v>
      </c>
      <c r="F165" s="68">
        <v>35</v>
      </c>
      <c r="G165" s="65"/>
      <c r="H165" s="69"/>
      <c r="I165" s="70"/>
      <c r="J165" s="70"/>
      <c r="K165" s="34" t="s">
        <v>66</v>
      </c>
      <c r="L165" s="77">
        <v>165</v>
      </c>
      <c r="M165" s="77"/>
      <c r="N165" s="72"/>
      <c r="O165" s="79" t="s">
        <v>311</v>
      </c>
      <c r="P165" s="81">
        <v>43690.82300925926</v>
      </c>
      <c r="Q165" s="79" t="s">
        <v>331</v>
      </c>
      <c r="R165" s="82" t="s">
        <v>395</v>
      </c>
      <c r="S165" s="79" t="s">
        <v>433</v>
      </c>
      <c r="T165" s="79" t="s">
        <v>466</v>
      </c>
      <c r="U165" s="79"/>
      <c r="V165" s="82" t="s">
        <v>527</v>
      </c>
      <c r="W165" s="81">
        <v>43690.82300925926</v>
      </c>
      <c r="X165" s="82" t="s">
        <v>592</v>
      </c>
      <c r="Y165" s="79"/>
      <c r="Z165" s="79"/>
      <c r="AA165" s="85" t="s">
        <v>706</v>
      </c>
      <c r="AB165" s="79"/>
      <c r="AC165" s="79" t="b">
        <v>0</v>
      </c>
      <c r="AD165" s="79">
        <v>6</v>
      </c>
      <c r="AE165" s="85" t="s">
        <v>798</v>
      </c>
      <c r="AF165" s="79" t="b">
        <v>0</v>
      </c>
      <c r="AG165" s="79" t="s">
        <v>802</v>
      </c>
      <c r="AH165" s="79"/>
      <c r="AI165" s="85" t="s">
        <v>798</v>
      </c>
      <c r="AJ165" s="79" t="b">
        <v>0</v>
      </c>
      <c r="AK165" s="79">
        <v>1</v>
      </c>
      <c r="AL165" s="85" t="s">
        <v>798</v>
      </c>
      <c r="AM165" s="79" t="s">
        <v>813</v>
      </c>
      <c r="AN165" s="79" t="b">
        <v>0</v>
      </c>
      <c r="AO165" s="85" t="s">
        <v>706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1</v>
      </c>
      <c r="BD165" s="48"/>
      <c r="BE165" s="49"/>
      <c r="BF165" s="48"/>
      <c r="BG165" s="49"/>
      <c r="BH165" s="48"/>
      <c r="BI165" s="49"/>
      <c r="BJ165" s="48"/>
      <c r="BK165" s="49"/>
      <c r="BL165" s="48"/>
    </row>
    <row r="166" spans="1:64" ht="15">
      <c r="A166" s="64" t="s">
        <v>277</v>
      </c>
      <c r="B166" s="64" t="s">
        <v>232</v>
      </c>
      <c r="C166" s="65" t="s">
        <v>2267</v>
      </c>
      <c r="D166" s="66">
        <v>3</v>
      </c>
      <c r="E166" s="67" t="s">
        <v>132</v>
      </c>
      <c r="F166" s="68">
        <v>35</v>
      </c>
      <c r="G166" s="65"/>
      <c r="H166" s="69"/>
      <c r="I166" s="70"/>
      <c r="J166" s="70"/>
      <c r="K166" s="34" t="s">
        <v>66</v>
      </c>
      <c r="L166" s="77">
        <v>166</v>
      </c>
      <c r="M166" s="77"/>
      <c r="N166" s="72"/>
      <c r="O166" s="79" t="s">
        <v>311</v>
      </c>
      <c r="P166" s="81">
        <v>43689.604467592595</v>
      </c>
      <c r="Q166" s="79" t="s">
        <v>380</v>
      </c>
      <c r="R166" s="82" t="s">
        <v>422</v>
      </c>
      <c r="S166" s="79" t="s">
        <v>433</v>
      </c>
      <c r="T166" s="79"/>
      <c r="U166" s="82" t="s">
        <v>506</v>
      </c>
      <c r="V166" s="82" t="s">
        <v>506</v>
      </c>
      <c r="W166" s="81">
        <v>43689.604467592595</v>
      </c>
      <c r="X166" s="82" t="s">
        <v>676</v>
      </c>
      <c r="Y166" s="79"/>
      <c r="Z166" s="79"/>
      <c r="AA166" s="85" t="s">
        <v>790</v>
      </c>
      <c r="AB166" s="79"/>
      <c r="AC166" s="79" t="b">
        <v>0</v>
      </c>
      <c r="AD166" s="79">
        <v>3</v>
      </c>
      <c r="AE166" s="85" t="s">
        <v>798</v>
      </c>
      <c r="AF166" s="79" t="b">
        <v>0</v>
      </c>
      <c r="AG166" s="79" t="s">
        <v>802</v>
      </c>
      <c r="AH166" s="79"/>
      <c r="AI166" s="85" t="s">
        <v>798</v>
      </c>
      <c r="AJ166" s="79" t="b">
        <v>0</v>
      </c>
      <c r="AK166" s="79">
        <v>0</v>
      </c>
      <c r="AL166" s="85" t="s">
        <v>798</v>
      </c>
      <c r="AM166" s="79" t="s">
        <v>813</v>
      </c>
      <c r="AN166" s="79" t="b">
        <v>0</v>
      </c>
      <c r="AO166" s="85" t="s">
        <v>790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4</v>
      </c>
      <c r="BD166" s="48">
        <v>2</v>
      </c>
      <c r="BE166" s="49">
        <v>8</v>
      </c>
      <c r="BF166" s="48">
        <v>0</v>
      </c>
      <c r="BG166" s="49">
        <v>0</v>
      </c>
      <c r="BH166" s="48">
        <v>0</v>
      </c>
      <c r="BI166" s="49">
        <v>0</v>
      </c>
      <c r="BJ166" s="48">
        <v>23</v>
      </c>
      <c r="BK166" s="49">
        <v>92</v>
      </c>
      <c r="BL166" s="48">
        <v>25</v>
      </c>
    </row>
    <row r="167" spans="1:64" ht="15">
      <c r="A167" s="64" t="s">
        <v>284</v>
      </c>
      <c r="B167" s="64" t="s">
        <v>232</v>
      </c>
      <c r="C167" s="65" t="s">
        <v>2267</v>
      </c>
      <c r="D167" s="66">
        <v>3</v>
      </c>
      <c r="E167" s="67" t="s">
        <v>132</v>
      </c>
      <c r="F167" s="68">
        <v>35</v>
      </c>
      <c r="G167" s="65"/>
      <c r="H167" s="69"/>
      <c r="I167" s="70"/>
      <c r="J167" s="70"/>
      <c r="K167" s="34" t="s">
        <v>66</v>
      </c>
      <c r="L167" s="77">
        <v>167</v>
      </c>
      <c r="M167" s="77"/>
      <c r="N167" s="72"/>
      <c r="O167" s="79" t="s">
        <v>311</v>
      </c>
      <c r="P167" s="81">
        <v>43698.82460648148</v>
      </c>
      <c r="Q167" s="79" t="s">
        <v>332</v>
      </c>
      <c r="R167" s="82" t="s">
        <v>395</v>
      </c>
      <c r="S167" s="79" t="s">
        <v>433</v>
      </c>
      <c r="T167" s="79" t="s">
        <v>467</v>
      </c>
      <c r="U167" s="79"/>
      <c r="V167" s="82" t="s">
        <v>566</v>
      </c>
      <c r="W167" s="81">
        <v>43698.82460648148</v>
      </c>
      <c r="X167" s="82" t="s">
        <v>675</v>
      </c>
      <c r="Y167" s="79"/>
      <c r="Z167" s="79"/>
      <c r="AA167" s="85" t="s">
        <v>789</v>
      </c>
      <c r="AB167" s="79"/>
      <c r="AC167" s="79" t="b">
        <v>0</v>
      </c>
      <c r="AD167" s="79">
        <v>0</v>
      </c>
      <c r="AE167" s="85" t="s">
        <v>798</v>
      </c>
      <c r="AF167" s="79" t="b">
        <v>0</v>
      </c>
      <c r="AG167" s="79" t="s">
        <v>802</v>
      </c>
      <c r="AH167" s="79"/>
      <c r="AI167" s="85" t="s">
        <v>798</v>
      </c>
      <c r="AJ167" s="79" t="b">
        <v>0</v>
      </c>
      <c r="AK167" s="79">
        <v>2</v>
      </c>
      <c r="AL167" s="85" t="s">
        <v>706</v>
      </c>
      <c r="AM167" s="79" t="s">
        <v>808</v>
      </c>
      <c r="AN167" s="79" t="b">
        <v>0</v>
      </c>
      <c r="AO167" s="85" t="s">
        <v>706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284</v>
      </c>
      <c r="B168" s="64" t="s">
        <v>277</v>
      </c>
      <c r="C168" s="65" t="s">
        <v>2267</v>
      </c>
      <c r="D168" s="66">
        <v>3</v>
      </c>
      <c r="E168" s="67" t="s">
        <v>132</v>
      </c>
      <c r="F168" s="68">
        <v>35</v>
      </c>
      <c r="G168" s="65"/>
      <c r="H168" s="69"/>
      <c r="I168" s="70"/>
      <c r="J168" s="70"/>
      <c r="K168" s="34" t="s">
        <v>65</v>
      </c>
      <c r="L168" s="77">
        <v>168</v>
      </c>
      <c r="M168" s="77"/>
      <c r="N168" s="72"/>
      <c r="O168" s="79" t="s">
        <v>311</v>
      </c>
      <c r="P168" s="81">
        <v>43698.82460648148</v>
      </c>
      <c r="Q168" s="79" t="s">
        <v>332</v>
      </c>
      <c r="R168" s="82" t="s">
        <v>395</v>
      </c>
      <c r="S168" s="79" t="s">
        <v>433</v>
      </c>
      <c r="T168" s="79" t="s">
        <v>467</v>
      </c>
      <c r="U168" s="79"/>
      <c r="V168" s="82" t="s">
        <v>566</v>
      </c>
      <c r="W168" s="81">
        <v>43698.82460648148</v>
      </c>
      <c r="X168" s="82" t="s">
        <v>675</v>
      </c>
      <c r="Y168" s="79"/>
      <c r="Z168" s="79"/>
      <c r="AA168" s="85" t="s">
        <v>789</v>
      </c>
      <c r="AB168" s="79"/>
      <c r="AC168" s="79" t="b">
        <v>0</v>
      </c>
      <c r="AD168" s="79">
        <v>0</v>
      </c>
      <c r="AE168" s="85" t="s">
        <v>798</v>
      </c>
      <c r="AF168" s="79" t="b">
        <v>0</v>
      </c>
      <c r="AG168" s="79" t="s">
        <v>802</v>
      </c>
      <c r="AH168" s="79"/>
      <c r="AI168" s="85" t="s">
        <v>798</v>
      </c>
      <c r="AJ168" s="79" t="b">
        <v>0</v>
      </c>
      <c r="AK168" s="79">
        <v>2</v>
      </c>
      <c r="AL168" s="85" t="s">
        <v>706</v>
      </c>
      <c r="AM168" s="79" t="s">
        <v>808</v>
      </c>
      <c r="AN168" s="79" t="b">
        <v>0</v>
      </c>
      <c r="AO168" s="85" t="s">
        <v>706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277</v>
      </c>
      <c r="B169" s="64" t="s">
        <v>277</v>
      </c>
      <c r="C169" s="65" t="s">
        <v>2266</v>
      </c>
      <c r="D169" s="66">
        <v>10</v>
      </c>
      <c r="E169" s="67" t="s">
        <v>136</v>
      </c>
      <c r="F169" s="68">
        <v>12</v>
      </c>
      <c r="G169" s="65"/>
      <c r="H169" s="69"/>
      <c r="I169" s="70"/>
      <c r="J169" s="70"/>
      <c r="K169" s="34" t="s">
        <v>65</v>
      </c>
      <c r="L169" s="77">
        <v>169</v>
      </c>
      <c r="M169" s="77"/>
      <c r="N169" s="72"/>
      <c r="O169" s="79" t="s">
        <v>176</v>
      </c>
      <c r="P169" s="81">
        <v>43684.59471064815</v>
      </c>
      <c r="Q169" s="79" t="s">
        <v>381</v>
      </c>
      <c r="R169" s="82" t="s">
        <v>407</v>
      </c>
      <c r="S169" s="79" t="s">
        <v>444</v>
      </c>
      <c r="T169" s="79" t="s">
        <v>455</v>
      </c>
      <c r="U169" s="82" t="s">
        <v>507</v>
      </c>
      <c r="V169" s="82" t="s">
        <v>507</v>
      </c>
      <c r="W169" s="81">
        <v>43684.59471064815</v>
      </c>
      <c r="X169" s="82" t="s">
        <v>677</v>
      </c>
      <c r="Y169" s="79"/>
      <c r="Z169" s="79"/>
      <c r="AA169" s="85" t="s">
        <v>791</v>
      </c>
      <c r="AB169" s="79"/>
      <c r="AC169" s="79" t="b">
        <v>0</v>
      </c>
      <c r="AD169" s="79">
        <v>5</v>
      </c>
      <c r="AE169" s="85" t="s">
        <v>798</v>
      </c>
      <c r="AF169" s="79" t="b">
        <v>0</v>
      </c>
      <c r="AG169" s="79" t="s">
        <v>802</v>
      </c>
      <c r="AH169" s="79"/>
      <c r="AI169" s="85" t="s">
        <v>798</v>
      </c>
      <c r="AJ169" s="79" t="b">
        <v>0</v>
      </c>
      <c r="AK169" s="79">
        <v>4</v>
      </c>
      <c r="AL169" s="85" t="s">
        <v>798</v>
      </c>
      <c r="AM169" s="79" t="s">
        <v>808</v>
      </c>
      <c r="AN169" s="79" t="b">
        <v>0</v>
      </c>
      <c r="AO169" s="85" t="s">
        <v>791</v>
      </c>
      <c r="AP169" s="79" t="s">
        <v>826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19</v>
      </c>
      <c r="BK169" s="49">
        <v>100</v>
      </c>
      <c r="BL169" s="48">
        <v>19</v>
      </c>
    </row>
    <row r="170" spans="1:64" ht="15">
      <c r="A170" s="64" t="s">
        <v>277</v>
      </c>
      <c r="B170" s="64" t="s">
        <v>277</v>
      </c>
      <c r="C170" s="65" t="s">
        <v>2266</v>
      </c>
      <c r="D170" s="66">
        <v>10</v>
      </c>
      <c r="E170" s="67" t="s">
        <v>136</v>
      </c>
      <c r="F170" s="68">
        <v>12</v>
      </c>
      <c r="G170" s="65"/>
      <c r="H170" s="69"/>
      <c r="I170" s="70"/>
      <c r="J170" s="70"/>
      <c r="K170" s="34" t="s">
        <v>65</v>
      </c>
      <c r="L170" s="77">
        <v>170</v>
      </c>
      <c r="M170" s="77"/>
      <c r="N170" s="72"/>
      <c r="O170" s="79" t="s">
        <v>176</v>
      </c>
      <c r="P170" s="81">
        <v>43685.55372685185</v>
      </c>
      <c r="Q170" s="79" t="s">
        <v>382</v>
      </c>
      <c r="R170" s="82" t="s">
        <v>423</v>
      </c>
      <c r="S170" s="79" t="s">
        <v>444</v>
      </c>
      <c r="T170" s="79" t="s">
        <v>456</v>
      </c>
      <c r="U170" s="82" t="s">
        <v>508</v>
      </c>
      <c r="V170" s="82" t="s">
        <v>508</v>
      </c>
      <c r="W170" s="81">
        <v>43685.55372685185</v>
      </c>
      <c r="X170" s="82" t="s">
        <v>678</v>
      </c>
      <c r="Y170" s="79"/>
      <c r="Z170" s="79"/>
      <c r="AA170" s="85" t="s">
        <v>792</v>
      </c>
      <c r="AB170" s="79"/>
      <c r="AC170" s="79" t="b">
        <v>0</v>
      </c>
      <c r="AD170" s="79">
        <v>4</v>
      </c>
      <c r="AE170" s="85" t="s">
        <v>798</v>
      </c>
      <c r="AF170" s="79" t="b">
        <v>0</v>
      </c>
      <c r="AG170" s="79" t="s">
        <v>802</v>
      </c>
      <c r="AH170" s="79"/>
      <c r="AI170" s="85" t="s">
        <v>798</v>
      </c>
      <c r="AJ170" s="79" t="b">
        <v>0</v>
      </c>
      <c r="AK170" s="79">
        <v>4</v>
      </c>
      <c r="AL170" s="85" t="s">
        <v>798</v>
      </c>
      <c r="AM170" s="79" t="s">
        <v>808</v>
      </c>
      <c r="AN170" s="79" t="b">
        <v>0</v>
      </c>
      <c r="AO170" s="85" t="s">
        <v>792</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30</v>
      </c>
      <c r="BK170" s="49">
        <v>100</v>
      </c>
      <c r="BL170" s="48">
        <v>30</v>
      </c>
    </row>
    <row r="171" spans="1:64" ht="15">
      <c r="A171" s="64" t="s">
        <v>277</v>
      </c>
      <c r="B171" s="64" t="s">
        <v>277</v>
      </c>
      <c r="C171" s="65" t="s">
        <v>2266</v>
      </c>
      <c r="D171" s="66">
        <v>10</v>
      </c>
      <c r="E171" s="67" t="s">
        <v>136</v>
      </c>
      <c r="F171" s="68">
        <v>12</v>
      </c>
      <c r="G171" s="65"/>
      <c r="H171" s="69"/>
      <c r="I171" s="70"/>
      <c r="J171" s="70"/>
      <c r="K171" s="34" t="s">
        <v>65</v>
      </c>
      <c r="L171" s="77">
        <v>171</v>
      </c>
      <c r="M171" s="77"/>
      <c r="N171" s="72"/>
      <c r="O171" s="79" t="s">
        <v>176</v>
      </c>
      <c r="P171" s="81">
        <v>43691.41740740741</v>
      </c>
      <c r="Q171" s="79" t="s">
        <v>383</v>
      </c>
      <c r="R171" s="82" t="s">
        <v>423</v>
      </c>
      <c r="S171" s="79" t="s">
        <v>444</v>
      </c>
      <c r="T171" s="79" t="s">
        <v>488</v>
      </c>
      <c r="U171" s="82" t="s">
        <v>509</v>
      </c>
      <c r="V171" s="82" t="s">
        <v>509</v>
      </c>
      <c r="W171" s="81">
        <v>43691.41740740741</v>
      </c>
      <c r="X171" s="82" t="s">
        <v>679</v>
      </c>
      <c r="Y171" s="79"/>
      <c r="Z171" s="79"/>
      <c r="AA171" s="85" t="s">
        <v>793</v>
      </c>
      <c r="AB171" s="79"/>
      <c r="AC171" s="79" t="b">
        <v>0</v>
      </c>
      <c r="AD171" s="79">
        <v>4</v>
      </c>
      <c r="AE171" s="85" t="s">
        <v>798</v>
      </c>
      <c r="AF171" s="79" t="b">
        <v>0</v>
      </c>
      <c r="AG171" s="79" t="s">
        <v>802</v>
      </c>
      <c r="AH171" s="79"/>
      <c r="AI171" s="85" t="s">
        <v>798</v>
      </c>
      <c r="AJ171" s="79" t="b">
        <v>0</v>
      </c>
      <c r="AK171" s="79">
        <v>2</v>
      </c>
      <c r="AL171" s="85" t="s">
        <v>798</v>
      </c>
      <c r="AM171" s="79" t="s">
        <v>813</v>
      </c>
      <c r="AN171" s="79" t="b">
        <v>0</v>
      </c>
      <c r="AO171" s="85" t="s">
        <v>793</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v>1</v>
      </c>
      <c r="BE171" s="49">
        <v>2.4390243902439024</v>
      </c>
      <c r="BF171" s="48">
        <v>0</v>
      </c>
      <c r="BG171" s="49">
        <v>0</v>
      </c>
      <c r="BH171" s="48">
        <v>0</v>
      </c>
      <c r="BI171" s="49">
        <v>0</v>
      </c>
      <c r="BJ171" s="48">
        <v>40</v>
      </c>
      <c r="BK171" s="49">
        <v>97.5609756097561</v>
      </c>
      <c r="BL171" s="48">
        <v>41</v>
      </c>
    </row>
    <row r="172" spans="1:64" ht="15">
      <c r="A172" s="64" t="s">
        <v>277</v>
      </c>
      <c r="B172" s="64" t="s">
        <v>277</v>
      </c>
      <c r="C172" s="65" t="s">
        <v>2266</v>
      </c>
      <c r="D172" s="66">
        <v>10</v>
      </c>
      <c r="E172" s="67" t="s">
        <v>136</v>
      </c>
      <c r="F172" s="68">
        <v>12</v>
      </c>
      <c r="G172" s="65"/>
      <c r="H172" s="69"/>
      <c r="I172" s="70"/>
      <c r="J172" s="70"/>
      <c r="K172" s="34" t="s">
        <v>65</v>
      </c>
      <c r="L172" s="77">
        <v>172</v>
      </c>
      <c r="M172" s="77"/>
      <c r="N172" s="72"/>
      <c r="O172" s="79" t="s">
        <v>176</v>
      </c>
      <c r="P172" s="81">
        <v>43698.58760416666</v>
      </c>
      <c r="Q172" s="79" t="s">
        <v>384</v>
      </c>
      <c r="R172" s="82" t="s">
        <v>424</v>
      </c>
      <c r="S172" s="79" t="s">
        <v>444</v>
      </c>
      <c r="T172" s="79" t="s">
        <v>487</v>
      </c>
      <c r="U172" s="82" t="s">
        <v>510</v>
      </c>
      <c r="V172" s="82" t="s">
        <v>510</v>
      </c>
      <c r="W172" s="81">
        <v>43698.58760416666</v>
      </c>
      <c r="X172" s="82" t="s">
        <v>680</v>
      </c>
      <c r="Y172" s="79"/>
      <c r="Z172" s="79"/>
      <c r="AA172" s="85" t="s">
        <v>794</v>
      </c>
      <c r="AB172" s="79"/>
      <c r="AC172" s="79" t="b">
        <v>0</v>
      </c>
      <c r="AD172" s="79">
        <v>0</v>
      </c>
      <c r="AE172" s="85" t="s">
        <v>798</v>
      </c>
      <c r="AF172" s="79" t="b">
        <v>0</v>
      </c>
      <c r="AG172" s="79" t="s">
        <v>802</v>
      </c>
      <c r="AH172" s="79"/>
      <c r="AI172" s="85" t="s">
        <v>798</v>
      </c>
      <c r="AJ172" s="79" t="b">
        <v>0</v>
      </c>
      <c r="AK172" s="79">
        <v>1</v>
      </c>
      <c r="AL172" s="85" t="s">
        <v>798</v>
      </c>
      <c r="AM172" s="79" t="s">
        <v>808</v>
      </c>
      <c r="AN172" s="79" t="b">
        <v>0</v>
      </c>
      <c r="AO172" s="85" t="s">
        <v>794</v>
      </c>
      <c r="AP172" s="79" t="s">
        <v>176</v>
      </c>
      <c r="AQ172" s="79">
        <v>0</v>
      </c>
      <c r="AR172" s="79">
        <v>0</v>
      </c>
      <c r="AS172" s="79"/>
      <c r="AT172" s="79"/>
      <c r="AU172" s="79"/>
      <c r="AV172" s="79"/>
      <c r="AW172" s="79"/>
      <c r="AX172" s="79"/>
      <c r="AY172" s="79"/>
      <c r="AZ172" s="79"/>
      <c r="BA172">
        <v>4</v>
      </c>
      <c r="BB172" s="78" t="str">
        <f>REPLACE(INDEX(GroupVertices[Group],MATCH(Edges[[#This Row],[Vertex 1]],GroupVertices[Vertex],0)),1,1,"")</f>
        <v>1</v>
      </c>
      <c r="BC172" s="78" t="str">
        <f>REPLACE(INDEX(GroupVertices[Group],MATCH(Edges[[#This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285</v>
      </c>
      <c r="B173" s="64" t="s">
        <v>277</v>
      </c>
      <c r="C173" s="65" t="s">
        <v>2267</v>
      </c>
      <c r="D173" s="66">
        <v>3</v>
      </c>
      <c r="E173" s="67" t="s">
        <v>132</v>
      </c>
      <c r="F173" s="68">
        <v>35</v>
      </c>
      <c r="G173" s="65"/>
      <c r="H173" s="69"/>
      <c r="I173" s="70"/>
      <c r="J173" s="70"/>
      <c r="K173" s="34" t="s">
        <v>65</v>
      </c>
      <c r="L173" s="77">
        <v>173</v>
      </c>
      <c r="M173" s="77"/>
      <c r="N173" s="72"/>
      <c r="O173" s="79" t="s">
        <v>311</v>
      </c>
      <c r="P173" s="81">
        <v>43698.86325231481</v>
      </c>
      <c r="Q173" s="79" t="s">
        <v>378</v>
      </c>
      <c r="R173" s="79"/>
      <c r="S173" s="79"/>
      <c r="T173" s="79" t="s">
        <v>487</v>
      </c>
      <c r="U173" s="79"/>
      <c r="V173" s="82" t="s">
        <v>567</v>
      </c>
      <c r="W173" s="81">
        <v>43698.86325231481</v>
      </c>
      <c r="X173" s="82" t="s">
        <v>681</v>
      </c>
      <c r="Y173" s="79"/>
      <c r="Z173" s="79"/>
      <c r="AA173" s="85" t="s">
        <v>795</v>
      </c>
      <c r="AB173" s="79"/>
      <c r="AC173" s="79" t="b">
        <v>0</v>
      </c>
      <c r="AD173" s="79">
        <v>0</v>
      </c>
      <c r="AE173" s="85" t="s">
        <v>798</v>
      </c>
      <c r="AF173" s="79" t="b">
        <v>0</v>
      </c>
      <c r="AG173" s="79" t="s">
        <v>802</v>
      </c>
      <c r="AH173" s="79"/>
      <c r="AI173" s="85" t="s">
        <v>798</v>
      </c>
      <c r="AJ173" s="79" t="b">
        <v>0</v>
      </c>
      <c r="AK173" s="79">
        <v>4</v>
      </c>
      <c r="AL173" s="85" t="s">
        <v>794</v>
      </c>
      <c r="AM173" s="79" t="s">
        <v>808</v>
      </c>
      <c r="AN173" s="79" t="b">
        <v>0</v>
      </c>
      <c r="AO173" s="85" t="s">
        <v>794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4.3478260869565215</v>
      </c>
      <c r="BF173" s="48">
        <v>0</v>
      </c>
      <c r="BG173" s="49">
        <v>0</v>
      </c>
      <c r="BH173" s="48">
        <v>0</v>
      </c>
      <c r="BI173" s="49">
        <v>0</v>
      </c>
      <c r="BJ173" s="48">
        <v>22</v>
      </c>
      <c r="BK173" s="49">
        <v>95.65217391304348</v>
      </c>
      <c r="BL173"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hyperlinks>
    <hyperlink ref="R8" r:id="rId1" display="https://twitter.com/collibra/status/1159453548431716352"/>
    <hyperlink ref="R9" r:id="rId2" display="https://twitter.com/collibra/status/1159453548431716352"/>
    <hyperlink ref="R26" r:id="rId3" display="https://sanfranciscoinformer.com/186962/collibra-consultant-san-francisco-jobs/"/>
    <hyperlink ref="R27" r:id="rId4" display="http://jobs.telcoprofessionals.com/Data-Engineer-(Collibra,-Java-+-Telecom)-23288?utm_source=dlvr.it&amp;utm_medium=twitter&amp;utm_campaign=telcoprofession"/>
    <hyperlink ref="R28" r:id="rId5" display="https://biplatform.nl/2195948/collibra-introduceert-collibra-privacy-en-risk.html#.XVHYkkX_3YU.hootsuite"/>
    <hyperlink ref="R31" r:id="rId6" display="https://www.applythis.net/?a=12009B331.0"/>
    <hyperlink ref="R32" r:id="rId7" display="https://www.lecho.be/entreprises/general/les-entreprises-ne-font-rien-avec-des-donnees-qui-valent-de-l-or/10153088.html"/>
    <hyperlink ref="R38" r:id="rId8" display="https://nofluffjobs.com/job/backend-engineer-collibra-40clfv44?utm_source=twitter&amp;utm_medium=batch&amp;utm_campaign=organic_post&amp;utm_content=40CLFV44"/>
    <hyperlink ref="R39" r:id="rId9" display="https://nofluffjobs.com/job/frontend-engineer-collibra-slrpxa92?utm_source=twitter&amp;utm_medium=batch&amp;utm_campaign=organic_post&amp;utm_content=SLRPXA92"/>
    <hyperlink ref="R40" r:id="rId10" display="https://nofluffjobs.com/job/qa-engineer-collibra-b2bgc35e?utm_source=twitter&amp;utm_medium=batch&amp;utm_campaign=organic_post&amp;utm_content=B2BGC35E"/>
    <hyperlink ref="R41" r:id="rId11" display="https://www.datanami.com/2019/08/07/data-catalogs-seen-as-difference-makers-in-big-data/"/>
    <hyperlink ref="R42" r:id="rId12" display="https://www.datanami.com/2019/08/07/data-catalogs-seen-as-difference-makers-in-big-data/"/>
    <hyperlink ref="R43" r:id="rId13" display="https://www.datanami.com/2019/08/07/data-catalogs-seen-as-difference-makers-in-big-data/"/>
    <hyperlink ref="R44" r:id="rId14" display="https://www.datanami.com/2019/08/07/data-catalogs-seen-as-difference-makers-in-big-data/"/>
    <hyperlink ref="R45" r:id="rId15" display="https://www.datanami.com/2019/08/07/data-catalogs-seen-as-difference-makers-in-big-data/"/>
    <hyperlink ref="R49" r:id="rId16" display="https://www.datanami.com/2019/08/07/data-catalogs-seen-as-difference-makers-in-big-data/"/>
    <hyperlink ref="R50" r:id="rId17" display="https://www.datanami.com/2019/08/07/data-catalogs-seen-as-difference-makers-in-big-data/"/>
    <hyperlink ref="R51" r:id="rId18" display="https://www.datanami.com/2019/08/07/data-catalogs-seen-as-difference-makers-in-big-data/"/>
    <hyperlink ref="R52" r:id="rId19" display="https://www.datanami.com/2019/08/07/data-catalogs-seen-as-difference-makers-in-big-data/"/>
    <hyperlink ref="R53" r:id="rId20" display="https://www.datanami.com/2019/08/07/data-catalogs-seen-as-difference-makers-in-big-data/"/>
    <hyperlink ref="R57" r:id="rId21" display="https://www.dtsquared.co.uk/collibra/"/>
    <hyperlink ref="R72" r:id="rId22" display="https://www.linkedin.com/slink?code=dYzs5FD"/>
    <hyperlink ref="R77" r:id="rId23" display="https://www.scaleupvalley.com/2019/06/27/from-co-founder-to-coo-to-cto-the-many-phases-of-scaling-a-unicorn-from-the-cto-of-collibra/"/>
    <hyperlink ref="R78" r:id="rId24" display="https://www.scaleupvalley.com/2019/06/27/from-co-founder-to-coo-to-cto-the-many-phases-of-scaling-a-unicorn-from-the-cto-of-collibra/"/>
    <hyperlink ref="R81" r:id="rId25" display="https://www.masterdata.co.za/index.php/guide-to-creating-a-data-enabled-organisation-ebook"/>
    <hyperlink ref="R83" r:id="rId26" display="https://siliconangle.com/2019/07/23/data-governance-specialist-collibra-zeroes-raft-new-privacy-regulations/"/>
    <hyperlink ref="R85" r:id="rId27" display="https://itjobpro.com/job/collibra-architect-developer-consultant"/>
    <hyperlink ref="R86" r:id="rId28" display="https://itjobpro.com/job/collibra-architect-developer-consultant"/>
    <hyperlink ref="R89" r:id="rId29" display="http://www.aplitrak.com/?adid=c2FobWVkLjY2MDQyLnR3aUBzYWx0LmFwbGl0cmFrLmNvbQ"/>
    <hyperlink ref="R90" r:id="rId30" display="https://www.linkedin.com/slink?code=ejZwicT"/>
    <hyperlink ref="R92" r:id="rId31" display="http://xherald.com/2019/08/12/substantial-strength-of-data-catalog-market-by-key-players-ibm-collibra-alation-tibco-software-informatica-alteryx/?utm_source=dlvr.it&amp;utm_medium=twitter"/>
    <hyperlink ref="R93" r:id="rId32" display="https://instanewsletters.com/machine-learning-data-catalog-software-market-value-and-growth-development-by-key-players-ibm-alation-oracle-cloudera-unifi-anzo-smart-data-lake-asdl-collibra/10604/?utm_source=dlvr.it&amp;utm_medium=twitter"/>
    <hyperlink ref="R96" r:id="rId33" display="https://cc.readytalk.com/registration/#/?meeting=xoxqrd6t22xh&amp;campaign=w30xwouhwrxk"/>
    <hyperlink ref="R97" r:id="rId34" display="https://cc.readytalk.com/registration/#/?meeting=xoxqrd6t22xh&amp;campaign=w30xwouhwrxk"/>
    <hyperlink ref="R99" r:id="rId35" display="https://www.collibra.com/blog/metadata-knowledge-graph-the-brain-powering-data-intelligence/"/>
    <hyperlink ref="R100" r:id="rId36" display="https://www.collibra.com/blog/metadata-knowledge-graph-the-brain-powering-data-intelligence/"/>
    <hyperlink ref="R102" r:id="rId37" display="https://www.collibra.com/blog/metadata-knowledge-graph-the-brain-powering-data-intelligence/"/>
    <hyperlink ref="R113" r:id="rId38" display="https://consumerreportsreview.com/data-governance-software-market-2019-global-and-chinese-outlook-by-key-players-erwin-onesoft-connect-datum-alteryx-the-synercon-group-informatica-sap-alfresco-idera-collibra/?utm_source=dlvr.it&amp;utm_medium=twitter"/>
    <hyperlink ref="R114" r:id="rId39" display="https://markettrendsnews.com/2019/08/global-data-governance-market-2019-alation-us-ataccama-canada-collibra-belgium-datum-llc-us-data-advantage-group-us/?utm_source=dlvr.it&amp;utm_medium=twitter"/>
    <hyperlink ref="R115" r:id="rId40" display="https://markettrendsnews.com/2019/08/global-data-governance-market-2019-alation-us-ataccama-canada-collibra-belgium-datum-llc-us-data-advantage-group-us-2/?utm_source=dlvr.it&amp;utm_medium=twitter"/>
    <hyperlink ref="R116" r:id="rId41" display="https://marketanalyst24.com/2019/08/global-data-governance-market-2019-alation-us-ataccama-canada-collibra-belgium-datum-llc-us-data-advantage-group-us/?utm_source=dlvr.it&amp;utm_medium=twitter"/>
    <hyperlink ref="R117" r:id="rId42" display="https://marketanalyst24.com/2019/08/global-data-governance-market-2019-alation-us-ataccama-canada-collibra-belgium-datum-llc-us-data-advantage-group-us-2/?utm_source=dlvr.it&amp;utm_medium=twitter"/>
    <hyperlink ref="R135" r:id="rId43" display="https://www.collibra.com/career-indv?gh_jid=1778622&amp;gh_src=8f5d970d1"/>
    <hyperlink ref="R136" r:id="rId44" display="https://www.collibra.com/career-indv?gh_jid=1778622&amp;gh_src=8f5d970d1"/>
    <hyperlink ref="R137" r:id="rId45" display="https://www.builtinnyc.com/2019/07/18/nyc-sales-teams-love-jobs"/>
    <hyperlink ref="R139" r:id="rId46" display="http://www.dbta.com/BigDataQuarterly/Articles/Perspective-on-Data-Governance-QandA-with-Myke-Lyons-Chief-Information-Security-Officer-at-Collibra-133409.aspx"/>
    <hyperlink ref="R141" r:id="rId47" display="http://www.dbta.com/BigDataQuarterly/Articles/Perspective-on-Data-Governance-QandA-with-Myke-Lyons-Chief-Information-Security-Officer-at-Collibra-133409.aspx"/>
    <hyperlink ref="R142" r:id="rId48" display="https://www.itproportal.com/features/can-ai-save-the-planet-maybe/"/>
    <hyperlink ref="R145" r:id="rId49" display="https://www.itproportal.com/features/can-ai-save-the-planet-maybe/"/>
    <hyperlink ref="R146" r:id="rId50" display="https://www.youtube.com/watch?v=N7V729P-jDI&amp;feature=youtu.be"/>
    <hyperlink ref="R147" r:id="rId51" display="https://www.nri.com/en/knowledge/publication/fis/lakyara/lst/2019/08/02"/>
    <hyperlink ref="R148" r:id="rId52" display="http://www.dbta.com/Editorial/Trends-and-Applications/8-Best-Data-Governance-Solution-133021.aspx"/>
    <hyperlink ref="R149" r:id="rId53" display="https://www.comparably.com/articles/15-hot-companies-hiring-in-the-new-york-area-that-recently-raised-50m/"/>
    <hyperlink ref="R151" r:id="rId54" display="https://twitter.com/collibra/status/1163813611002712064"/>
    <hyperlink ref="R154" r:id="rId55" display="https://www.collibra.com/career-indv?gh_jid=1778622&amp;gh_src=8f5d970d1"/>
    <hyperlink ref="R161" r:id="rId56" display="https://www.datanami.com/2019/08/07/data-catalogs-seen-as-difference-makers-in-big-data/"/>
    <hyperlink ref="R162" r:id="rId57" display="https://www.datanami.com/2019/08/07/data-catalogs-seen-as-difference-makers-in-big-data/"/>
    <hyperlink ref="R163" r:id="rId58" display="https://www.datanami.com/2019/08/07/data-catalogs-seen-as-difference-makers-in-big-data/"/>
    <hyperlink ref="R164" r:id="rId59" display="https://www.datanami.com/2019/08/07/data-catalogs-seen-as-difference-makers-in-big-data/"/>
    <hyperlink ref="R165" r:id="rId60" display="https://www.datanami.com/2019/08/07/data-catalogs-seen-as-difference-makers-in-big-data/"/>
    <hyperlink ref="R166" r:id="rId61" display="https://www.datanami.com/2019-readers-choice-awards-polls-are-open/"/>
    <hyperlink ref="R167" r:id="rId62" display="https://www.datanami.com/2019/08/07/data-catalogs-seen-as-difference-makers-in-big-data/"/>
    <hyperlink ref="R168" r:id="rId63" display="https://www.datanami.com/2019/08/07/data-catalogs-seen-as-difference-makers-in-big-data/"/>
    <hyperlink ref="R169" r:id="rId64" display="https://www.collibra.com/blog/metadata-knowledge-graph-the-brain-powering-data-intelligence/"/>
    <hyperlink ref="R170" r:id="rId65" display="https://citizens.collibra.com/"/>
    <hyperlink ref="R171" r:id="rId66" display="https://citizens.collibra.com/"/>
    <hyperlink ref="R172" r:id="rId67" display="https://www.collibra.com/landing_page/collibra-ranked-1-in-dresner-data-catalog-study/"/>
    <hyperlink ref="U5" r:id="rId68" display="https://pbs.twimg.com/media/EBiE0-vWsAYLE3M.jpg"/>
    <hyperlink ref="U31" r:id="rId69" display="https://pbs.twimg.com/media/EBxOsP2WsAAgfCV.png"/>
    <hyperlink ref="U57" r:id="rId70" display="https://pbs.twimg.com/media/EB7O-9JWkAApr6O.jpg"/>
    <hyperlink ref="U61" r:id="rId71" display="https://pbs.twimg.com/tweet_video_thumb/EB7xlnrXsAACkZT.jpg"/>
    <hyperlink ref="U62" r:id="rId72" display="https://pbs.twimg.com/tweet_video_thumb/EB7xlnrXsAACkZT.jpg"/>
    <hyperlink ref="U68" r:id="rId73" display="https://pbs.twimg.com/tweet_video_thumb/EB7xlnrXsAACkZT.jpg"/>
    <hyperlink ref="U69" r:id="rId74" display="https://pbs.twimg.com/tweet_video_thumb/EB7xlnrXsAACkZT.jpg"/>
    <hyperlink ref="U70" r:id="rId75" display="https://pbs.twimg.com/tweet_video_thumb/EB7xlnrXsAACkZT.jpg"/>
    <hyperlink ref="U71" r:id="rId76" display="https://pbs.twimg.com/tweet_video_thumb/EB7xlnrXsAACkZT.jpg"/>
    <hyperlink ref="U74" r:id="rId77" display="https://pbs.twimg.com/tweet_video_thumb/EB7xlnrXsAACkZT.jpg"/>
    <hyperlink ref="U75" r:id="rId78" display="https://pbs.twimg.com/tweet_video_thumb/EB7xlnrXsAACkZT.jpg"/>
    <hyperlink ref="U87" r:id="rId79" display="https://pbs.twimg.com/media/ECOZPuzX4AEHBum.jpg"/>
    <hyperlink ref="U96" r:id="rId80" display="https://pbs.twimg.com/media/EB23P7PXsAAokLI.png"/>
    <hyperlink ref="U97" r:id="rId81" display="https://pbs.twimg.com/media/ECBrI4ZX4AAMQQ6.png"/>
    <hyperlink ref="U105" r:id="rId82" display="https://pbs.twimg.com/tweet_video_thumb/EB7xlnrXsAACkZT.jpg"/>
    <hyperlink ref="U106" r:id="rId83" display="https://pbs.twimg.com/tweet_video_thumb/EB7xlnrXsAACkZT.jpg"/>
    <hyperlink ref="U114" r:id="rId84" display="https://pbs.twimg.com/media/EB7My8rVAAAuuVf.jpg"/>
    <hyperlink ref="U115" r:id="rId85" display="https://pbs.twimg.com/media/EB7OKyVUIAIse9y.jpg"/>
    <hyperlink ref="U116" r:id="rId86" display="https://pbs.twimg.com/media/ECZYkAKUcAAaNFq.jpg"/>
    <hyperlink ref="U117" r:id="rId87" display="https://pbs.twimg.com/media/ECZbpi-UwAAg4rK.jpg"/>
    <hyperlink ref="U122" r:id="rId88" display="https://pbs.twimg.com/media/ECd77D9U4AA4ESm.jpg"/>
    <hyperlink ref="U123" r:id="rId89" display="https://pbs.twimg.com/media/ECd77D9U4AA4ESm.jpg"/>
    <hyperlink ref="U124" r:id="rId90" display="https://pbs.twimg.com/media/ECd77D9U4AA4ESm.jpg"/>
    <hyperlink ref="U128" r:id="rId91" display="https://pbs.twimg.com/media/ECd77D9U4AA4ESm.jpg"/>
    <hyperlink ref="U130" r:id="rId92" display="https://pbs.twimg.com/media/ECd77D9U4AA4ESm.jpg"/>
    <hyperlink ref="U132" r:id="rId93" display="https://pbs.twimg.com/media/ECXwiqsUcAAus1I.jpg"/>
    <hyperlink ref="U133" r:id="rId94" display="https://pbs.twimg.com/tweet_video_thumb/EB7xlnrXsAACkZT.jpg"/>
    <hyperlink ref="U134" r:id="rId95" display="https://pbs.twimg.com/tweet_video_thumb/EB7xlnrXsAACkZT.jpg"/>
    <hyperlink ref="U137" r:id="rId96" display="https://pbs.twimg.com/media/EAGbfc1XYAY6SVn.jpg"/>
    <hyperlink ref="U139" r:id="rId97" display="https://pbs.twimg.com/media/EB7q8fYWsAAa7wv.png"/>
    <hyperlink ref="U141" r:id="rId98" display="https://pbs.twimg.com/media/EB7q8fYWsAAa7wv.png"/>
    <hyperlink ref="U143" r:id="rId99" display="https://pbs.twimg.com/tweet_video_thumb/EB7xlnrXsAACkZT.jpg"/>
    <hyperlink ref="U144" r:id="rId100" display="https://pbs.twimg.com/tweet_video_thumb/EB7xlnrXsAACkZT.jpg"/>
    <hyperlink ref="U147" r:id="rId101" display="https://pbs.twimg.com/media/ECWs4qRX4AIbufP.jpg"/>
    <hyperlink ref="U148" r:id="rId102" display="https://pbs.twimg.com/media/ECayTlXUYAEAehl.jpg"/>
    <hyperlink ref="U150" r:id="rId103" display="https://pbs.twimg.com/tweet_video_thumb/EB7xlnrXsAACkZT.jpg"/>
    <hyperlink ref="U152" r:id="rId104" display="https://pbs.twimg.com/tweet_video_thumb/EB7xlnrXsAACkZT.jpg"/>
    <hyperlink ref="U153" r:id="rId105" display="https://pbs.twimg.com/tweet_video_thumb/EB7xlnrXsAACkZT.jpg"/>
    <hyperlink ref="U157" r:id="rId106" display="https://pbs.twimg.com/tweet_video_thumb/EB7xlnrXsAACkZT.jpg"/>
    <hyperlink ref="U166" r:id="rId107" display="https://pbs.twimg.com/media/EBxr8O2X4AAbwky.jpg"/>
    <hyperlink ref="U169" r:id="rId108" display="https://pbs.twimg.com/media/EBX4xdPXkAEES9M.jpg"/>
    <hyperlink ref="U170" r:id="rId109" display="https://pbs.twimg.com/media/EBc02pQWwAEoBgy.jpg"/>
    <hyperlink ref="U171" r:id="rId110" display="https://pbs.twimg.com/media/EB7Bd9-XUAAOxwR.jpg"/>
    <hyperlink ref="U172" r:id="rId111" display="https://pbs.twimg.com/media/ECf8sQsW4AErWCu.jpg"/>
    <hyperlink ref="V3" r:id="rId112" display="http://abs.twimg.com/sticky/default_profile_images/default_profile_normal.png"/>
    <hyperlink ref="V4" r:id="rId113" display="http://abs.twimg.com/sticky/default_profile_images/default_profile_normal.png"/>
    <hyperlink ref="V5" r:id="rId114" display="https://pbs.twimg.com/media/EBiE0-vWsAYLE3M.jpg"/>
    <hyperlink ref="V6" r:id="rId115" display="http://pbs.twimg.com/profile_images/1047189927023263745/j88HVrOL_normal.jpg"/>
    <hyperlink ref="V7" r:id="rId116" display="http://pbs.twimg.com/profile_images/1047189927023263745/j88HVrOL_normal.jpg"/>
    <hyperlink ref="V8" r:id="rId117" display="http://pbs.twimg.com/profile_images/769274069565014016/k-h8tTxn_normal.jpg"/>
    <hyperlink ref="V9" r:id="rId118" display="http://pbs.twimg.com/profile_images/975455769285013516/v9woXI7E_normal.jpg"/>
    <hyperlink ref="V10" r:id="rId119" display="http://pbs.twimg.com/profile_images/1036795665035276294/xM77MXeD_normal.jpg"/>
    <hyperlink ref="V11" r:id="rId120" display="http://pbs.twimg.com/profile_images/1036795665035276294/xM77MXeD_normal.jpg"/>
    <hyperlink ref="V12" r:id="rId121" display="http://pbs.twimg.com/profile_images/1036795665035276294/xM77MXeD_normal.jpg"/>
    <hyperlink ref="V13" r:id="rId122" display="http://pbs.twimg.com/profile_images/2228251926/dion_headshot_red_background_normal.jpg"/>
    <hyperlink ref="V14" r:id="rId123" display="http://pbs.twimg.com/profile_images/1036795665035276294/xM77MXeD_normal.jpg"/>
    <hyperlink ref="V15" r:id="rId124" display="http://pbs.twimg.com/profile_images/2228251926/dion_headshot_red_background_normal.jpg"/>
    <hyperlink ref="V16" r:id="rId125" display="http://pbs.twimg.com/profile_images/1036795665035276294/xM77MXeD_normal.jpg"/>
    <hyperlink ref="V17" r:id="rId126" display="http://pbs.twimg.com/profile_images/2228251926/dion_headshot_red_background_normal.jpg"/>
    <hyperlink ref="V18" r:id="rId127" display="http://pbs.twimg.com/profile_images/1036795665035276294/xM77MXeD_normal.jpg"/>
    <hyperlink ref="V19" r:id="rId128" display="http://pbs.twimg.com/profile_images/2228251926/dion_headshot_red_background_normal.jpg"/>
    <hyperlink ref="V20" r:id="rId129" display="http://pbs.twimg.com/profile_images/1036795665035276294/xM77MXeD_normal.jpg"/>
    <hyperlink ref="V21" r:id="rId130" display="http://pbs.twimg.com/profile_images/2228251926/dion_headshot_red_background_normal.jpg"/>
    <hyperlink ref="V22" r:id="rId131" display="http://pbs.twimg.com/profile_images/1036795665035276294/xM77MXeD_normal.jpg"/>
    <hyperlink ref="V23" r:id="rId132" display="http://pbs.twimg.com/profile_images/1036795665035276294/xM77MXeD_normal.jpg"/>
    <hyperlink ref="V24" r:id="rId133" display="http://pbs.twimg.com/profile_images/2228251926/dion_headshot_red_background_normal.jpg"/>
    <hyperlink ref="V25" r:id="rId134" display="http://pbs.twimg.com/profile_images/785504703274680320/CeZ4u8Fa_normal.jpg"/>
    <hyperlink ref="V26" r:id="rId135" display="http://pbs.twimg.com/profile_images/813722598139957248/D7Q68Y_K_normal.jpg"/>
    <hyperlink ref="V27" r:id="rId136" display="http://pbs.twimg.com/profile_images/537843677217832960/9KOySstt_normal.jpeg"/>
    <hyperlink ref="V28" r:id="rId137" display="http://pbs.twimg.com/profile_images/603278646682492928/TfB3SgQF_normal.jpg"/>
    <hyperlink ref="V29" r:id="rId138" display="http://pbs.twimg.com/profile_images/468502341/Julie4_normal.jpg"/>
    <hyperlink ref="V30" r:id="rId139" display="http://pbs.twimg.com/profile_images/468502341/Julie4_normal.jpg"/>
    <hyperlink ref="V31" r:id="rId140" display="https://pbs.twimg.com/media/EBxOsP2WsAAgfCV.png"/>
    <hyperlink ref="V32" r:id="rId141" display="http://pbs.twimg.com/profile_images/716903601852047360/MJYqIPAP_normal.jpg"/>
    <hyperlink ref="V33" r:id="rId142" display="http://abs.twimg.com/sticky/default_profile_images/default_profile_normal.png"/>
    <hyperlink ref="V34" r:id="rId143" display="http://pbs.twimg.com/profile_images/461128277441015808/PaZ2nhdf_normal.jpeg"/>
    <hyperlink ref="V35" r:id="rId144" display="http://pbs.twimg.com/profile_images/599389352918122497/AuNUT6F4_normal.jpg"/>
    <hyperlink ref="V36" r:id="rId145" display="http://pbs.twimg.com/profile_images/1015826120963325953/ofqpOec3_normal.jpg"/>
    <hyperlink ref="V37" r:id="rId146" display="http://abs.twimg.com/sticky/default_profile_images/default_profile_normal.png"/>
    <hyperlink ref="V38" r:id="rId147" display="http://pbs.twimg.com/profile_images/1139054964230303744/MZBBxw7p_normal.png"/>
    <hyperlink ref="V39" r:id="rId148" display="http://pbs.twimg.com/profile_images/1139054964230303744/MZBBxw7p_normal.png"/>
    <hyperlink ref="V40" r:id="rId149" display="http://pbs.twimg.com/profile_images/1139054964230303744/MZBBxw7p_normal.png"/>
    <hyperlink ref="V41" r:id="rId150" display="http://pbs.twimg.com/profile_images/1610775643/DatanamiTwitterLogo_normal.gif"/>
    <hyperlink ref="V42" r:id="rId151" display="http://pbs.twimg.com/profile_images/1610775643/DatanamiTwitterLogo_normal.gif"/>
    <hyperlink ref="V43" r:id="rId152" display="http://pbs.twimg.com/profile_images/1610775643/DatanamiTwitterLogo_normal.gif"/>
    <hyperlink ref="V44" r:id="rId153" display="http://pbs.twimg.com/profile_images/1610775643/DatanamiTwitterLogo_normal.gif"/>
    <hyperlink ref="V45" r:id="rId154" display="http://pbs.twimg.com/profile_images/1610775643/DatanamiTwitterLogo_normal.gif"/>
    <hyperlink ref="V46" r:id="rId155" display="http://pbs.twimg.com/profile_images/880116877262901248/oR8XxcY8_normal.jpg"/>
    <hyperlink ref="V47" r:id="rId156" display="http://pbs.twimg.com/profile_images/495233775777755137/fQbuYME__normal.jpeg"/>
    <hyperlink ref="V48" r:id="rId157" display="http://pbs.twimg.com/profile_images/461560978883088384/vdf7CAyG_normal.jpeg"/>
    <hyperlink ref="V49" r:id="rId158" display="http://pbs.twimg.com/profile_images/1610775643/DatanamiTwitterLogo_normal.gif"/>
    <hyperlink ref="V50" r:id="rId159" display="http://pbs.twimg.com/profile_images/898272658701340672/b6ZSZV97_normal.jpg"/>
    <hyperlink ref="V51" r:id="rId160" display="http://pbs.twimg.com/profile_images/898272658701340672/b6ZSZV97_normal.jpg"/>
    <hyperlink ref="V52" r:id="rId161" display="http://pbs.twimg.com/profile_images/898272658701340672/b6ZSZV97_normal.jpg"/>
    <hyperlink ref="V53" r:id="rId162" display="http://pbs.twimg.com/profile_images/898272658701340672/b6ZSZV97_normal.jpg"/>
    <hyperlink ref="V54" r:id="rId163" display="http://pbs.twimg.com/profile_images/2461581829/image_normal.jpg"/>
    <hyperlink ref="V55" r:id="rId164" display="http://pbs.twimg.com/profile_images/592908007211696128/_-QzZUaf_normal.jpg"/>
    <hyperlink ref="V56" r:id="rId165" display="http://abs.twimg.com/sticky/default_profile_images/default_profile_normal.png"/>
    <hyperlink ref="V57" r:id="rId166" display="https://pbs.twimg.com/media/EB7O-9JWkAApr6O.jpg"/>
    <hyperlink ref="V58" r:id="rId167" display="http://pbs.twimg.com/profile_images/1107440535105622017/S5YABEq4_normal.jpg"/>
    <hyperlink ref="V59" r:id="rId168" display="http://pbs.twimg.com/profile_images/1107440535105622017/S5YABEq4_normal.jpg"/>
    <hyperlink ref="V60" r:id="rId169" display="http://pbs.twimg.com/profile_images/1107440535105622017/S5YABEq4_normal.jpg"/>
    <hyperlink ref="V61" r:id="rId170" display="https://pbs.twimg.com/tweet_video_thumb/EB7xlnrXsAACkZT.jpg"/>
    <hyperlink ref="V62" r:id="rId171" display="https://pbs.twimg.com/tweet_video_thumb/EB7xlnrXsAACkZT.jpg"/>
    <hyperlink ref="V63" r:id="rId172" display="http://pbs.twimg.com/profile_images/884861141507297281/5jxfh68h_normal.jpg"/>
    <hyperlink ref="V64" r:id="rId173" display="http://pbs.twimg.com/profile_images/884861141507297281/5jxfh68h_normal.jpg"/>
    <hyperlink ref="V65" r:id="rId174" display="http://pbs.twimg.com/profile_images/884861141507297281/5jxfh68h_normal.jpg"/>
    <hyperlink ref="V66" r:id="rId175" display="http://pbs.twimg.com/profile_images/742743213157425152/w1bmvIqo_normal.jpg"/>
    <hyperlink ref="V67" r:id="rId176" display="http://pbs.twimg.com/profile_images/790507105681862656/uT91GiZi_normal.jpg"/>
    <hyperlink ref="V68" r:id="rId177" display="https://pbs.twimg.com/tweet_video_thumb/EB7xlnrXsAACkZT.jpg"/>
    <hyperlink ref="V69" r:id="rId178" display="https://pbs.twimg.com/tweet_video_thumb/EB7xlnrXsAACkZT.jpg"/>
    <hyperlink ref="V70" r:id="rId179" display="https://pbs.twimg.com/tweet_video_thumb/EB7xlnrXsAACkZT.jpg"/>
    <hyperlink ref="V71" r:id="rId180" display="https://pbs.twimg.com/tweet_video_thumb/EB7xlnrXsAACkZT.jpg"/>
    <hyperlink ref="V72" r:id="rId181" display="http://pbs.twimg.com/profile_images/682305200909103105/IWh3wjao_normal.jpg"/>
    <hyperlink ref="V73" r:id="rId182" display="http://pbs.twimg.com/profile_images/1091071756104654848/shsrZ-s3_normal.jpg"/>
    <hyperlink ref="V74" r:id="rId183" display="https://pbs.twimg.com/tweet_video_thumb/EB7xlnrXsAACkZT.jpg"/>
    <hyperlink ref="V75" r:id="rId184" display="https://pbs.twimg.com/tweet_video_thumb/EB7xlnrXsAACkZT.jpg"/>
    <hyperlink ref="V76" r:id="rId185" display="http://pbs.twimg.com/profile_images/1145756531373330432/rnz9fq7p_normal.png"/>
    <hyperlink ref="V77" r:id="rId186" display="http://pbs.twimg.com/profile_images/1103748303030763520/7FsywtLx_normal.png"/>
    <hyperlink ref="V78" r:id="rId187" display="http://pbs.twimg.com/profile_images/1103748303030763520/7FsywtLx_normal.png"/>
    <hyperlink ref="V79" r:id="rId188" display="http://pbs.twimg.com/profile_images/467548529808777216/vqVv0f7q_normal.jpeg"/>
    <hyperlink ref="V80" r:id="rId189" display="http://pbs.twimg.com/profile_images/467548529808777216/vqVv0f7q_normal.jpeg"/>
    <hyperlink ref="V81" r:id="rId190" display="http://pbs.twimg.com/profile_images/467548529808777216/vqVv0f7q_normal.jpeg"/>
    <hyperlink ref="V82" r:id="rId191" display="http://pbs.twimg.com/profile_images/838065654938890243/TQK6bIuQ_normal.jpg"/>
    <hyperlink ref="V83" r:id="rId192" display="http://pbs.twimg.com/profile_images/602579608/IMAGE_00011_normal.jpg"/>
    <hyperlink ref="V84" r:id="rId193" display="http://pbs.twimg.com/profile_images/927638277842014208/fzO9tKNx_normal.jpg"/>
    <hyperlink ref="V85" r:id="rId194" display="http://pbs.twimg.com/profile_images/1118186882628714496/KyC1QZS0_normal.png"/>
    <hyperlink ref="V86" r:id="rId195" display="http://pbs.twimg.com/profile_images/612905916795613184/WSeD7i3h_normal.jpg"/>
    <hyperlink ref="V87" r:id="rId196" display="https://pbs.twimg.com/media/ECOZPuzX4AEHBum.jpg"/>
    <hyperlink ref="V88" r:id="rId197" display="http://abs.twimg.com/sticky/default_profile_images/default_profile_normal.png"/>
    <hyperlink ref="V89" r:id="rId198" display="http://pbs.twimg.com/profile_images/1145916864884875269/WjD7oz45_normal.png"/>
    <hyperlink ref="V90" r:id="rId199" display="http://pbs.twimg.com/profile_images/1065701423424274432/4ypPXS0S_normal.jpg"/>
    <hyperlink ref="V91" r:id="rId200" display="http://pbs.twimg.com/profile_images/685229038361817088/AI46c18I_normal.jpg"/>
    <hyperlink ref="V92" r:id="rId201" display="http://pbs.twimg.com/profile_images/1108578778018709505/56I0aOhL_normal.jpg"/>
    <hyperlink ref="V93" r:id="rId202" display="http://pbs.twimg.com/profile_images/1108578778018709505/56I0aOhL_normal.jpg"/>
    <hyperlink ref="V94" r:id="rId203" display="http://pbs.twimg.com/profile_images/881919260880244736/iIswRt5K_normal.jpg"/>
    <hyperlink ref="V95" r:id="rId204" display="http://pbs.twimg.com/profile_images/881919260880244736/iIswRt5K_normal.jpg"/>
    <hyperlink ref="V96" r:id="rId205" display="https://pbs.twimg.com/media/EB23P7PXsAAokLI.png"/>
    <hyperlink ref="V97" r:id="rId206" display="https://pbs.twimg.com/media/ECBrI4ZX4AAMQQ6.png"/>
    <hyperlink ref="V98" r:id="rId207" display="http://abs.twimg.com/sticky/default_profile_images/default_profile_normal.png"/>
    <hyperlink ref="V99" r:id="rId208" display="http://pbs.twimg.com/profile_images/492025622961459200/0ZQisTTC_normal.jpeg"/>
    <hyperlink ref="V100" r:id="rId209" display="http://pbs.twimg.com/profile_images/326464396/FelixProfile_normal.jpg"/>
    <hyperlink ref="V101" r:id="rId210" display="http://pbs.twimg.com/profile_images/326464396/FelixProfile_normal.jpg"/>
    <hyperlink ref="V102" r:id="rId211" display="http://pbs.twimg.com/profile_images/326464396/FelixProfile_normal.jpg"/>
    <hyperlink ref="V103" r:id="rId212" display="http://pbs.twimg.com/profile_images/326464396/FelixProfile_normal.jpg"/>
    <hyperlink ref="V104" r:id="rId213" display="http://pbs.twimg.com/profile_images/326464396/FelixProfile_normal.jpg"/>
    <hyperlink ref="V105" r:id="rId214" display="https://pbs.twimg.com/tweet_video_thumb/EB7xlnrXsAACkZT.jpg"/>
    <hyperlink ref="V106" r:id="rId215" display="https://pbs.twimg.com/tweet_video_thumb/EB7xlnrXsAACkZT.jpg"/>
    <hyperlink ref="V107" r:id="rId216" display="http://pbs.twimg.com/profile_images/326464396/FelixProfile_normal.jpg"/>
    <hyperlink ref="V108" r:id="rId217" display="http://pbs.twimg.com/profile_images/326464396/FelixProfile_normal.jpg"/>
    <hyperlink ref="V109" r:id="rId218" display="http://pbs.twimg.com/profile_images/1127516198772662274/3wCr1VQ1_normal.jpg"/>
    <hyperlink ref="V110" r:id="rId219" display="http://pbs.twimg.com/profile_images/1127516198772662274/3wCr1VQ1_normal.jpg"/>
    <hyperlink ref="V111" r:id="rId220" display="http://pbs.twimg.com/profile_images/1127516198772662274/3wCr1VQ1_normal.jpg"/>
    <hyperlink ref="V112" r:id="rId221" display="http://pbs.twimg.com/profile_images/1127516198772662274/3wCr1VQ1_normal.jpg"/>
    <hyperlink ref="V113" r:id="rId222" display="http://pbs.twimg.com/profile_images/874697519179198465/phy05IkZ_normal.jpg"/>
    <hyperlink ref="V114" r:id="rId223" display="https://pbs.twimg.com/media/EB7My8rVAAAuuVf.jpg"/>
    <hyperlink ref="V115" r:id="rId224" display="https://pbs.twimg.com/media/EB7OKyVUIAIse9y.jpg"/>
    <hyperlink ref="V116" r:id="rId225" display="https://pbs.twimg.com/media/ECZYkAKUcAAaNFq.jpg"/>
    <hyperlink ref="V117" r:id="rId226" display="https://pbs.twimg.com/media/ECZbpi-UwAAg4rK.jpg"/>
    <hyperlink ref="V118" r:id="rId227" display="http://abs.twimg.com/sticky/default_profile_images/default_profile_normal.png"/>
    <hyperlink ref="V119" r:id="rId228" display="http://abs.twimg.com/sticky/default_profile_images/default_profile_normal.png"/>
    <hyperlink ref="V120" r:id="rId229" display="http://abs.twimg.com/sticky/default_profile_images/default_profile_normal.png"/>
    <hyperlink ref="V121" r:id="rId230" display="http://abs.twimg.com/sticky/default_profile_images/default_profile_normal.png"/>
    <hyperlink ref="V122" r:id="rId231" display="https://pbs.twimg.com/media/ECd77D9U4AA4ESm.jpg"/>
    <hyperlink ref="V123" r:id="rId232" display="https://pbs.twimg.com/media/ECd77D9U4AA4ESm.jpg"/>
    <hyperlink ref="V124" r:id="rId233" display="https://pbs.twimg.com/media/ECd77D9U4AA4ESm.jpg"/>
    <hyperlink ref="V125" r:id="rId234" display="http://pbs.twimg.com/profile_images/925372906284224513/eQP81aQf_normal.jpg"/>
    <hyperlink ref="V126" r:id="rId235" display="http://pbs.twimg.com/profile_images/1016871930865971201/kkd5frgU_normal.jpg"/>
    <hyperlink ref="V127" r:id="rId236" display="http://pbs.twimg.com/profile_images/1016871930865971201/kkd5frgU_normal.jpg"/>
    <hyperlink ref="V128" r:id="rId237" display="https://pbs.twimg.com/media/ECd77D9U4AA4ESm.jpg"/>
    <hyperlink ref="V129" r:id="rId238" display="http://pbs.twimg.com/profile_images/925372906284224513/eQP81aQf_normal.jpg"/>
    <hyperlink ref="V130" r:id="rId239" display="https://pbs.twimg.com/media/ECd77D9U4AA4ESm.jpg"/>
    <hyperlink ref="V131" r:id="rId240" display="http://pbs.twimg.com/profile_images/925372906284224513/eQP81aQf_normal.jpg"/>
    <hyperlink ref="V132" r:id="rId241" display="https://pbs.twimg.com/media/ECXwiqsUcAAus1I.jpg"/>
    <hyperlink ref="V133" r:id="rId242" display="https://pbs.twimg.com/tweet_video_thumb/EB7xlnrXsAACkZT.jpg"/>
    <hyperlink ref="V134" r:id="rId243" display="https://pbs.twimg.com/tweet_video_thumb/EB7xlnrXsAACkZT.jpg"/>
    <hyperlink ref="V135" r:id="rId244" display="http://pbs.twimg.com/profile_images/953963954639949826/KfnIwMfr_normal.jpg"/>
    <hyperlink ref="V136" r:id="rId245" display="http://pbs.twimg.com/profile_images/953963954639949826/KfnIwMfr_normal.jpg"/>
    <hyperlink ref="V137" r:id="rId246" display="https://pbs.twimg.com/media/EAGbfc1XYAY6SVn.jpg"/>
    <hyperlink ref="V138" r:id="rId247" display="http://pbs.twimg.com/profile_images/1157981707255070720/D5Jr2g18_normal.jpg"/>
    <hyperlink ref="V139" r:id="rId248" display="https://pbs.twimg.com/media/EB7q8fYWsAAa7wv.png"/>
    <hyperlink ref="V140" r:id="rId249" display="http://pbs.twimg.com/profile_images/1157981707255070720/D5Jr2g18_normal.jpg"/>
    <hyperlink ref="V141" r:id="rId250" display="https://pbs.twimg.com/media/EB7q8fYWsAAa7wv.png"/>
    <hyperlink ref="V142" r:id="rId251" display="http://pbs.twimg.com/profile_images/1148656053766299649/lZa4JWz7_normal.png"/>
    <hyperlink ref="V143" r:id="rId252" display="https://pbs.twimg.com/tweet_video_thumb/EB7xlnrXsAACkZT.jpg"/>
    <hyperlink ref="V144" r:id="rId253" display="https://pbs.twimg.com/tweet_video_thumb/EB7xlnrXsAACkZT.jpg"/>
    <hyperlink ref="V145" r:id="rId254" display="http://pbs.twimg.com/profile_images/1148656053766299649/lZa4JWz7_normal.png"/>
    <hyperlink ref="V146" r:id="rId255" display="http://pbs.twimg.com/profile_images/1148656053766299649/lZa4JWz7_normal.png"/>
    <hyperlink ref="V147" r:id="rId256" display="https://pbs.twimg.com/media/ECWs4qRX4AIbufP.jpg"/>
    <hyperlink ref="V148" r:id="rId257" display="https://pbs.twimg.com/media/ECayTlXUYAEAehl.jpg"/>
    <hyperlink ref="V149" r:id="rId258" display="http://pbs.twimg.com/profile_images/704378333232893952/VuGr_2VG_normal.jpg"/>
    <hyperlink ref="V150" r:id="rId259" display="https://pbs.twimg.com/tweet_video_thumb/EB7xlnrXsAACkZT.jpg"/>
    <hyperlink ref="V151" r:id="rId260" display="http://pbs.twimg.com/profile_images/788943368965398528/VoRV47Oa_normal.jpg"/>
    <hyperlink ref="V152" r:id="rId261" display="https://pbs.twimg.com/tweet_video_thumb/EB7xlnrXsAACkZT.jpg"/>
    <hyperlink ref="V153" r:id="rId262" display="https://pbs.twimg.com/tweet_video_thumb/EB7xlnrXsAACkZT.jpg"/>
    <hyperlink ref="V154" r:id="rId263" display="http://pbs.twimg.com/profile_images/1101862312842018817/QXDBygVz_normal.png"/>
    <hyperlink ref="V155" r:id="rId264" display="http://pbs.twimg.com/profile_images/1101862312842018817/QXDBygVz_normal.png"/>
    <hyperlink ref="V156" r:id="rId265" display="http://pbs.twimg.com/profile_images/1101862312842018817/QXDBygVz_normal.png"/>
    <hyperlink ref="V157" r:id="rId266" display="https://pbs.twimg.com/tweet_video_thumb/EB7xlnrXsAACkZT.jpg"/>
    <hyperlink ref="V158" r:id="rId267" display="http://pbs.twimg.com/profile_images/1101862312842018817/QXDBygVz_normal.png"/>
    <hyperlink ref="V159" r:id="rId268" display="http://pbs.twimg.com/profile_images/1146531509001523201/RcT_HrCG_normal.png"/>
    <hyperlink ref="V160" r:id="rId269" display="http://pbs.twimg.com/profile_images/1146531509001523201/RcT_HrCG_normal.png"/>
    <hyperlink ref="V161" r:id="rId270" display="http://pbs.twimg.com/profile_images/917494494584381440/l_e-waJy_normal.jpg"/>
    <hyperlink ref="V162" r:id="rId271" display="http://pbs.twimg.com/profile_images/1610775643/DatanamiTwitterLogo_normal.gif"/>
    <hyperlink ref="V163" r:id="rId272" display="http://pbs.twimg.com/profile_images/917494494584381440/l_e-waJy_normal.jpg"/>
    <hyperlink ref="V164" r:id="rId273" display="http://pbs.twimg.com/profile_images/1610775643/DatanamiTwitterLogo_normal.gif"/>
    <hyperlink ref="V165" r:id="rId274" display="http://pbs.twimg.com/profile_images/1610775643/DatanamiTwitterLogo_normal.gif"/>
    <hyperlink ref="V166" r:id="rId275" display="https://pbs.twimg.com/media/EBxr8O2X4AAbwky.jpg"/>
    <hyperlink ref="V167" r:id="rId276" display="http://pbs.twimg.com/profile_images/917494494584381440/l_e-waJy_normal.jpg"/>
    <hyperlink ref="V168" r:id="rId277" display="http://pbs.twimg.com/profile_images/917494494584381440/l_e-waJy_normal.jpg"/>
    <hyperlink ref="V169" r:id="rId278" display="https://pbs.twimg.com/media/EBX4xdPXkAEES9M.jpg"/>
    <hyperlink ref="V170" r:id="rId279" display="https://pbs.twimg.com/media/EBc02pQWwAEoBgy.jpg"/>
    <hyperlink ref="V171" r:id="rId280" display="https://pbs.twimg.com/media/EB7Bd9-XUAAOxwR.jpg"/>
    <hyperlink ref="V172" r:id="rId281" display="https://pbs.twimg.com/media/ECf8sQsW4AErWCu.jpg"/>
    <hyperlink ref="V173" r:id="rId282" display="http://pbs.twimg.com/profile_images/628608127575797761/5M7tD-3N_normal.jpg"/>
    <hyperlink ref="X3" r:id="rId283" display="https://twitter.com/#!/o_vanhoof/status/1159706179750248448"/>
    <hyperlink ref="X4" r:id="rId284" display="https://twitter.com/#!/o_vanhoof/status/1159706319034757120"/>
    <hyperlink ref="X5" r:id="rId285" display="https://twitter.com/#!/ashleymsteiner/status/1159822952810143744"/>
    <hyperlink ref="X6" r:id="rId286" display="https://twitter.com/#!/ironcampbell/status/1159902144566300672"/>
    <hyperlink ref="X7" r:id="rId287" display="https://twitter.com/#!/ironcampbell/status/1159902180368879617"/>
    <hyperlink ref="X8" r:id="rId288" display="https://twitter.com/#!/vizyourworld/status/1159907599132823554"/>
    <hyperlink ref="X9" r:id="rId289" display="https://twitter.com/#!/e_nterdiscipl/status/1159907785448050688"/>
    <hyperlink ref="X10" r:id="rId290" display="https://twitter.com/#!/eric_kavanagh/status/1159931316898582529"/>
    <hyperlink ref="X11" r:id="rId291" display="https://twitter.com/#!/eric_kavanagh/status/1159931316898582529"/>
    <hyperlink ref="X12" r:id="rId292" display="https://twitter.com/#!/eric_kavanagh/status/1159931316898582529"/>
    <hyperlink ref="X13" r:id="rId293" display="https://twitter.com/#!/dhinchcliffe/status/1159931782877212672"/>
    <hyperlink ref="X14" r:id="rId294" display="https://twitter.com/#!/eric_kavanagh/status/1159931316898582529"/>
    <hyperlink ref="X15" r:id="rId295" display="https://twitter.com/#!/dhinchcliffe/status/1159931782877212672"/>
    <hyperlink ref="X16" r:id="rId296" display="https://twitter.com/#!/eric_kavanagh/status/1159931316898582529"/>
    <hyperlink ref="X17" r:id="rId297" display="https://twitter.com/#!/dhinchcliffe/status/1159931782877212672"/>
    <hyperlink ref="X18" r:id="rId298" display="https://twitter.com/#!/eric_kavanagh/status/1159931316898582529"/>
    <hyperlink ref="X19" r:id="rId299" display="https://twitter.com/#!/dhinchcliffe/status/1159931782877212672"/>
    <hyperlink ref="X20" r:id="rId300" display="https://twitter.com/#!/eric_kavanagh/status/1159931316898582529"/>
    <hyperlink ref="X21" r:id="rId301" display="https://twitter.com/#!/dhinchcliffe/status/1159931782877212672"/>
    <hyperlink ref="X22" r:id="rId302" display="https://twitter.com/#!/eric_kavanagh/status/1159931316898582529"/>
    <hyperlink ref="X23" r:id="rId303" display="https://twitter.com/#!/eric_kavanagh/status/1159931316898582529"/>
    <hyperlink ref="X24" r:id="rId304" display="https://twitter.com/#!/dhinchcliffe/status/1159931782877212672"/>
    <hyperlink ref="X25" r:id="rId305" display="https://twitter.com/#!/collibraandreas/status/1160537519097880577"/>
    <hyperlink ref="X26" r:id="rId306" display="https://twitter.com/#!/sfinformer/status/1160593922617466884"/>
    <hyperlink ref="X27" r:id="rId307" display="https://twitter.com/#!/telcoprofession/status/1161007458849943552"/>
    <hyperlink ref="X28" r:id="rId308" display="https://twitter.com/#!/biplatform/status/1161025317428969481"/>
    <hyperlink ref="X29" r:id="rId309" display="https://twitter.com/#!/juliebhunt/status/1161067355474137088"/>
    <hyperlink ref="X30" r:id="rId310" display="https://twitter.com/#!/juliebhunt/status/1161067355474137088"/>
    <hyperlink ref="X31" r:id="rId311" display="https://twitter.com/#!/templetonjobs/status/1161184462127939585"/>
    <hyperlink ref="X32" r:id="rId312" display="https://twitter.com/#!/maxsamain/status/1161197036903063552"/>
    <hyperlink ref="X33" r:id="rId313" display="https://twitter.com/#!/truenorthdata1/status/1161247202976702464"/>
    <hyperlink ref="X34" r:id="rId314" display="https://twitter.com/#!/philmbell/status/1161295239874830336"/>
    <hyperlink ref="X35" r:id="rId315" display="https://twitter.com/#!/dmgh7/status/1161302358728593409"/>
    <hyperlink ref="X36" r:id="rId316" display="https://twitter.com/#!/rahulmeher/status/1161305354866552832"/>
    <hyperlink ref="X37" r:id="rId317" display="https://twitter.com/#!/lola4laura/status/1161307066700587014"/>
    <hyperlink ref="X38" r:id="rId318" display="https://twitter.com/#!/nofluffjobs/status/1161295190214283265"/>
    <hyperlink ref="X39" r:id="rId319" display="https://twitter.com/#!/nofluffjobs/status/1161295250280914945"/>
    <hyperlink ref="X40" r:id="rId320" display="https://twitter.com/#!/nofluffjobs/status/1161316331314208768"/>
    <hyperlink ref="X41" r:id="rId321" display="https://twitter.com/#!/datanami/status/1161363073598443520"/>
    <hyperlink ref="X42" r:id="rId322" display="https://twitter.com/#!/datanami/status/1161363073598443520"/>
    <hyperlink ref="X43" r:id="rId323" display="https://twitter.com/#!/datanami/status/1161363073598443520"/>
    <hyperlink ref="X44" r:id="rId324" display="https://twitter.com/#!/datanami/status/1161363073598443520"/>
    <hyperlink ref="X45" r:id="rId325" display="https://twitter.com/#!/datanami/status/1161363073598443520"/>
    <hyperlink ref="X46" r:id="rId326" display="https://twitter.com/#!/mike__data/status/1161371887005515778"/>
    <hyperlink ref="X47" r:id="rId327" display="https://twitter.com/#!/jscheplick/status/1161373591830745088"/>
    <hyperlink ref="X48" r:id="rId328" display="https://twitter.com/#!/dking/status/1161374560765263872"/>
    <hyperlink ref="X49" r:id="rId329" display="https://twitter.com/#!/datanami/status/1161363073598443520"/>
    <hyperlink ref="X50" r:id="rId330" display="https://twitter.com/#!/iotahoe/status/1161382511169200129"/>
    <hyperlink ref="X51" r:id="rId331" display="https://twitter.com/#!/iotahoe/status/1161382511169200129"/>
    <hyperlink ref="X52" r:id="rId332" display="https://twitter.com/#!/iotahoe/status/1161382511169200129"/>
    <hyperlink ref="X53" r:id="rId333" display="https://twitter.com/#!/iotahoe/status/1161382511169200129"/>
    <hyperlink ref="X54" r:id="rId334" display="https://twitter.com/#!/samirjoglekar/status/1161394023975796738"/>
    <hyperlink ref="X55" r:id="rId335" display="https://twitter.com/#!/connieleelee/status/1161496733580480513"/>
    <hyperlink ref="X56" r:id="rId336" display="https://twitter.com/#!/mgisske/status/1161554714221318144"/>
    <hyperlink ref="X57" r:id="rId337" display="https://twitter.com/#!/dtsquared_hq/status/1161593337259929600"/>
    <hyperlink ref="X58" r:id="rId338" display="https://twitter.com/#!/bridgetheaton/status/1159818017552961536"/>
    <hyperlink ref="X59" r:id="rId339" display="https://twitter.com/#!/bridgetheaton/status/1160998237249114113"/>
    <hyperlink ref="X60" r:id="rId340" display="https://twitter.com/#!/bridgetheaton/status/1160998237249114113"/>
    <hyperlink ref="X61" r:id="rId341" display="https://twitter.com/#!/bridgetheaton/status/1161637260267261952"/>
    <hyperlink ref="X62" r:id="rId342" display="https://twitter.com/#!/bridgetheaton/status/1161637260267261952"/>
    <hyperlink ref="X63" r:id="rId343" display="https://twitter.com/#!/micheleoconnor2/status/1159457196595453952"/>
    <hyperlink ref="X64" r:id="rId344" display="https://twitter.com/#!/micheleoconnor2/status/1160000486638067713"/>
    <hyperlink ref="X65" r:id="rId345" display="https://twitter.com/#!/micheleoconnor2/status/1161639053311315969"/>
    <hyperlink ref="X66" r:id="rId346" display="https://twitter.com/#!/lcb0625/status/1161671338555260928"/>
    <hyperlink ref="X67" r:id="rId347" display="https://twitter.com/#!/wbvreeuwijk/status/1161686859686301701"/>
    <hyperlink ref="X68" r:id="rId348" display="https://twitter.com/#!/morgangeek/status/1161711197051326466"/>
    <hyperlink ref="X69" r:id="rId349" display="https://twitter.com/#!/morgangeek/status/1161711197051326466"/>
    <hyperlink ref="X70" r:id="rId350" display="https://twitter.com/#!/davidgilis0/status/1161722061221507073"/>
    <hyperlink ref="X71" r:id="rId351" display="https://twitter.com/#!/davidgilis0/status/1161722061221507073"/>
    <hyperlink ref="X72" r:id="rId352" display="https://twitter.com/#!/ajrobinson2002/status/1161784282949607424"/>
    <hyperlink ref="X73" r:id="rId353" display="https://twitter.com/#!/robertspaige/status/1161803160933064704"/>
    <hyperlink ref="X74" r:id="rId354" display="https://twitter.com/#!/pdeleenheer/status/1162012772244307970"/>
    <hyperlink ref="X75" r:id="rId355" display="https://twitter.com/#!/pdeleenheer/status/1162012772244307970"/>
    <hyperlink ref="X76" r:id="rId356" display="https://twitter.com/#!/craigjohnsonvsi/status/1162027419483684870"/>
    <hyperlink ref="X77" r:id="rId357" display="https://twitter.com/#!/scaleup_valley/status/1162077767426592768"/>
    <hyperlink ref="X78" r:id="rId358" display="https://twitter.com/#!/scaleup_valley/status/1162077767426592768"/>
    <hyperlink ref="X79" r:id="rId359" display="https://twitter.com/#!/mdm_za/status/1161220233744531456"/>
    <hyperlink ref="X80" r:id="rId360" display="https://twitter.com/#!/mdm_za/status/1161220233744531456"/>
    <hyperlink ref="X81" r:id="rId361" display="https://twitter.com/#!/mdm_za/status/1162309301995737088"/>
    <hyperlink ref="X82" r:id="rId362" display="https://twitter.com/#!/steveshissler/status/1162432624868102144"/>
    <hyperlink ref="X83" r:id="rId363" display="https://twitter.com/#!/metamorf_us/status/1162481152608866309"/>
    <hyperlink ref="X84" r:id="rId364" display="https://twitter.com/#!/davidreitman/status/1162580906000838656"/>
    <hyperlink ref="X85" r:id="rId365" display="https://twitter.com/#!/itjobs_sf/status/1162751676744380416"/>
    <hyperlink ref="X86" r:id="rId366" display="https://twitter.com/#!/itjob_sf/status/1162756490165465088"/>
    <hyperlink ref="X87" r:id="rId367" display="https://twitter.com/#!/jmarchese/status/1162941629705199618"/>
    <hyperlink ref="X88" r:id="rId368" display="https://twitter.com/#!/smv2017rse/status/1163372645548797952"/>
    <hyperlink ref="X89" r:id="rId369" display="https://twitter.com/#!/saltjobsuk/status/1163386849144070144"/>
    <hyperlink ref="X90" r:id="rId370" display="https://twitter.com/#!/steve_willetts/status/1163398219994472448"/>
    <hyperlink ref="X91" r:id="rId371" display="https://twitter.com/#!/marco_dejong/status/1163420049388036096"/>
    <hyperlink ref="X92" r:id="rId372" display="https://twitter.com/#!/milocamj/status/1160843261243564033"/>
    <hyperlink ref="X93" r:id="rId373" display="https://twitter.com/#!/milocamj/status/1163435987592085507"/>
    <hyperlink ref="X94" r:id="rId374" display="https://twitter.com/#!/itvc_io/status/1160843378575073280"/>
    <hyperlink ref="X95" r:id="rId375" display="https://twitter.com/#!/itvc_io/status/1163436088624463879"/>
    <hyperlink ref="X96" r:id="rId376" display="https://twitter.com/#!/syncsort/status/1161285765764190210"/>
    <hyperlink ref="X97" r:id="rId377" display="https://twitter.com/#!/syncsort/status/1162046505584402432"/>
    <hyperlink ref="X98" r:id="rId378" display="https://twitter.com/#!/gbinko/status/1163510982674661379"/>
    <hyperlink ref="X99" r:id="rId379" display="https://twitter.com/#!/jeresh_kee/status/1159597662578122752"/>
    <hyperlink ref="X100" r:id="rId380" display="https://twitter.com/#!/fvdmaele/status/1160750820343701504"/>
    <hyperlink ref="X101" r:id="rId381" display="https://twitter.com/#!/fvdmaele/status/1159539660348985344"/>
    <hyperlink ref="X102" r:id="rId382" display="https://twitter.com/#!/fvdmaele/status/1160750820343701504"/>
    <hyperlink ref="X103" r:id="rId383" display="https://twitter.com/#!/fvdmaele/status/1161081655341174784"/>
    <hyperlink ref="X104" r:id="rId384" display="https://twitter.com/#!/fvdmaele/status/1161081655341174784"/>
    <hyperlink ref="X105" r:id="rId385" display="https://twitter.com/#!/fvdmaele/status/1161907547541889024"/>
    <hyperlink ref="X106" r:id="rId386" display="https://twitter.com/#!/fvdmaele/status/1161907547541889024"/>
    <hyperlink ref="X107" r:id="rId387" display="https://twitter.com/#!/fvdmaele/status/1163526886666002434"/>
    <hyperlink ref="X108" r:id="rId388" display="https://twitter.com/#!/fvdmaele/status/1163526886666002434"/>
    <hyperlink ref="X109" r:id="rId389" display="https://twitter.com/#!/azai123/status/1159540296415424512"/>
    <hyperlink ref="X110" r:id="rId390" display="https://twitter.com/#!/azai123/status/1161621591484248064"/>
    <hyperlink ref="X111" r:id="rId391" display="https://twitter.com/#!/azai123/status/1163620000151801859"/>
    <hyperlink ref="X112" r:id="rId392" display="https://twitter.com/#!/azai123/status/1163620000151801859"/>
    <hyperlink ref="X113" r:id="rId393" display="https://twitter.com/#!/suriyasubraman/status/1160817453464600576"/>
    <hyperlink ref="X114" r:id="rId394" display="https://twitter.com/#!/suriyasubraman/status/1161590931818086400"/>
    <hyperlink ref="X115" r:id="rId395" display="https://twitter.com/#!/suriyasubraman/status/1161592440052047872"/>
    <hyperlink ref="X116" r:id="rId396" display="https://twitter.com/#!/suriyasubraman/status/1163714930782031872"/>
    <hyperlink ref="X117" r:id="rId397" display="https://twitter.com/#!/suriyasubraman/status/1163718323806191616"/>
    <hyperlink ref="X118" r:id="rId398" display="https://twitter.com/#!/ajdagr8/status/1163853940074659845"/>
    <hyperlink ref="X119" r:id="rId399" display="https://twitter.com/#!/ajdagr8/status/1163853940074659845"/>
    <hyperlink ref="X120" r:id="rId400" display="https://twitter.com/#!/harimanan/status/1163943216892133377"/>
    <hyperlink ref="X121" r:id="rId401" display="https://twitter.com/#!/harimanan/status/1163943216892133377"/>
    <hyperlink ref="X122" r:id="rId402" display="https://twitter.com/#!/ynotez/status/1164035289787977728"/>
    <hyperlink ref="X123" r:id="rId403" display="https://twitter.com/#!/ynotez/status/1164035289787977728"/>
    <hyperlink ref="X124" r:id="rId404" display="https://twitter.com/#!/ynotez/status/1164035289787977728"/>
    <hyperlink ref="X125" r:id="rId405" display="https://twitter.com/#!/privaci_way/status/1164035541697830912"/>
    <hyperlink ref="X126" r:id="rId406" display="https://twitter.com/#!/dlicornelltech/status/1163609480442941440"/>
    <hyperlink ref="X127" r:id="rId407" display="https://twitter.com/#!/dlicornelltech/status/1163609480442941440"/>
    <hyperlink ref="X128" r:id="rId408" display="https://twitter.com/#!/ynotez/status/1164035289787977728"/>
    <hyperlink ref="X129" r:id="rId409" display="https://twitter.com/#!/privaci_way/status/1164035541697830912"/>
    <hyperlink ref="X130" r:id="rId410" display="https://twitter.com/#!/ynotez/status/1164035289787977728"/>
    <hyperlink ref="X131" r:id="rId411" display="https://twitter.com/#!/privaci_way/status/1164035541697830912"/>
    <hyperlink ref="X132" r:id="rId412" display="https://twitter.com/#!/privaci_way/status/1163600563830788098"/>
    <hyperlink ref="X133" r:id="rId413" display="https://twitter.com/#!/damiencoraboeuf/status/1161709369094000642"/>
    <hyperlink ref="X134" r:id="rId414" display="https://twitter.com/#!/damiencoraboeuf/status/1161709369094000642"/>
    <hyperlink ref="X135" r:id="rId415" display="https://twitter.com/#!/damiencoraboeuf/status/1164061719687245824"/>
    <hyperlink ref="X136" r:id="rId416" display="https://twitter.com/#!/damiencoraboeuf/status/1164061719687245824"/>
    <hyperlink ref="X137" r:id="rId417" display="https://twitter.com/#!/collibra/status/1153373948912050177"/>
    <hyperlink ref="X138" r:id="rId418" display="https://twitter.com/#!/mykesec/status/1161651519541907456"/>
    <hyperlink ref="X139" r:id="rId419" display="https://twitter.com/#!/collibra/status/1161624081302728706"/>
    <hyperlink ref="X140" r:id="rId420" display="https://twitter.com/#!/mykesec/status/1161651519541907456"/>
    <hyperlink ref="X141" r:id="rId421" display="https://twitter.com/#!/collibra/status/1161624081302728706"/>
    <hyperlink ref="X142" r:id="rId422" display="https://twitter.com/#!/collibra/status/1162406288636219393"/>
    <hyperlink ref="X143" r:id="rId423" display="https://twitter.com/#!/stichris/status/1161890797651935232"/>
    <hyperlink ref="X144" r:id="rId424" display="https://twitter.com/#!/stichris/status/1161890797651935232"/>
    <hyperlink ref="X145" r:id="rId425" display="https://twitter.com/#!/collibra/status/1162406288636219393"/>
    <hyperlink ref="X146" r:id="rId426" display="https://twitter.com/#!/collibra/status/1163441162813882368"/>
    <hyperlink ref="X147" r:id="rId427" display="https://twitter.com/#!/collibra/status/1163526172497592320"/>
    <hyperlink ref="X148" r:id="rId428" display="https://twitter.com/#!/collibra/status/1163813611002712064"/>
    <hyperlink ref="X149" r:id="rId429" display="https://twitter.com/#!/comparably/status/1164188932730265601"/>
    <hyperlink ref="X150" r:id="rId430" display="https://twitter.com/#!/fleursohtz/status/1161631464578068481"/>
    <hyperlink ref="X151" r:id="rId431" display="https://twitter.com/#!/fleursohtz/status/1163876916883001346"/>
    <hyperlink ref="X152" r:id="rId432" display="https://twitter.com/#!/collibra/status/1161632649494089731"/>
    <hyperlink ref="X153" r:id="rId433" display="https://twitter.com/#!/matdestr/status/1161646384862441472"/>
    <hyperlink ref="X154" r:id="rId434" display="https://twitter.com/#!/matdestr/status/1163918856110432262"/>
    <hyperlink ref="X155" r:id="rId435" display="https://twitter.com/#!/matdestr/status/1160945186102554625"/>
    <hyperlink ref="X156" r:id="rId436" display="https://twitter.com/#!/matdestr/status/1160945186102554625"/>
    <hyperlink ref="X157" r:id="rId437" display="https://twitter.com/#!/matdestr/status/1161646384862441472"/>
    <hyperlink ref="X158" r:id="rId438" display="https://twitter.com/#!/matdestr/status/1164200160014061568"/>
    <hyperlink ref="X159" r:id="rId439" display="https://twitter.com/#!/1stsanfrancisco/status/1160605047669104643"/>
    <hyperlink ref="X160" r:id="rId440" display="https://twitter.com/#!/1stsanfrancisco/status/1164253283629711360"/>
    <hyperlink ref="X161" r:id="rId441" display="https://twitter.com/#!/unifisoftware/status/1164262754355519488"/>
    <hyperlink ref="X162" r:id="rId442" display="https://twitter.com/#!/datanami/status/1161363073598443520"/>
    <hyperlink ref="X163" r:id="rId443" display="https://twitter.com/#!/unifisoftware/status/1164262754355519488"/>
    <hyperlink ref="X164" r:id="rId444" display="https://twitter.com/#!/datanami/status/1161363073598443520"/>
    <hyperlink ref="X165" r:id="rId445" display="https://twitter.com/#!/datanami/status/1161363073598443520"/>
    <hyperlink ref="X166" r:id="rId446" display="https://twitter.com/#!/collibra/status/1160921488729542656"/>
    <hyperlink ref="X167" r:id="rId447" display="https://twitter.com/#!/unifisoftware/status/1164262754355519488"/>
    <hyperlink ref="X168" r:id="rId448" display="https://twitter.com/#!/unifisoftware/status/1164262754355519488"/>
    <hyperlink ref="X169" r:id="rId449" display="https://twitter.com/#!/collibra/status/1159106011971629056"/>
    <hyperlink ref="X170" r:id="rId450" display="https://twitter.com/#!/collibra/status/1159453548431716352"/>
    <hyperlink ref="X171" r:id="rId451" display="https://twitter.com/#!/collibra/status/1161578476278861824"/>
    <hyperlink ref="X172" r:id="rId452" display="https://twitter.com/#!/collibra/status/1164176870243491840"/>
    <hyperlink ref="X173" r:id="rId453" display="https://twitter.com/#!/jferrary/status/1164276760327938050"/>
  </hyperlinks>
  <printOptions/>
  <pageMargins left="0.7" right="0.7" top="0.75" bottom="0.75" header="0.3" footer="0.3"/>
  <pageSetup horizontalDpi="600" verticalDpi="600" orientation="portrait" r:id="rId457"/>
  <legacyDrawing r:id="rId455"/>
  <tableParts>
    <tablePart r:id="rId4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2182</v>
      </c>
      <c r="B1" s="13" t="s">
        <v>2183</v>
      </c>
      <c r="C1" s="13" t="s">
        <v>2176</v>
      </c>
      <c r="D1" s="13" t="s">
        <v>2177</v>
      </c>
      <c r="E1" s="13" t="s">
        <v>2184</v>
      </c>
      <c r="F1" s="13" t="s">
        <v>144</v>
      </c>
      <c r="G1" s="13" t="s">
        <v>2185</v>
      </c>
      <c r="H1" s="13" t="s">
        <v>2186</v>
      </c>
      <c r="I1" s="13" t="s">
        <v>2187</v>
      </c>
      <c r="J1" s="13" t="s">
        <v>2188</v>
      </c>
      <c r="K1" s="13" t="s">
        <v>2189</v>
      </c>
      <c r="L1" s="13" t="s">
        <v>2190</v>
      </c>
    </row>
    <row r="2" spans="1:12" ht="15">
      <c r="A2" s="84" t="s">
        <v>1617</v>
      </c>
      <c r="B2" s="84" t="s">
        <v>1657</v>
      </c>
      <c r="C2" s="84">
        <v>28</v>
      </c>
      <c r="D2" s="118">
        <v>0.011927056635372937</v>
      </c>
      <c r="E2" s="118">
        <v>1.330299425143711</v>
      </c>
      <c r="F2" s="84" t="s">
        <v>2178</v>
      </c>
      <c r="G2" s="84" t="b">
        <v>0</v>
      </c>
      <c r="H2" s="84" t="b">
        <v>0</v>
      </c>
      <c r="I2" s="84" t="b">
        <v>0</v>
      </c>
      <c r="J2" s="84" t="b">
        <v>0</v>
      </c>
      <c r="K2" s="84" t="b">
        <v>0</v>
      </c>
      <c r="L2" s="84" t="b">
        <v>0</v>
      </c>
    </row>
    <row r="3" spans="1:12" ht="15">
      <c r="A3" s="84" t="s">
        <v>1667</v>
      </c>
      <c r="B3" s="84" t="s">
        <v>1658</v>
      </c>
      <c r="C3" s="84">
        <v>18</v>
      </c>
      <c r="D3" s="118">
        <v>0.008841533230512866</v>
      </c>
      <c r="E3" s="118">
        <v>1.7836177651907488</v>
      </c>
      <c r="F3" s="84" t="s">
        <v>2178</v>
      </c>
      <c r="G3" s="84" t="b">
        <v>0</v>
      </c>
      <c r="H3" s="84" t="b">
        <v>0</v>
      </c>
      <c r="I3" s="84" t="b">
        <v>0</v>
      </c>
      <c r="J3" s="84" t="b">
        <v>0</v>
      </c>
      <c r="K3" s="84" t="b">
        <v>0</v>
      </c>
      <c r="L3" s="84" t="b">
        <v>0</v>
      </c>
    </row>
    <row r="4" spans="1:12" ht="15">
      <c r="A4" s="84" t="s">
        <v>277</v>
      </c>
      <c r="B4" s="84" t="s">
        <v>1617</v>
      </c>
      <c r="C4" s="84">
        <v>18</v>
      </c>
      <c r="D4" s="118">
        <v>0.008841533230512866</v>
      </c>
      <c r="E4" s="118">
        <v>0.5605546902882136</v>
      </c>
      <c r="F4" s="84" t="s">
        <v>2178</v>
      </c>
      <c r="G4" s="84" t="b">
        <v>0</v>
      </c>
      <c r="H4" s="84" t="b">
        <v>0</v>
      </c>
      <c r="I4" s="84" t="b">
        <v>0</v>
      </c>
      <c r="J4" s="84" t="b">
        <v>0</v>
      </c>
      <c r="K4" s="84" t="b">
        <v>0</v>
      </c>
      <c r="L4" s="84" t="b">
        <v>0</v>
      </c>
    </row>
    <row r="5" spans="1:12" ht="15">
      <c r="A5" s="84" t="s">
        <v>1656</v>
      </c>
      <c r="B5" s="84" t="s">
        <v>1669</v>
      </c>
      <c r="C5" s="84">
        <v>17</v>
      </c>
      <c r="D5" s="118">
        <v>0.00860891593706457</v>
      </c>
      <c r="E5" s="118">
        <v>1.6901960800285136</v>
      </c>
      <c r="F5" s="84" t="s">
        <v>2178</v>
      </c>
      <c r="G5" s="84" t="b">
        <v>0</v>
      </c>
      <c r="H5" s="84" t="b">
        <v>0</v>
      </c>
      <c r="I5" s="84" t="b">
        <v>0</v>
      </c>
      <c r="J5" s="84" t="b">
        <v>0</v>
      </c>
      <c r="K5" s="84" t="b">
        <v>0</v>
      </c>
      <c r="L5" s="84" t="b">
        <v>0</v>
      </c>
    </row>
    <row r="6" spans="1:12" ht="15">
      <c r="A6" s="84" t="s">
        <v>1669</v>
      </c>
      <c r="B6" s="84" t="s">
        <v>1667</v>
      </c>
      <c r="C6" s="84">
        <v>17</v>
      </c>
      <c r="D6" s="118">
        <v>0.00860891593706457</v>
      </c>
      <c r="E6" s="118">
        <v>1.9262852687594803</v>
      </c>
      <c r="F6" s="84" t="s">
        <v>2178</v>
      </c>
      <c r="G6" s="84" t="b">
        <v>0</v>
      </c>
      <c r="H6" s="84" t="b">
        <v>0</v>
      </c>
      <c r="I6" s="84" t="b">
        <v>0</v>
      </c>
      <c r="J6" s="84" t="b">
        <v>0</v>
      </c>
      <c r="K6" s="84" t="b">
        <v>0</v>
      </c>
      <c r="L6" s="84" t="b">
        <v>0</v>
      </c>
    </row>
    <row r="7" spans="1:12" ht="15">
      <c r="A7" s="84" t="s">
        <v>1658</v>
      </c>
      <c r="B7" s="84" t="s">
        <v>1670</v>
      </c>
      <c r="C7" s="84">
        <v>17</v>
      </c>
      <c r="D7" s="118">
        <v>0.00860891593706457</v>
      </c>
      <c r="E7" s="118">
        <v>1.7665844258919685</v>
      </c>
      <c r="F7" s="84" t="s">
        <v>2178</v>
      </c>
      <c r="G7" s="84" t="b">
        <v>0</v>
      </c>
      <c r="H7" s="84" t="b">
        <v>0</v>
      </c>
      <c r="I7" s="84" t="b">
        <v>0</v>
      </c>
      <c r="J7" s="84" t="b">
        <v>0</v>
      </c>
      <c r="K7" s="84" t="b">
        <v>0</v>
      </c>
      <c r="L7" s="84" t="b">
        <v>0</v>
      </c>
    </row>
    <row r="8" spans="1:12" ht="15">
      <c r="A8" s="84" t="s">
        <v>1670</v>
      </c>
      <c r="B8" s="84" t="s">
        <v>1671</v>
      </c>
      <c r="C8" s="84">
        <v>17</v>
      </c>
      <c r="D8" s="118">
        <v>0.00860891593706457</v>
      </c>
      <c r="E8" s="118">
        <v>1.9511088524845124</v>
      </c>
      <c r="F8" s="84" t="s">
        <v>2178</v>
      </c>
      <c r="G8" s="84" t="b">
        <v>0</v>
      </c>
      <c r="H8" s="84" t="b">
        <v>0</v>
      </c>
      <c r="I8" s="84" t="b">
        <v>0</v>
      </c>
      <c r="J8" s="84" t="b">
        <v>0</v>
      </c>
      <c r="K8" s="84" t="b">
        <v>0</v>
      </c>
      <c r="L8" s="84" t="b">
        <v>0</v>
      </c>
    </row>
    <row r="9" spans="1:12" ht="15">
      <c r="A9" s="84" t="s">
        <v>1671</v>
      </c>
      <c r="B9" s="84" t="s">
        <v>277</v>
      </c>
      <c r="C9" s="84">
        <v>17</v>
      </c>
      <c r="D9" s="118">
        <v>0.00860891593706457</v>
      </c>
      <c r="E9" s="118">
        <v>1.289463171172306</v>
      </c>
      <c r="F9" s="84" t="s">
        <v>2178</v>
      </c>
      <c r="G9" s="84" t="b">
        <v>0</v>
      </c>
      <c r="H9" s="84" t="b">
        <v>0</v>
      </c>
      <c r="I9" s="84" t="b">
        <v>0</v>
      </c>
      <c r="J9" s="84" t="b">
        <v>0</v>
      </c>
      <c r="K9" s="84" t="b">
        <v>0</v>
      </c>
      <c r="L9" s="84" t="b">
        <v>0</v>
      </c>
    </row>
    <row r="10" spans="1:12" ht="15">
      <c r="A10" s="84" t="s">
        <v>1657</v>
      </c>
      <c r="B10" s="84" t="s">
        <v>2017</v>
      </c>
      <c r="C10" s="84">
        <v>17</v>
      </c>
      <c r="D10" s="118">
        <v>0.00860891593706457</v>
      </c>
      <c r="E10" s="118">
        <v>1.734399742520567</v>
      </c>
      <c r="F10" s="84" t="s">
        <v>2178</v>
      </c>
      <c r="G10" s="84" t="b">
        <v>0</v>
      </c>
      <c r="H10" s="84" t="b">
        <v>0</v>
      </c>
      <c r="I10" s="84" t="b">
        <v>0</v>
      </c>
      <c r="J10" s="84" t="b">
        <v>0</v>
      </c>
      <c r="K10" s="84" t="b">
        <v>0</v>
      </c>
      <c r="L10" s="84" t="b">
        <v>0</v>
      </c>
    </row>
    <row r="11" spans="1:12" ht="15">
      <c r="A11" s="84" t="s">
        <v>2017</v>
      </c>
      <c r="B11" s="84" t="s">
        <v>2018</v>
      </c>
      <c r="C11" s="84">
        <v>17</v>
      </c>
      <c r="D11" s="118">
        <v>0.00860891593706457</v>
      </c>
      <c r="E11" s="118">
        <v>1.9511088524845124</v>
      </c>
      <c r="F11" s="84" t="s">
        <v>2178</v>
      </c>
      <c r="G11" s="84" t="b">
        <v>0</v>
      </c>
      <c r="H11" s="84" t="b">
        <v>0</v>
      </c>
      <c r="I11" s="84" t="b">
        <v>0</v>
      </c>
      <c r="J11" s="84" t="b">
        <v>0</v>
      </c>
      <c r="K11" s="84" t="b">
        <v>0</v>
      </c>
      <c r="L11" s="84" t="b">
        <v>0</v>
      </c>
    </row>
    <row r="12" spans="1:12" ht="15">
      <c r="A12" s="84" t="s">
        <v>2018</v>
      </c>
      <c r="B12" s="84" t="s">
        <v>1668</v>
      </c>
      <c r="C12" s="84">
        <v>17</v>
      </c>
      <c r="D12" s="118">
        <v>0.00860891593706457</v>
      </c>
      <c r="E12" s="118">
        <v>1.9262852687594803</v>
      </c>
      <c r="F12" s="84" t="s">
        <v>2178</v>
      </c>
      <c r="G12" s="84" t="b">
        <v>0</v>
      </c>
      <c r="H12" s="84" t="b">
        <v>0</v>
      </c>
      <c r="I12" s="84" t="b">
        <v>0</v>
      </c>
      <c r="J12" s="84" t="b">
        <v>0</v>
      </c>
      <c r="K12" s="84" t="b">
        <v>0</v>
      </c>
      <c r="L12" s="84" t="b">
        <v>0</v>
      </c>
    </row>
    <row r="13" spans="1:12" ht="15">
      <c r="A13" s="84" t="s">
        <v>265</v>
      </c>
      <c r="B13" s="84" t="s">
        <v>1656</v>
      </c>
      <c r="C13" s="84">
        <v>16</v>
      </c>
      <c r="D13" s="118">
        <v>0.008360635967456351</v>
      </c>
      <c r="E13" s="118">
        <v>1.6764077955428804</v>
      </c>
      <c r="F13" s="84" t="s">
        <v>2178</v>
      </c>
      <c r="G13" s="84" t="b">
        <v>0</v>
      </c>
      <c r="H13" s="84" t="b">
        <v>0</v>
      </c>
      <c r="I13" s="84" t="b">
        <v>0</v>
      </c>
      <c r="J13" s="84" t="b">
        <v>0</v>
      </c>
      <c r="K13" s="84" t="b">
        <v>0</v>
      </c>
      <c r="L13" s="84" t="b">
        <v>0</v>
      </c>
    </row>
    <row r="14" spans="1:12" ht="15">
      <c r="A14" s="84" t="s">
        <v>1668</v>
      </c>
      <c r="B14" s="84" t="s">
        <v>2019</v>
      </c>
      <c r="C14" s="84">
        <v>16</v>
      </c>
      <c r="D14" s="118">
        <v>0.008360635967456351</v>
      </c>
      <c r="E14" s="118">
        <v>1.9262852687594803</v>
      </c>
      <c r="F14" s="84" t="s">
        <v>2178</v>
      </c>
      <c r="G14" s="84" t="b">
        <v>0</v>
      </c>
      <c r="H14" s="84" t="b">
        <v>0</v>
      </c>
      <c r="I14" s="84" t="b">
        <v>0</v>
      </c>
      <c r="J14" s="84" t="b">
        <v>0</v>
      </c>
      <c r="K14" s="84" t="b">
        <v>0</v>
      </c>
      <c r="L14" s="84" t="b">
        <v>0</v>
      </c>
    </row>
    <row r="15" spans="1:12" ht="15">
      <c r="A15" s="84" t="s">
        <v>1617</v>
      </c>
      <c r="B15" s="84" t="s">
        <v>1661</v>
      </c>
      <c r="C15" s="84">
        <v>13</v>
      </c>
      <c r="D15" s="118">
        <v>0.00751133547021156</v>
      </c>
      <c r="E15" s="118">
        <v>1.330299425143711</v>
      </c>
      <c r="F15" s="84" t="s">
        <v>2178</v>
      </c>
      <c r="G15" s="84" t="b">
        <v>0</v>
      </c>
      <c r="H15" s="84" t="b">
        <v>0</v>
      </c>
      <c r="I15" s="84" t="b">
        <v>0</v>
      </c>
      <c r="J15" s="84" t="b">
        <v>0</v>
      </c>
      <c r="K15" s="84" t="b">
        <v>0</v>
      </c>
      <c r="L15" s="84" t="b">
        <v>0</v>
      </c>
    </row>
    <row r="16" spans="1:12" ht="15">
      <c r="A16" s="84" t="s">
        <v>1661</v>
      </c>
      <c r="B16" s="84" t="s">
        <v>1662</v>
      </c>
      <c r="C16" s="84">
        <v>13</v>
      </c>
      <c r="D16" s="118">
        <v>0.00751133547021156</v>
      </c>
      <c r="E16" s="118">
        <v>2.0676144215559495</v>
      </c>
      <c r="F16" s="84" t="s">
        <v>2178</v>
      </c>
      <c r="G16" s="84" t="b">
        <v>0</v>
      </c>
      <c r="H16" s="84" t="b">
        <v>0</v>
      </c>
      <c r="I16" s="84" t="b">
        <v>0</v>
      </c>
      <c r="J16" s="84" t="b">
        <v>0</v>
      </c>
      <c r="K16" s="84" t="b">
        <v>0</v>
      </c>
      <c r="L16" s="84" t="b">
        <v>0</v>
      </c>
    </row>
    <row r="17" spans="1:12" ht="15">
      <c r="A17" s="84" t="s">
        <v>277</v>
      </c>
      <c r="B17" s="84" t="s">
        <v>1690</v>
      </c>
      <c r="C17" s="84">
        <v>10</v>
      </c>
      <c r="D17" s="118">
        <v>0.006476132667502897</v>
      </c>
      <c r="E17" s="118">
        <v>0.9980032402439246</v>
      </c>
      <c r="F17" s="84" t="s">
        <v>2178</v>
      </c>
      <c r="G17" s="84" t="b">
        <v>0</v>
      </c>
      <c r="H17" s="84" t="b">
        <v>0</v>
      </c>
      <c r="I17" s="84" t="b">
        <v>0</v>
      </c>
      <c r="J17" s="84" t="b">
        <v>0</v>
      </c>
      <c r="K17" s="84" t="b">
        <v>0</v>
      </c>
      <c r="L17" s="84" t="b">
        <v>0</v>
      </c>
    </row>
    <row r="18" spans="1:12" ht="15">
      <c r="A18" s="84" t="s">
        <v>1688</v>
      </c>
      <c r="B18" s="84" t="s">
        <v>277</v>
      </c>
      <c r="C18" s="84">
        <v>10</v>
      </c>
      <c r="D18" s="118">
        <v>0.006476132667502897</v>
      </c>
      <c r="E18" s="118">
        <v>1.248070486014081</v>
      </c>
      <c r="F18" s="84" t="s">
        <v>2178</v>
      </c>
      <c r="G18" s="84" t="b">
        <v>0</v>
      </c>
      <c r="H18" s="84" t="b">
        <v>0</v>
      </c>
      <c r="I18" s="84" t="b">
        <v>0</v>
      </c>
      <c r="J18" s="84" t="b">
        <v>0</v>
      </c>
      <c r="K18" s="84" t="b">
        <v>0</v>
      </c>
      <c r="L18" s="84" t="b">
        <v>0</v>
      </c>
    </row>
    <row r="19" spans="1:12" ht="15">
      <c r="A19" s="84" t="s">
        <v>277</v>
      </c>
      <c r="B19" s="84" t="s">
        <v>1687</v>
      </c>
      <c r="C19" s="84">
        <v>10</v>
      </c>
      <c r="D19" s="118">
        <v>0.006476132667502897</v>
      </c>
      <c r="E19" s="118">
        <v>1.0649500298745378</v>
      </c>
      <c r="F19" s="84" t="s">
        <v>2178</v>
      </c>
      <c r="G19" s="84" t="b">
        <v>0</v>
      </c>
      <c r="H19" s="84" t="b">
        <v>0</v>
      </c>
      <c r="I19" s="84" t="b">
        <v>0</v>
      </c>
      <c r="J19" s="84" t="b">
        <v>0</v>
      </c>
      <c r="K19" s="84" t="b">
        <v>0</v>
      </c>
      <c r="L19" s="84" t="b">
        <v>0</v>
      </c>
    </row>
    <row r="20" spans="1:12" ht="15">
      <c r="A20" s="84" t="s">
        <v>1687</v>
      </c>
      <c r="B20" s="84" t="s">
        <v>1689</v>
      </c>
      <c r="C20" s="84">
        <v>10</v>
      </c>
      <c r="D20" s="118">
        <v>0.006476132667502897</v>
      </c>
      <c r="E20" s="118">
        <v>2.0609838426569365</v>
      </c>
      <c r="F20" s="84" t="s">
        <v>2178</v>
      </c>
      <c r="G20" s="84" t="b">
        <v>0</v>
      </c>
      <c r="H20" s="84" t="b">
        <v>0</v>
      </c>
      <c r="I20" s="84" t="b">
        <v>0</v>
      </c>
      <c r="J20" s="84" t="b">
        <v>0</v>
      </c>
      <c r="K20" s="84" t="b">
        <v>0</v>
      </c>
      <c r="L20" s="84" t="b">
        <v>0</v>
      </c>
    </row>
    <row r="21" spans="1:12" ht="15">
      <c r="A21" s="84" t="s">
        <v>281</v>
      </c>
      <c r="B21" s="84" t="s">
        <v>1688</v>
      </c>
      <c r="C21" s="84">
        <v>9</v>
      </c>
      <c r="D21" s="118">
        <v>0.006080858503109271</v>
      </c>
      <c r="E21" s="118">
        <v>2.2273152644234613</v>
      </c>
      <c r="F21" s="84" t="s">
        <v>2178</v>
      </c>
      <c r="G21" s="84" t="b">
        <v>0</v>
      </c>
      <c r="H21" s="84" t="b">
        <v>0</v>
      </c>
      <c r="I21" s="84" t="b">
        <v>0</v>
      </c>
      <c r="J21" s="84" t="b">
        <v>0</v>
      </c>
      <c r="K21" s="84" t="b">
        <v>0</v>
      </c>
      <c r="L21" s="84" t="b">
        <v>0</v>
      </c>
    </row>
    <row r="22" spans="1:12" ht="15">
      <c r="A22" s="84" t="s">
        <v>2020</v>
      </c>
      <c r="B22" s="84" t="s">
        <v>2021</v>
      </c>
      <c r="C22" s="84">
        <v>9</v>
      </c>
      <c r="D22" s="118">
        <v>0.006080858503109271</v>
      </c>
      <c r="E22" s="118">
        <v>2.2273152644234613</v>
      </c>
      <c r="F22" s="84" t="s">
        <v>2178</v>
      </c>
      <c r="G22" s="84" t="b">
        <v>0</v>
      </c>
      <c r="H22" s="84" t="b">
        <v>0</v>
      </c>
      <c r="I22" s="84" t="b">
        <v>0</v>
      </c>
      <c r="J22" s="84" t="b">
        <v>0</v>
      </c>
      <c r="K22" s="84" t="b">
        <v>0</v>
      </c>
      <c r="L22" s="84" t="b">
        <v>0</v>
      </c>
    </row>
    <row r="23" spans="1:12" ht="15">
      <c r="A23" s="84" t="s">
        <v>2021</v>
      </c>
      <c r="B23" s="84" t="s">
        <v>2022</v>
      </c>
      <c r="C23" s="84">
        <v>9</v>
      </c>
      <c r="D23" s="118">
        <v>0.006080858503109271</v>
      </c>
      <c r="E23" s="118">
        <v>2.2273152644234613</v>
      </c>
      <c r="F23" s="84" t="s">
        <v>2178</v>
      </c>
      <c r="G23" s="84" t="b">
        <v>0</v>
      </c>
      <c r="H23" s="84" t="b">
        <v>0</v>
      </c>
      <c r="I23" s="84" t="b">
        <v>0</v>
      </c>
      <c r="J23" s="84" t="b">
        <v>1</v>
      </c>
      <c r="K23" s="84" t="b">
        <v>0</v>
      </c>
      <c r="L23" s="84" t="b">
        <v>0</v>
      </c>
    </row>
    <row r="24" spans="1:12" ht="15">
      <c r="A24" s="84" t="s">
        <v>1673</v>
      </c>
      <c r="B24" s="84" t="s">
        <v>1675</v>
      </c>
      <c r="C24" s="84">
        <v>9</v>
      </c>
      <c r="D24" s="118">
        <v>0.007488611288605444</v>
      </c>
      <c r="E24" s="118">
        <v>1.7665844258919685</v>
      </c>
      <c r="F24" s="84" t="s">
        <v>2178</v>
      </c>
      <c r="G24" s="84" t="b">
        <v>0</v>
      </c>
      <c r="H24" s="84" t="b">
        <v>0</v>
      </c>
      <c r="I24" s="84" t="b">
        <v>0</v>
      </c>
      <c r="J24" s="84" t="b">
        <v>0</v>
      </c>
      <c r="K24" s="84" t="b">
        <v>0</v>
      </c>
      <c r="L24" s="84" t="b">
        <v>0</v>
      </c>
    </row>
    <row r="25" spans="1:12" ht="15">
      <c r="A25" s="84" t="s">
        <v>1665</v>
      </c>
      <c r="B25" s="84" t="s">
        <v>2024</v>
      </c>
      <c r="C25" s="84">
        <v>9</v>
      </c>
      <c r="D25" s="118">
        <v>0.006080858503109271</v>
      </c>
      <c r="E25" s="118">
        <v>2.2273152644234613</v>
      </c>
      <c r="F25" s="84" t="s">
        <v>2178</v>
      </c>
      <c r="G25" s="84" t="b">
        <v>0</v>
      </c>
      <c r="H25" s="84" t="b">
        <v>0</v>
      </c>
      <c r="I25" s="84" t="b">
        <v>0</v>
      </c>
      <c r="J25" s="84" t="b">
        <v>0</v>
      </c>
      <c r="K25" s="84" t="b">
        <v>0</v>
      </c>
      <c r="L25" s="84" t="b">
        <v>0</v>
      </c>
    </row>
    <row r="26" spans="1:12" ht="15">
      <c r="A26" s="84" t="s">
        <v>2024</v>
      </c>
      <c r="B26" s="84" t="s">
        <v>2025</v>
      </c>
      <c r="C26" s="84">
        <v>9</v>
      </c>
      <c r="D26" s="118">
        <v>0.006080858503109271</v>
      </c>
      <c r="E26" s="118">
        <v>2.2273152644234613</v>
      </c>
      <c r="F26" s="84" t="s">
        <v>2178</v>
      </c>
      <c r="G26" s="84" t="b">
        <v>0</v>
      </c>
      <c r="H26" s="84" t="b">
        <v>0</v>
      </c>
      <c r="I26" s="84" t="b">
        <v>0</v>
      </c>
      <c r="J26" s="84" t="b">
        <v>0</v>
      </c>
      <c r="K26" s="84" t="b">
        <v>0</v>
      </c>
      <c r="L26" s="84" t="b">
        <v>0</v>
      </c>
    </row>
    <row r="27" spans="1:12" ht="15">
      <c r="A27" s="84" t="s">
        <v>2025</v>
      </c>
      <c r="B27" s="84" t="s">
        <v>2026</v>
      </c>
      <c r="C27" s="84">
        <v>9</v>
      </c>
      <c r="D27" s="118">
        <v>0.006080858503109271</v>
      </c>
      <c r="E27" s="118">
        <v>2.2273152644234613</v>
      </c>
      <c r="F27" s="84" t="s">
        <v>2178</v>
      </c>
      <c r="G27" s="84" t="b">
        <v>0</v>
      </c>
      <c r="H27" s="84" t="b">
        <v>0</v>
      </c>
      <c r="I27" s="84" t="b">
        <v>0</v>
      </c>
      <c r="J27" s="84" t="b">
        <v>0</v>
      </c>
      <c r="K27" s="84" t="b">
        <v>0</v>
      </c>
      <c r="L27" s="84" t="b">
        <v>0</v>
      </c>
    </row>
    <row r="28" spans="1:12" ht="15">
      <c r="A28" s="84" t="s">
        <v>2026</v>
      </c>
      <c r="B28" s="84" t="s">
        <v>2027</v>
      </c>
      <c r="C28" s="84">
        <v>9</v>
      </c>
      <c r="D28" s="118">
        <v>0.006080858503109271</v>
      </c>
      <c r="E28" s="118">
        <v>2.2273152644234613</v>
      </c>
      <c r="F28" s="84" t="s">
        <v>2178</v>
      </c>
      <c r="G28" s="84" t="b">
        <v>0</v>
      </c>
      <c r="H28" s="84" t="b">
        <v>0</v>
      </c>
      <c r="I28" s="84" t="b">
        <v>0</v>
      </c>
      <c r="J28" s="84" t="b">
        <v>0</v>
      </c>
      <c r="K28" s="84" t="b">
        <v>0</v>
      </c>
      <c r="L28" s="84" t="b">
        <v>0</v>
      </c>
    </row>
    <row r="29" spans="1:12" ht="15">
      <c r="A29" s="84" t="s">
        <v>2027</v>
      </c>
      <c r="B29" s="84" t="s">
        <v>1663</v>
      </c>
      <c r="C29" s="84">
        <v>9</v>
      </c>
      <c r="D29" s="118">
        <v>0.006080858503109271</v>
      </c>
      <c r="E29" s="118">
        <v>2.1815577738627865</v>
      </c>
      <c r="F29" s="84" t="s">
        <v>2178</v>
      </c>
      <c r="G29" s="84" t="b">
        <v>0</v>
      </c>
      <c r="H29" s="84" t="b">
        <v>0</v>
      </c>
      <c r="I29" s="84" t="b">
        <v>0</v>
      </c>
      <c r="J29" s="84" t="b">
        <v>0</v>
      </c>
      <c r="K29" s="84" t="b">
        <v>0</v>
      </c>
      <c r="L29" s="84" t="b">
        <v>0</v>
      </c>
    </row>
    <row r="30" spans="1:12" ht="15">
      <c r="A30" s="84" t="s">
        <v>1663</v>
      </c>
      <c r="B30" s="84" t="s">
        <v>2028</v>
      </c>
      <c r="C30" s="84">
        <v>9</v>
      </c>
      <c r="D30" s="118">
        <v>0.006080858503109271</v>
      </c>
      <c r="E30" s="118">
        <v>2.1815577738627865</v>
      </c>
      <c r="F30" s="84" t="s">
        <v>2178</v>
      </c>
      <c r="G30" s="84" t="b">
        <v>0</v>
      </c>
      <c r="H30" s="84" t="b">
        <v>0</v>
      </c>
      <c r="I30" s="84" t="b">
        <v>0</v>
      </c>
      <c r="J30" s="84" t="b">
        <v>0</v>
      </c>
      <c r="K30" s="84" t="b">
        <v>0</v>
      </c>
      <c r="L30" s="84" t="b">
        <v>0</v>
      </c>
    </row>
    <row r="31" spans="1:12" ht="15">
      <c r="A31" s="84" t="s">
        <v>2028</v>
      </c>
      <c r="B31" s="84" t="s">
        <v>2029</v>
      </c>
      <c r="C31" s="84">
        <v>9</v>
      </c>
      <c r="D31" s="118">
        <v>0.006080858503109271</v>
      </c>
      <c r="E31" s="118">
        <v>2.2273152644234613</v>
      </c>
      <c r="F31" s="84" t="s">
        <v>2178</v>
      </c>
      <c r="G31" s="84" t="b">
        <v>0</v>
      </c>
      <c r="H31" s="84" t="b">
        <v>0</v>
      </c>
      <c r="I31" s="84" t="b">
        <v>0</v>
      </c>
      <c r="J31" s="84" t="b">
        <v>0</v>
      </c>
      <c r="K31" s="84" t="b">
        <v>0</v>
      </c>
      <c r="L31" s="84" t="b">
        <v>0</v>
      </c>
    </row>
    <row r="32" spans="1:12" ht="15">
      <c r="A32" s="84" t="s">
        <v>2029</v>
      </c>
      <c r="B32" s="84" t="s">
        <v>2030</v>
      </c>
      <c r="C32" s="84">
        <v>9</v>
      </c>
      <c r="D32" s="118">
        <v>0.006080858503109271</v>
      </c>
      <c r="E32" s="118">
        <v>2.2273152644234613</v>
      </c>
      <c r="F32" s="84" t="s">
        <v>2178</v>
      </c>
      <c r="G32" s="84" t="b">
        <v>0</v>
      </c>
      <c r="H32" s="84" t="b">
        <v>0</v>
      </c>
      <c r="I32" s="84" t="b">
        <v>0</v>
      </c>
      <c r="J32" s="84" t="b">
        <v>0</v>
      </c>
      <c r="K32" s="84" t="b">
        <v>0</v>
      </c>
      <c r="L32" s="84" t="b">
        <v>0</v>
      </c>
    </row>
    <row r="33" spans="1:12" ht="15">
      <c r="A33" s="84" t="s">
        <v>2030</v>
      </c>
      <c r="B33" s="84" t="s">
        <v>1656</v>
      </c>
      <c r="C33" s="84">
        <v>9</v>
      </c>
      <c r="D33" s="118">
        <v>0.006080858503109271</v>
      </c>
      <c r="E33" s="118">
        <v>1.6764077955428804</v>
      </c>
      <c r="F33" s="84" t="s">
        <v>2178</v>
      </c>
      <c r="G33" s="84" t="b">
        <v>0</v>
      </c>
      <c r="H33" s="84" t="b">
        <v>0</v>
      </c>
      <c r="I33" s="84" t="b">
        <v>0</v>
      </c>
      <c r="J33" s="84" t="b">
        <v>0</v>
      </c>
      <c r="K33" s="84" t="b">
        <v>0</v>
      </c>
      <c r="L33" s="84" t="b">
        <v>0</v>
      </c>
    </row>
    <row r="34" spans="1:12" ht="15">
      <c r="A34" s="84" t="s">
        <v>1656</v>
      </c>
      <c r="B34" s="84" t="s">
        <v>1617</v>
      </c>
      <c r="C34" s="84">
        <v>9</v>
      </c>
      <c r="D34" s="118">
        <v>0.006080858503109271</v>
      </c>
      <c r="E34" s="118">
        <v>0.8055894987305834</v>
      </c>
      <c r="F34" s="84" t="s">
        <v>2178</v>
      </c>
      <c r="G34" s="84" t="b">
        <v>0</v>
      </c>
      <c r="H34" s="84" t="b">
        <v>0</v>
      </c>
      <c r="I34" s="84" t="b">
        <v>0</v>
      </c>
      <c r="J34" s="84" t="b">
        <v>0</v>
      </c>
      <c r="K34" s="84" t="b">
        <v>0</v>
      </c>
      <c r="L34" s="84" t="b">
        <v>0</v>
      </c>
    </row>
    <row r="35" spans="1:12" ht="15">
      <c r="A35" s="84" t="s">
        <v>1674</v>
      </c>
      <c r="B35" s="84" t="s">
        <v>1617</v>
      </c>
      <c r="C35" s="84">
        <v>8</v>
      </c>
      <c r="D35" s="118">
        <v>0.0071315924510221085</v>
      </c>
      <c r="E35" s="118">
        <v>1.2915561606781496</v>
      </c>
      <c r="F35" s="84" t="s">
        <v>2178</v>
      </c>
      <c r="G35" s="84" t="b">
        <v>0</v>
      </c>
      <c r="H35" s="84" t="b">
        <v>0</v>
      </c>
      <c r="I35" s="84" t="b">
        <v>0</v>
      </c>
      <c r="J35" s="84" t="b">
        <v>0</v>
      </c>
      <c r="K35" s="84" t="b">
        <v>0</v>
      </c>
      <c r="L35" s="84" t="b">
        <v>0</v>
      </c>
    </row>
    <row r="36" spans="1:12" ht="15">
      <c r="A36" s="84" t="s">
        <v>1657</v>
      </c>
      <c r="B36" s="84" t="s">
        <v>1673</v>
      </c>
      <c r="C36" s="84">
        <v>8</v>
      </c>
      <c r="D36" s="118">
        <v>0.0071315924510221085</v>
      </c>
      <c r="E36" s="118">
        <v>1.3822172244092046</v>
      </c>
      <c r="F36" s="84" t="s">
        <v>2178</v>
      </c>
      <c r="G36" s="84" t="b">
        <v>0</v>
      </c>
      <c r="H36" s="84" t="b">
        <v>0</v>
      </c>
      <c r="I36" s="84" t="b">
        <v>0</v>
      </c>
      <c r="J36" s="84" t="b">
        <v>0</v>
      </c>
      <c r="K36" s="84" t="b">
        <v>0</v>
      </c>
      <c r="L36" s="84" t="b">
        <v>0</v>
      </c>
    </row>
    <row r="37" spans="1:12" ht="15">
      <c r="A37" s="84" t="s">
        <v>1675</v>
      </c>
      <c r="B37" s="84" t="s">
        <v>300</v>
      </c>
      <c r="C37" s="84">
        <v>8</v>
      </c>
      <c r="D37" s="118">
        <v>0.0071315924510221085</v>
      </c>
      <c r="E37" s="118">
        <v>1.794613149492212</v>
      </c>
      <c r="F37" s="84" t="s">
        <v>2178</v>
      </c>
      <c r="G37" s="84" t="b">
        <v>0</v>
      </c>
      <c r="H37" s="84" t="b">
        <v>0</v>
      </c>
      <c r="I37" s="84" t="b">
        <v>0</v>
      </c>
      <c r="J37" s="84" t="b">
        <v>0</v>
      </c>
      <c r="K37" s="84" t="b">
        <v>0</v>
      </c>
      <c r="L37" s="84" t="b">
        <v>0</v>
      </c>
    </row>
    <row r="38" spans="1:12" ht="15">
      <c r="A38" s="84" t="s">
        <v>300</v>
      </c>
      <c r="B38" s="84" t="s">
        <v>1676</v>
      </c>
      <c r="C38" s="84">
        <v>8</v>
      </c>
      <c r="D38" s="118">
        <v>0.0071315924510221085</v>
      </c>
      <c r="E38" s="118">
        <v>2.005466514807105</v>
      </c>
      <c r="F38" s="84" t="s">
        <v>2178</v>
      </c>
      <c r="G38" s="84" t="b">
        <v>0</v>
      </c>
      <c r="H38" s="84" t="b">
        <v>0</v>
      </c>
      <c r="I38" s="84" t="b">
        <v>0</v>
      </c>
      <c r="J38" s="84" t="b">
        <v>0</v>
      </c>
      <c r="K38" s="84" t="b">
        <v>0</v>
      </c>
      <c r="L38" s="84" t="b">
        <v>0</v>
      </c>
    </row>
    <row r="39" spans="1:12" ht="15">
      <c r="A39" s="84" t="s">
        <v>1676</v>
      </c>
      <c r="B39" s="84" t="s">
        <v>1677</v>
      </c>
      <c r="C39" s="84">
        <v>8</v>
      </c>
      <c r="D39" s="118">
        <v>0.0071315924510221085</v>
      </c>
      <c r="E39" s="118">
        <v>2.2784677868708427</v>
      </c>
      <c r="F39" s="84" t="s">
        <v>2178</v>
      </c>
      <c r="G39" s="84" t="b">
        <v>0</v>
      </c>
      <c r="H39" s="84" t="b">
        <v>0</v>
      </c>
      <c r="I39" s="84" t="b">
        <v>0</v>
      </c>
      <c r="J39" s="84" t="b">
        <v>0</v>
      </c>
      <c r="K39" s="84" t="b">
        <v>0</v>
      </c>
      <c r="L39" s="84" t="b">
        <v>0</v>
      </c>
    </row>
    <row r="40" spans="1:12" ht="15">
      <c r="A40" s="84" t="s">
        <v>277</v>
      </c>
      <c r="B40" s="84" t="s">
        <v>1665</v>
      </c>
      <c r="C40" s="84">
        <v>7</v>
      </c>
      <c r="D40" s="118">
        <v>0.0051977007838575435</v>
      </c>
      <c r="E40" s="118">
        <v>1.1441312759221627</v>
      </c>
      <c r="F40" s="84" t="s">
        <v>2178</v>
      </c>
      <c r="G40" s="84" t="b">
        <v>0</v>
      </c>
      <c r="H40" s="84" t="b">
        <v>0</v>
      </c>
      <c r="I40" s="84" t="b">
        <v>0</v>
      </c>
      <c r="J40" s="84" t="b">
        <v>0</v>
      </c>
      <c r="K40" s="84" t="b">
        <v>0</v>
      </c>
      <c r="L40" s="84" t="b">
        <v>0</v>
      </c>
    </row>
    <row r="41" spans="1:12" ht="15">
      <c r="A41" s="84" t="s">
        <v>1662</v>
      </c>
      <c r="B41" s="84" t="s">
        <v>2033</v>
      </c>
      <c r="C41" s="84">
        <v>7</v>
      </c>
      <c r="D41" s="118">
        <v>0.0051977007838575435</v>
      </c>
      <c r="E41" s="118">
        <v>2.0676144215559495</v>
      </c>
      <c r="F41" s="84" t="s">
        <v>2178</v>
      </c>
      <c r="G41" s="84" t="b">
        <v>0</v>
      </c>
      <c r="H41" s="84" t="b">
        <v>0</v>
      </c>
      <c r="I41" s="84" t="b">
        <v>0</v>
      </c>
      <c r="J41" s="84" t="b">
        <v>0</v>
      </c>
      <c r="K41" s="84" t="b">
        <v>0</v>
      </c>
      <c r="L41" s="84" t="b">
        <v>0</v>
      </c>
    </row>
    <row r="42" spans="1:12" ht="15">
      <c r="A42" s="84" t="s">
        <v>2035</v>
      </c>
      <c r="B42" s="84" t="s">
        <v>2036</v>
      </c>
      <c r="C42" s="84">
        <v>6</v>
      </c>
      <c r="D42" s="118">
        <v>0.004701300003503047</v>
      </c>
      <c r="E42" s="118">
        <v>2.4034065234791426</v>
      </c>
      <c r="F42" s="84" t="s">
        <v>2178</v>
      </c>
      <c r="G42" s="84" t="b">
        <v>0</v>
      </c>
      <c r="H42" s="84" t="b">
        <v>0</v>
      </c>
      <c r="I42" s="84" t="b">
        <v>0</v>
      </c>
      <c r="J42" s="84" t="b">
        <v>0</v>
      </c>
      <c r="K42" s="84" t="b">
        <v>0</v>
      </c>
      <c r="L42" s="84" t="b">
        <v>0</v>
      </c>
    </row>
    <row r="43" spans="1:12" ht="15">
      <c r="A43" s="84" t="s">
        <v>2036</v>
      </c>
      <c r="B43" s="84" t="s">
        <v>232</v>
      </c>
      <c r="C43" s="84">
        <v>6</v>
      </c>
      <c r="D43" s="118">
        <v>0.004701300003503047</v>
      </c>
      <c r="E43" s="118">
        <v>2.4034065234791426</v>
      </c>
      <c r="F43" s="84" t="s">
        <v>2178</v>
      </c>
      <c r="G43" s="84" t="b">
        <v>0</v>
      </c>
      <c r="H43" s="84" t="b">
        <v>0</v>
      </c>
      <c r="I43" s="84" t="b">
        <v>0</v>
      </c>
      <c r="J43" s="84" t="b">
        <v>0</v>
      </c>
      <c r="K43" s="84" t="b">
        <v>0</v>
      </c>
      <c r="L43" s="84" t="b">
        <v>0</v>
      </c>
    </row>
    <row r="44" spans="1:12" ht="15">
      <c r="A44" s="84" t="s">
        <v>232</v>
      </c>
      <c r="B44" s="84" t="s">
        <v>2020</v>
      </c>
      <c r="C44" s="84">
        <v>6</v>
      </c>
      <c r="D44" s="118">
        <v>0.004701300003503047</v>
      </c>
      <c r="E44" s="118">
        <v>2.1023765278151614</v>
      </c>
      <c r="F44" s="84" t="s">
        <v>2178</v>
      </c>
      <c r="G44" s="84" t="b">
        <v>0</v>
      </c>
      <c r="H44" s="84" t="b">
        <v>0</v>
      </c>
      <c r="I44" s="84" t="b">
        <v>0</v>
      </c>
      <c r="J44" s="84" t="b">
        <v>0</v>
      </c>
      <c r="K44" s="84" t="b">
        <v>0</v>
      </c>
      <c r="L44" s="84" t="b">
        <v>0</v>
      </c>
    </row>
    <row r="45" spans="1:12" ht="15">
      <c r="A45" s="84" t="s">
        <v>2022</v>
      </c>
      <c r="B45" s="84" t="s">
        <v>277</v>
      </c>
      <c r="C45" s="84">
        <v>6</v>
      </c>
      <c r="D45" s="118">
        <v>0.004701300003503047</v>
      </c>
      <c r="E45" s="118">
        <v>1.1133719121166248</v>
      </c>
      <c r="F45" s="84" t="s">
        <v>2178</v>
      </c>
      <c r="G45" s="84" t="b">
        <v>1</v>
      </c>
      <c r="H45" s="84" t="b">
        <v>0</v>
      </c>
      <c r="I45" s="84" t="b">
        <v>0</v>
      </c>
      <c r="J45" s="84" t="b">
        <v>0</v>
      </c>
      <c r="K45" s="84" t="b">
        <v>0</v>
      </c>
      <c r="L45" s="84" t="b">
        <v>0</v>
      </c>
    </row>
    <row r="46" spans="1:12" ht="15">
      <c r="A46" s="84" t="s">
        <v>1690</v>
      </c>
      <c r="B46" s="84" t="s">
        <v>2037</v>
      </c>
      <c r="C46" s="84">
        <v>6</v>
      </c>
      <c r="D46" s="118">
        <v>0.004701300003503047</v>
      </c>
      <c r="E46" s="118">
        <v>2.0354297381845483</v>
      </c>
      <c r="F46" s="84" t="s">
        <v>2178</v>
      </c>
      <c r="G46" s="84" t="b">
        <v>0</v>
      </c>
      <c r="H46" s="84" t="b">
        <v>0</v>
      </c>
      <c r="I46" s="84" t="b">
        <v>0</v>
      </c>
      <c r="J46" s="84" t="b">
        <v>0</v>
      </c>
      <c r="K46" s="84" t="b">
        <v>0</v>
      </c>
      <c r="L46" s="84" t="b">
        <v>0</v>
      </c>
    </row>
    <row r="47" spans="1:12" ht="15">
      <c r="A47" s="84" t="s">
        <v>2037</v>
      </c>
      <c r="B47" s="84" t="s">
        <v>2023</v>
      </c>
      <c r="C47" s="84">
        <v>6</v>
      </c>
      <c r="D47" s="118">
        <v>0.004701300003503047</v>
      </c>
      <c r="E47" s="118">
        <v>2.2273152644234613</v>
      </c>
      <c r="F47" s="84" t="s">
        <v>2178</v>
      </c>
      <c r="G47" s="84" t="b">
        <v>0</v>
      </c>
      <c r="H47" s="84" t="b">
        <v>0</v>
      </c>
      <c r="I47" s="84" t="b">
        <v>0</v>
      </c>
      <c r="J47" s="84" t="b">
        <v>1</v>
      </c>
      <c r="K47" s="84" t="b">
        <v>0</v>
      </c>
      <c r="L47" s="84" t="b">
        <v>0</v>
      </c>
    </row>
    <row r="48" spans="1:12" ht="15">
      <c r="A48" s="84" t="s">
        <v>2023</v>
      </c>
      <c r="B48" s="84" t="s">
        <v>1691</v>
      </c>
      <c r="C48" s="84">
        <v>6</v>
      </c>
      <c r="D48" s="118">
        <v>0.004701300003503047</v>
      </c>
      <c r="E48" s="118">
        <v>2.160368474792848</v>
      </c>
      <c r="F48" s="84" t="s">
        <v>2178</v>
      </c>
      <c r="G48" s="84" t="b">
        <v>1</v>
      </c>
      <c r="H48" s="84" t="b">
        <v>0</v>
      </c>
      <c r="I48" s="84" t="b">
        <v>0</v>
      </c>
      <c r="J48" s="84" t="b">
        <v>0</v>
      </c>
      <c r="K48" s="84" t="b">
        <v>0</v>
      </c>
      <c r="L48" s="84" t="b">
        <v>0</v>
      </c>
    </row>
    <row r="49" spans="1:12" ht="15">
      <c r="A49" s="84" t="s">
        <v>1691</v>
      </c>
      <c r="B49" s="84" t="s">
        <v>1617</v>
      </c>
      <c r="C49" s="84">
        <v>6</v>
      </c>
      <c r="D49" s="118">
        <v>0.004701300003503047</v>
      </c>
      <c r="E49" s="118">
        <v>1.2757618934949178</v>
      </c>
      <c r="F49" s="84" t="s">
        <v>2178</v>
      </c>
      <c r="G49" s="84" t="b">
        <v>0</v>
      </c>
      <c r="H49" s="84" t="b">
        <v>0</v>
      </c>
      <c r="I49" s="84" t="b">
        <v>0</v>
      </c>
      <c r="J49" s="84" t="b">
        <v>0</v>
      </c>
      <c r="K49" s="84" t="b">
        <v>0</v>
      </c>
      <c r="L49" s="84" t="b">
        <v>0</v>
      </c>
    </row>
    <row r="50" spans="1:12" ht="15">
      <c r="A50" s="84" t="s">
        <v>1677</v>
      </c>
      <c r="B50" s="84" t="s">
        <v>277</v>
      </c>
      <c r="C50" s="84">
        <v>6</v>
      </c>
      <c r="D50" s="118">
        <v>0.005348694338266582</v>
      </c>
      <c r="E50" s="118">
        <v>1.164524434564006</v>
      </c>
      <c r="F50" s="84" t="s">
        <v>2178</v>
      </c>
      <c r="G50" s="84" t="b">
        <v>0</v>
      </c>
      <c r="H50" s="84" t="b">
        <v>0</v>
      </c>
      <c r="I50" s="84" t="b">
        <v>0</v>
      </c>
      <c r="J50" s="84" t="b">
        <v>0</v>
      </c>
      <c r="K50" s="84" t="b">
        <v>0</v>
      </c>
      <c r="L50" s="84" t="b">
        <v>0</v>
      </c>
    </row>
    <row r="51" spans="1:12" ht="15">
      <c r="A51" s="84" t="s">
        <v>2040</v>
      </c>
      <c r="B51" s="84" t="s">
        <v>2031</v>
      </c>
      <c r="C51" s="84">
        <v>6</v>
      </c>
      <c r="D51" s="118">
        <v>0.004701300003503047</v>
      </c>
      <c r="E51" s="118">
        <v>2.3364597338485296</v>
      </c>
      <c r="F51" s="84" t="s">
        <v>2178</v>
      </c>
      <c r="G51" s="84" t="b">
        <v>0</v>
      </c>
      <c r="H51" s="84" t="b">
        <v>0</v>
      </c>
      <c r="I51" s="84" t="b">
        <v>0</v>
      </c>
      <c r="J51" s="84" t="b">
        <v>0</v>
      </c>
      <c r="K51" s="84" t="b">
        <v>0</v>
      </c>
      <c r="L51" s="84" t="b">
        <v>0</v>
      </c>
    </row>
    <row r="52" spans="1:12" ht="15">
      <c r="A52" s="84" t="s">
        <v>277</v>
      </c>
      <c r="B52" s="84" t="s">
        <v>2035</v>
      </c>
      <c r="C52" s="84">
        <v>5</v>
      </c>
      <c r="D52" s="118">
        <v>0.004160339604780802</v>
      </c>
      <c r="E52" s="118">
        <v>1.1441312759221627</v>
      </c>
      <c r="F52" s="84" t="s">
        <v>2178</v>
      </c>
      <c r="G52" s="84" t="b">
        <v>0</v>
      </c>
      <c r="H52" s="84" t="b">
        <v>0</v>
      </c>
      <c r="I52" s="84" t="b">
        <v>0</v>
      </c>
      <c r="J52" s="84" t="b">
        <v>0</v>
      </c>
      <c r="K52" s="84" t="b">
        <v>0</v>
      </c>
      <c r="L52" s="84" t="b">
        <v>0</v>
      </c>
    </row>
    <row r="53" spans="1:12" ht="15">
      <c r="A53" s="84" t="s">
        <v>1617</v>
      </c>
      <c r="B53" s="84" t="s">
        <v>2047</v>
      </c>
      <c r="C53" s="84">
        <v>5</v>
      </c>
      <c r="D53" s="118">
        <v>0.004160339604780802</v>
      </c>
      <c r="E53" s="118">
        <v>1.330299425143711</v>
      </c>
      <c r="F53" s="84" t="s">
        <v>2178</v>
      </c>
      <c r="G53" s="84" t="b">
        <v>0</v>
      </c>
      <c r="H53" s="84" t="b">
        <v>0</v>
      </c>
      <c r="I53" s="84" t="b">
        <v>0</v>
      </c>
      <c r="J53" s="84" t="b">
        <v>0</v>
      </c>
      <c r="K53" s="84" t="b">
        <v>0</v>
      </c>
      <c r="L53" s="84" t="b">
        <v>0</v>
      </c>
    </row>
    <row r="54" spans="1:12" ht="15">
      <c r="A54" s="84" t="s">
        <v>1678</v>
      </c>
      <c r="B54" s="84" t="s">
        <v>2038</v>
      </c>
      <c r="C54" s="84">
        <v>5</v>
      </c>
      <c r="D54" s="118">
        <v>0.004160339604780802</v>
      </c>
      <c r="E54" s="118">
        <v>1.9262852687594803</v>
      </c>
      <c r="F54" s="84" t="s">
        <v>2178</v>
      </c>
      <c r="G54" s="84" t="b">
        <v>0</v>
      </c>
      <c r="H54" s="84" t="b">
        <v>0</v>
      </c>
      <c r="I54" s="84" t="b">
        <v>0</v>
      </c>
      <c r="J54" s="84" t="b">
        <v>0</v>
      </c>
      <c r="K54" s="84" t="b">
        <v>0</v>
      </c>
      <c r="L54" s="84" t="b">
        <v>0</v>
      </c>
    </row>
    <row r="55" spans="1:12" ht="15">
      <c r="A55" s="84" t="s">
        <v>1678</v>
      </c>
      <c r="B55" s="84" t="s">
        <v>2050</v>
      </c>
      <c r="C55" s="84">
        <v>5</v>
      </c>
      <c r="D55" s="118">
        <v>0.004160339604780802</v>
      </c>
      <c r="E55" s="118">
        <v>2.005466514807105</v>
      </c>
      <c r="F55" s="84" t="s">
        <v>2178</v>
      </c>
      <c r="G55" s="84" t="b">
        <v>0</v>
      </c>
      <c r="H55" s="84" t="b">
        <v>0</v>
      </c>
      <c r="I55" s="84" t="b">
        <v>0</v>
      </c>
      <c r="J55" s="84" t="b">
        <v>0</v>
      </c>
      <c r="K55" s="84" t="b">
        <v>0</v>
      </c>
      <c r="L55" s="84" t="b">
        <v>0</v>
      </c>
    </row>
    <row r="56" spans="1:12" ht="15">
      <c r="A56" s="84" t="s">
        <v>2050</v>
      </c>
      <c r="B56" s="84" t="s">
        <v>2051</v>
      </c>
      <c r="C56" s="84">
        <v>5</v>
      </c>
      <c r="D56" s="118">
        <v>0.004160339604780802</v>
      </c>
      <c r="E56" s="118">
        <v>2.4825877695267673</v>
      </c>
      <c r="F56" s="84" t="s">
        <v>2178</v>
      </c>
      <c r="G56" s="84" t="b">
        <v>0</v>
      </c>
      <c r="H56" s="84" t="b">
        <v>0</v>
      </c>
      <c r="I56" s="84" t="b">
        <v>0</v>
      </c>
      <c r="J56" s="84" t="b">
        <v>0</v>
      </c>
      <c r="K56" s="84" t="b">
        <v>0</v>
      </c>
      <c r="L56" s="84" t="b">
        <v>0</v>
      </c>
    </row>
    <row r="57" spans="1:12" ht="15">
      <c r="A57" s="84" t="s">
        <v>1707</v>
      </c>
      <c r="B57" s="84" t="s">
        <v>1708</v>
      </c>
      <c r="C57" s="84">
        <v>5</v>
      </c>
      <c r="D57" s="118">
        <v>0.004160339604780802</v>
      </c>
      <c r="E57" s="118">
        <v>2.4034065234791426</v>
      </c>
      <c r="F57" s="84" t="s">
        <v>2178</v>
      </c>
      <c r="G57" s="84" t="b">
        <v>0</v>
      </c>
      <c r="H57" s="84" t="b">
        <v>0</v>
      </c>
      <c r="I57" s="84" t="b">
        <v>0</v>
      </c>
      <c r="J57" s="84" t="b">
        <v>0</v>
      </c>
      <c r="K57" s="84" t="b">
        <v>0</v>
      </c>
      <c r="L57" s="84" t="b">
        <v>0</v>
      </c>
    </row>
    <row r="58" spans="1:12" ht="15">
      <c r="A58" s="84" t="s">
        <v>1690</v>
      </c>
      <c r="B58" s="84" t="s">
        <v>2054</v>
      </c>
      <c r="C58" s="84">
        <v>4</v>
      </c>
      <c r="D58" s="118">
        <v>0.0035657962255110543</v>
      </c>
      <c r="E58" s="118">
        <v>2.0354297381845483</v>
      </c>
      <c r="F58" s="84" t="s">
        <v>2178</v>
      </c>
      <c r="G58" s="84" t="b">
        <v>0</v>
      </c>
      <c r="H58" s="84" t="b">
        <v>0</v>
      </c>
      <c r="I58" s="84" t="b">
        <v>0</v>
      </c>
      <c r="J58" s="84" t="b">
        <v>0</v>
      </c>
      <c r="K58" s="84" t="b">
        <v>0</v>
      </c>
      <c r="L58" s="84" t="b">
        <v>0</v>
      </c>
    </row>
    <row r="59" spans="1:12" ht="15">
      <c r="A59" s="84" t="s">
        <v>2054</v>
      </c>
      <c r="B59" s="84" t="s">
        <v>2055</v>
      </c>
      <c r="C59" s="84">
        <v>4</v>
      </c>
      <c r="D59" s="118">
        <v>0.0035657962255110543</v>
      </c>
      <c r="E59" s="118">
        <v>2.579497782534824</v>
      </c>
      <c r="F59" s="84" t="s">
        <v>2178</v>
      </c>
      <c r="G59" s="84" t="b">
        <v>0</v>
      </c>
      <c r="H59" s="84" t="b">
        <v>0</v>
      </c>
      <c r="I59" s="84" t="b">
        <v>0</v>
      </c>
      <c r="J59" s="84" t="b">
        <v>1</v>
      </c>
      <c r="K59" s="84" t="b">
        <v>0</v>
      </c>
      <c r="L59" s="84" t="b">
        <v>0</v>
      </c>
    </row>
    <row r="60" spans="1:12" ht="15">
      <c r="A60" s="84" t="s">
        <v>2055</v>
      </c>
      <c r="B60" s="84" t="s">
        <v>2056</v>
      </c>
      <c r="C60" s="84">
        <v>4</v>
      </c>
      <c r="D60" s="118">
        <v>0.0035657962255110543</v>
      </c>
      <c r="E60" s="118">
        <v>2.579497782534824</v>
      </c>
      <c r="F60" s="84" t="s">
        <v>2178</v>
      </c>
      <c r="G60" s="84" t="b">
        <v>1</v>
      </c>
      <c r="H60" s="84" t="b">
        <v>0</v>
      </c>
      <c r="I60" s="84" t="b">
        <v>0</v>
      </c>
      <c r="J60" s="84" t="b">
        <v>0</v>
      </c>
      <c r="K60" s="84" t="b">
        <v>0</v>
      </c>
      <c r="L60" s="84" t="b">
        <v>0</v>
      </c>
    </row>
    <row r="61" spans="1:12" ht="15">
      <c r="A61" s="84" t="s">
        <v>2056</v>
      </c>
      <c r="B61" s="84" t="s">
        <v>1675</v>
      </c>
      <c r="C61" s="84">
        <v>4</v>
      </c>
      <c r="D61" s="118">
        <v>0.0035657962255110543</v>
      </c>
      <c r="E61" s="118">
        <v>2.0676144215559495</v>
      </c>
      <c r="F61" s="84" t="s">
        <v>2178</v>
      </c>
      <c r="G61" s="84" t="b">
        <v>0</v>
      </c>
      <c r="H61" s="84" t="b">
        <v>0</v>
      </c>
      <c r="I61" s="84" t="b">
        <v>0</v>
      </c>
      <c r="J61" s="84" t="b">
        <v>0</v>
      </c>
      <c r="K61" s="84" t="b">
        <v>0</v>
      </c>
      <c r="L61" s="84" t="b">
        <v>0</v>
      </c>
    </row>
    <row r="62" spans="1:12" ht="15">
      <c r="A62" s="84" t="s">
        <v>1675</v>
      </c>
      <c r="B62" s="84" t="s">
        <v>2057</v>
      </c>
      <c r="C62" s="84">
        <v>4</v>
      </c>
      <c r="D62" s="118">
        <v>0.0035657962255110543</v>
      </c>
      <c r="E62" s="118">
        <v>2.0676144215559495</v>
      </c>
      <c r="F62" s="84" t="s">
        <v>2178</v>
      </c>
      <c r="G62" s="84" t="b">
        <v>0</v>
      </c>
      <c r="H62" s="84" t="b">
        <v>0</v>
      </c>
      <c r="I62" s="84" t="b">
        <v>0</v>
      </c>
      <c r="J62" s="84" t="b">
        <v>0</v>
      </c>
      <c r="K62" s="84" t="b">
        <v>0</v>
      </c>
      <c r="L62" s="84" t="b">
        <v>0</v>
      </c>
    </row>
    <row r="63" spans="1:12" ht="15">
      <c r="A63" s="84" t="s">
        <v>2057</v>
      </c>
      <c r="B63" s="84" t="s">
        <v>2044</v>
      </c>
      <c r="C63" s="84">
        <v>4</v>
      </c>
      <c r="D63" s="118">
        <v>0.0035657962255110543</v>
      </c>
      <c r="E63" s="118">
        <v>2.4825877695267677</v>
      </c>
      <c r="F63" s="84" t="s">
        <v>2178</v>
      </c>
      <c r="G63" s="84" t="b">
        <v>0</v>
      </c>
      <c r="H63" s="84" t="b">
        <v>0</v>
      </c>
      <c r="I63" s="84" t="b">
        <v>0</v>
      </c>
      <c r="J63" s="84" t="b">
        <v>0</v>
      </c>
      <c r="K63" s="84" t="b">
        <v>0</v>
      </c>
      <c r="L63" s="84" t="b">
        <v>0</v>
      </c>
    </row>
    <row r="64" spans="1:12" ht="15">
      <c r="A64" s="84" t="s">
        <v>2044</v>
      </c>
      <c r="B64" s="84" t="s">
        <v>2058</v>
      </c>
      <c r="C64" s="84">
        <v>4</v>
      </c>
      <c r="D64" s="118">
        <v>0.0035657962255110543</v>
      </c>
      <c r="E64" s="118">
        <v>2.4825877695267677</v>
      </c>
      <c r="F64" s="84" t="s">
        <v>2178</v>
      </c>
      <c r="G64" s="84" t="b">
        <v>0</v>
      </c>
      <c r="H64" s="84" t="b">
        <v>0</v>
      </c>
      <c r="I64" s="84" t="b">
        <v>0</v>
      </c>
      <c r="J64" s="84" t="b">
        <v>0</v>
      </c>
      <c r="K64" s="84" t="b">
        <v>0</v>
      </c>
      <c r="L64" s="84" t="b">
        <v>0</v>
      </c>
    </row>
    <row r="65" spans="1:12" ht="15">
      <c r="A65" s="84" t="s">
        <v>2058</v>
      </c>
      <c r="B65" s="84" t="s">
        <v>2059</v>
      </c>
      <c r="C65" s="84">
        <v>4</v>
      </c>
      <c r="D65" s="118">
        <v>0.0035657962255110543</v>
      </c>
      <c r="E65" s="118">
        <v>2.579497782534824</v>
      </c>
      <c r="F65" s="84" t="s">
        <v>2178</v>
      </c>
      <c r="G65" s="84" t="b">
        <v>0</v>
      </c>
      <c r="H65" s="84" t="b">
        <v>0</v>
      </c>
      <c r="I65" s="84" t="b">
        <v>0</v>
      </c>
      <c r="J65" s="84" t="b">
        <v>0</v>
      </c>
      <c r="K65" s="84" t="b">
        <v>0</v>
      </c>
      <c r="L65" s="84" t="b">
        <v>0</v>
      </c>
    </row>
    <row r="66" spans="1:12" ht="15">
      <c r="A66" s="84" t="s">
        <v>2059</v>
      </c>
      <c r="B66" s="84" t="s">
        <v>2060</v>
      </c>
      <c r="C66" s="84">
        <v>4</v>
      </c>
      <c r="D66" s="118">
        <v>0.0035657962255110543</v>
      </c>
      <c r="E66" s="118">
        <v>2.579497782534824</v>
      </c>
      <c r="F66" s="84" t="s">
        <v>2178</v>
      </c>
      <c r="G66" s="84" t="b">
        <v>0</v>
      </c>
      <c r="H66" s="84" t="b">
        <v>0</v>
      </c>
      <c r="I66" s="84" t="b">
        <v>0</v>
      </c>
      <c r="J66" s="84" t="b">
        <v>0</v>
      </c>
      <c r="K66" s="84" t="b">
        <v>0</v>
      </c>
      <c r="L66" s="84" t="b">
        <v>0</v>
      </c>
    </row>
    <row r="67" spans="1:12" ht="15">
      <c r="A67" s="84" t="s">
        <v>2060</v>
      </c>
      <c r="B67" s="84" t="s">
        <v>2061</v>
      </c>
      <c r="C67" s="84">
        <v>4</v>
      </c>
      <c r="D67" s="118">
        <v>0.0035657962255110543</v>
      </c>
      <c r="E67" s="118">
        <v>2.579497782534824</v>
      </c>
      <c r="F67" s="84" t="s">
        <v>2178</v>
      </c>
      <c r="G67" s="84" t="b">
        <v>0</v>
      </c>
      <c r="H67" s="84" t="b">
        <v>0</v>
      </c>
      <c r="I67" s="84" t="b">
        <v>0</v>
      </c>
      <c r="J67" s="84" t="b">
        <v>0</v>
      </c>
      <c r="K67" s="84" t="b">
        <v>0</v>
      </c>
      <c r="L67" s="84" t="b">
        <v>0</v>
      </c>
    </row>
    <row r="68" spans="1:12" ht="15">
      <c r="A68" s="84" t="s">
        <v>2061</v>
      </c>
      <c r="B68" s="84" t="s">
        <v>2062</v>
      </c>
      <c r="C68" s="84">
        <v>4</v>
      </c>
      <c r="D68" s="118">
        <v>0.0035657962255110543</v>
      </c>
      <c r="E68" s="118">
        <v>2.579497782534824</v>
      </c>
      <c r="F68" s="84" t="s">
        <v>2178</v>
      </c>
      <c r="G68" s="84" t="b">
        <v>0</v>
      </c>
      <c r="H68" s="84" t="b">
        <v>0</v>
      </c>
      <c r="I68" s="84" t="b">
        <v>0</v>
      </c>
      <c r="J68" s="84" t="b">
        <v>0</v>
      </c>
      <c r="K68" s="84" t="b">
        <v>0</v>
      </c>
      <c r="L68" s="84" t="b">
        <v>0</v>
      </c>
    </row>
    <row r="69" spans="1:12" ht="15">
      <c r="A69" s="84" t="s">
        <v>2062</v>
      </c>
      <c r="B69" s="84" t="s">
        <v>1664</v>
      </c>
      <c r="C69" s="84">
        <v>4</v>
      </c>
      <c r="D69" s="118">
        <v>0.0035657962255110543</v>
      </c>
      <c r="E69" s="118">
        <v>2.2273152644234613</v>
      </c>
      <c r="F69" s="84" t="s">
        <v>2178</v>
      </c>
      <c r="G69" s="84" t="b">
        <v>0</v>
      </c>
      <c r="H69" s="84" t="b">
        <v>0</v>
      </c>
      <c r="I69" s="84" t="b">
        <v>0</v>
      </c>
      <c r="J69" s="84" t="b">
        <v>0</v>
      </c>
      <c r="K69" s="84" t="b">
        <v>0</v>
      </c>
      <c r="L69" s="84" t="b">
        <v>0</v>
      </c>
    </row>
    <row r="70" spans="1:12" ht="15">
      <c r="A70" s="84" t="s">
        <v>277</v>
      </c>
      <c r="B70" s="84" t="s">
        <v>2048</v>
      </c>
      <c r="C70" s="84">
        <v>4</v>
      </c>
      <c r="D70" s="118">
        <v>0.0035657962255110543</v>
      </c>
      <c r="E70" s="118">
        <v>1.0472212629141062</v>
      </c>
      <c r="F70" s="84" t="s">
        <v>2178</v>
      </c>
      <c r="G70" s="84" t="b">
        <v>0</v>
      </c>
      <c r="H70" s="84" t="b">
        <v>0</v>
      </c>
      <c r="I70" s="84" t="b">
        <v>0</v>
      </c>
      <c r="J70" s="84" t="b">
        <v>0</v>
      </c>
      <c r="K70" s="84" t="b">
        <v>0</v>
      </c>
      <c r="L70" s="84" t="b">
        <v>0</v>
      </c>
    </row>
    <row r="71" spans="1:12" ht="15">
      <c r="A71" s="84" t="s">
        <v>2048</v>
      </c>
      <c r="B71" s="84" t="s">
        <v>2049</v>
      </c>
      <c r="C71" s="84">
        <v>4</v>
      </c>
      <c r="D71" s="118">
        <v>0.0035657962255110543</v>
      </c>
      <c r="E71" s="118">
        <v>2.385677756518711</v>
      </c>
      <c r="F71" s="84" t="s">
        <v>2178</v>
      </c>
      <c r="G71" s="84" t="b">
        <v>0</v>
      </c>
      <c r="H71" s="84" t="b">
        <v>0</v>
      </c>
      <c r="I71" s="84" t="b">
        <v>0</v>
      </c>
      <c r="J71" s="84" t="b">
        <v>0</v>
      </c>
      <c r="K71" s="84" t="b">
        <v>0</v>
      </c>
      <c r="L71" s="84" t="b">
        <v>0</v>
      </c>
    </row>
    <row r="72" spans="1:12" ht="15">
      <c r="A72" s="84" t="s">
        <v>2049</v>
      </c>
      <c r="B72" s="84" t="s">
        <v>2069</v>
      </c>
      <c r="C72" s="84">
        <v>4</v>
      </c>
      <c r="D72" s="118">
        <v>0.0035657962255110543</v>
      </c>
      <c r="E72" s="118">
        <v>2.4825877695267677</v>
      </c>
      <c r="F72" s="84" t="s">
        <v>2178</v>
      </c>
      <c r="G72" s="84" t="b">
        <v>0</v>
      </c>
      <c r="H72" s="84" t="b">
        <v>0</v>
      </c>
      <c r="I72" s="84" t="b">
        <v>0</v>
      </c>
      <c r="J72" s="84" t="b">
        <v>0</v>
      </c>
      <c r="K72" s="84" t="b">
        <v>0</v>
      </c>
      <c r="L72" s="84" t="b">
        <v>0</v>
      </c>
    </row>
    <row r="73" spans="1:12" ht="15">
      <c r="A73" s="84" t="s">
        <v>2069</v>
      </c>
      <c r="B73" s="84" t="s">
        <v>1617</v>
      </c>
      <c r="C73" s="84">
        <v>4</v>
      </c>
      <c r="D73" s="118">
        <v>0.0035657962255110543</v>
      </c>
      <c r="E73" s="118">
        <v>1.342708683125531</v>
      </c>
      <c r="F73" s="84" t="s">
        <v>2178</v>
      </c>
      <c r="G73" s="84" t="b">
        <v>0</v>
      </c>
      <c r="H73" s="84" t="b">
        <v>0</v>
      </c>
      <c r="I73" s="84" t="b">
        <v>0</v>
      </c>
      <c r="J73" s="84" t="b">
        <v>0</v>
      </c>
      <c r="K73" s="84" t="b">
        <v>0</v>
      </c>
      <c r="L73" s="84" t="b">
        <v>0</v>
      </c>
    </row>
    <row r="74" spans="1:12" ht="15">
      <c r="A74" s="84" t="s">
        <v>1617</v>
      </c>
      <c r="B74" s="84" t="s">
        <v>2070</v>
      </c>
      <c r="C74" s="84">
        <v>4</v>
      </c>
      <c r="D74" s="118">
        <v>0.0035657962255110543</v>
      </c>
      <c r="E74" s="118">
        <v>1.330299425143711</v>
      </c>
      <c r="F74" s="84" t="s">
        <v>2178</v>
      </c>
      <c r="G74" s="84" t="b">
        <v>0</v>
      </c>
      <c r="H74" s="84" t="b">
        <v>0</v>
      </c>
      <c r="I74" s="84" t="b">
        <v>0</v>
      </c>
      <c r="J74" s="84" t="b">
        <v>1</v>
      </c>
      <c r="K74" s="84" t="b">
        <v>0</v>
      </c>
      <c r="L74" s="84" t="b">
        <v>0</v>
      </c>
    </row>
    <row r="75" spans="1:12" ht="15">
      <c r="A75" s="84" t="s">
        <v>2070</v>
      </c>
      <c r="B75" s="84" t="s">
        <v>2039</v>
      </c>
      <c r="C75" s="84">
        <v>4</v>
      </c>
      <c r="D75" s="118">
        <v>0.0035657962255110543</v>
      </c>
      <c r="E75" s="118">
        <v>2.4034065234791426</v>
      </c>
      <c r="F75" s="84" t="s">
        <v>2178</v>
      </c>
      <c r="G75" s="84" t="b">
        <v>1</v>
      </c>
      <c r="H75" s="84" t="b">
        <v>0</v>
      </c>
      <c r="I75" s="84" t="b">
        <v>0</v>
      </c>
      <c r="J75" s="84" t="b">
        <v>0</v>
      </c>
      <c r="K75" s="84" t="b">
        <v>0</v>
      </c>
      <c r="L75" s="84" t="b">
        <v>0</v>
      </c>
    </row>
    <row r="76" spans="1:12" ht="15">
      <c r="A76" s="84" t="s">
        <v>2039</v>
      </c>
      <c r="B76" s="84" t="s">
        <v>1673</v>
      </c>
      <c r="C76" s="84">
        <v>4</v>
      </c>
      <c r="D76" s="118">
        <v>0.0035657962255110543</v>
      </c>
      <c r="E76" s="118">
        <v>1.750194009703799</v>
      </c>
      <c r="F76" s="84" t="s">
        <v>2178</v>
      </c>
      <c r="G76" s="84" t="b">
        <v>0</v>
      </c>
      <c r="H76" s="84" t="b">
        <v>0</v>
      </c>
      <c r="I76" s="84" t="b">
        <v>0</v>
      </c>
      <c r="J76" s="84" t="b">
        <v>0</v>
      </c>
      <c r="K76" s="84" t="b">
        <v>0</v>
      </c>
      <c r="L76" s="84" t="b">
        <v>0</v>
      </c>
    </row>
    <row r="77" spans="1:12" ht="15">
      <c r="A77" s="84" t="s">
        <v>2073</v>
      </c>
      <c r="B77" s="84" t="s">
        <v>1617</v>
      </c>
      <c r="C77" s="84">
        <v>4</v>
      </c>
      <c r="D77" s="118">
        <v>0.0035657962255110543</v>
      </c>
      <c r="E77" s="118">
        <v>1.342708683125531</v>
      </c>
      <c r="F77" s="84" t="s">
        <v>2178</v>
      </c>
      <c r="G77" s="84" t="b">
        <v>1</v>
      </c>
      <c r="H77" s="84" t="b">
        <v>0</v>
      </c>
      <c r="I77" s="84" t="b">
        <v>0</v>
      </c>
      <c r="J77" s="84" t="b">
        <v>0</v>
      </c>
      <c r="K77" s="84" t="b">
        <v>0</v>
      </c>
      <c r="L77" s="84" t="b">
        <v>0</v>
      </c>
    </row>
    <row r="78" spans="1:12" ht="15">
      <c r="A78" s="84" t="s">
        <v>1662</v>
      </c>
      <c r="B78" s="84" t="s">
        <v>2074</v>
      </c>
      <c r="C78" s="84">
        <v>4</v>
      </c>
      <c r="D78" s="118">
        <v>0.0035657962255110543</v>
      </c>
      <c r="E78" s="118">
        <v>2.0676144215559495</v>
      </c>
      <c r="F78" s="84" t="s">
        <v>2178</v>
      </c>
      <c r="G78" s="84" t="b">
        <v>0</v>
      </c>
      <c r="H78" s="84" t="b">
        <v>0</v>
      </c>
      <c r="I78" s="84" t="b">
        <v>0</v>
      </c>
      <c r="J78" s="84" t="b">
        <v>0</v>
      </c>
      <c r="K78" s="84" t="b">
        <v>0</v>
      </c>
      <c r="L78" s="84" t="b">
        <v>0</v>
      </c>
    </row>
    <row r="79" spans="1:12" ht="15">
      <c r="A79" s="84" t="s">
        <v>2074</v>
      </c>
      <c r="B79" s="84" t="s">
        <v>2075</v>
      </c>
      <c r="C79" s="84">
        <v>4</v>
      </c>
      <c r="D79" s="118">
        <v>0.0035657962255110543</v>
      </c>
      <c r="E79" s="118">
        <v>2.579497782534824</v>
      </c>
      <c r="F79" s="84" t="s">
        <v>2178</v>
      </c>
      <c r="G79" s="84" t="b">
        <v>0</v>
      </c>
      <c r="H79" s="84" t="b">
        <v>0</v>
      </c>
      <c r="I79" s="84" t="b">
        <v>0</v>
      </c>
      <c r="J79" s="84" t="b">
        <v>0</v>
      </c>
      <c r="K79" s="84" t="b">
        <v>0</v>
      </c>
      <c r="L79" s="84" t="b">
        <v>0</v>
      </c>
    </row>
    <row r="80" spans="1:12" ht="15">
      <c r="A80" s="84" t="s">
        <v>2075</v>
      </c>
      <c r="B80" s="84" t="s">
        <v>2052</v>
      </c>
      <c r="C80" s="84">
        <v>4</v>
      </c>
      <c r="D80" s="118">
        <v>0.0035657962255110543</v>
      </c>
      <c r="E80" s="118">
        <v>2.4825877695267677</v>
      </c>
      <c r="F80" s="84" t="s">
        <v>2178</v>
      </c>
      <c r="G80" s="84" t="b">
        <v>0</v>
      </c>
      <c r="H80" s="84" t="b">
        <v>0</v>
      </c>
      <c r="I80" s="84" t="b">
        <v>0</v>
      </c>
      <c r="J80" s="84" t="b">
        <v>0</v>
      </c>
      <c r="K80" s="84" t="b">
        <v>0</v>
      </c>
      <c r="L80" s="84" t="b">
        <v>0</v>
      </c>
    </row>
    <row r="81" spans="1:12" ht="15">
      <c r="A81" s="84" t="s">
        <v>2052</v>
      </c>
      <c r="B81" s="84" t="s">
        <v>2076</v>
      </c>
      <c r="C81" s="84">
        <v>4</v>
      </c>
      <c r="D81" s="118">
        <v>0.0035657962255110543</v>
      </c>
      <c r="E81" s="118">
        <v>2.4825877695267677</v>
      </c>
      <c r="F81" s="84" t="s">
        <v>2178</v>
      </c>
      <c r="G81" s="84" t="b">
        <v>0</v>
      </c>
      <c r="H81" s="84" t="b">
        <v>0</v>
      </c>
      <c r="I81" s="84" t="b">
        <v>0</v>
      </c>
      <c r="J81" s="84" t="b">
        <v>0</v>
      </c>
      <c r="K81" s="84" t="b">
        <v>0</v>
      </c>
      <c r="L81" s="84" t="b">
        <v>0</v>
      </c>
    </row>
    <row r="82" spans="1:12" ht="15">
      <c r="A82" s="84" t="s">
        <v>2076</v>
      </c>
      <c r="B82" s="84" t="s">
        <v>2040</v>
      </c>
      <c r="C82" s="84">
        <v>4</v>
      </c>
      <c r="D82" s="118">
        <v>0.0035657962255110543</v>
      </c>
      <c r="E82" s="118">
        <v>2.4034065234791426</v>
      </c>
      <c r="F82" s="84" t="s">
        <v>2178</v>
      </c>
      <c r="G82" s="84" t="b">
        <v>0</v>
      </c>
      <c r="H82" s="84" t="b">
        <v>0</v>
      </c>
      <c r="I82" s="84" t="b">
        <v>0</v>
      </c>
      <c r="J82" s="84" t="b">
        <v>0</v>
      </c>
      <c r="K82" s="84" t="b">
        <v>0</v>
      </c>
      <c r="L82" s="84" t="b">
        <v>0</v>
      </c>
    </row>
    <row r="83" spans="1:12" ht="15">
      <c r="A83" s="84" t="s">
        <v>2031</v>
      </c>
      <c r="B83" s="84" t="s">
        <v>2077</v>
      </c>
      <c r="C83" s="84">
        <v>4</v>
      </c>
      <c r="D83" s="118">
        <v>0.0035657962255110543</v>
      </c>
      <c r="E83" s="118">
        <v>2.3364597338485296</v>
      </c>
      <c r="F83" s="84" t="s">
        <v>2178</v>
      </c>
      <c r="G83" s="84" t="b">
        <v>0</v>
      </c>
      <c r="H83" s="84" t="b">
        <v>0</v>
      </c>
      <c r="I83" s="84" t="b">
        <v>0</v>
      </c>
      <c r="J83" s="84" t="b">
        <v>0</v>
      </c>
      <c r="K83" s="84" t="b">
        <v>0</v>
      </c>
      <c r="L83" s="84" t="b">
        <v>0</v>
      </c>
    </row>
    <row r="84" spans="1:12" ht="15">
      <c r="A84" s="84" t="s">
        <v>2077</v>
      </c>
      <c r="B84" s="84" t="s">
        <v>2078</v>
      </c>
      <c r="C84" s="84">
        <v>4</v>
      </c>
      <c r="D84" s="118">
        <v>0.0035657962255110543</v>
      </c>
      <c r="E84" s="118">
        <v>2.579497782534824</v>
      </c>
      <c r="F84" s="84" t="s">
        <v>2178</v>
      </c>
      <c r="G84" s="84" t="b">
        <v>0</v>
      </c>
      <c r="H84" s="84" t="b">
        <v>0</v>
      </c>
      <c r="I84" s="84" t="b">
        <v>0</v>
      </c>
      <c r="J84" s="84" t="b">
        <v>0</v>
      </c>
      <c r="K84" s="84" t="b">
        <v>0</v>
      </c>
      <c r="L84" s="84" t="b">
        <v>0</v>
      </c>
    </row>
    <row r="85" spans="1:12" ht="15">
      <c r="A85" s="84" t="s">
        <v>2078</v>
      </c>
      <c r="B85" s="84" t="s">
        <v>2079</v>
      </c>
      <c r="C85" s="84">
        <v>4</v>
      </c>
      <c r="D85" s="118">
        <v>0.0035657962255110543</v>
      </c>
      <c r="E85" s="118">
        <v>2.579497782534824</v>
      </c>
      <c r="F85" s="84" t="s">
        <v>2178</v>
      </c>
      <c r="G85" s="84" t="b">
        <v>0</v>
      </c>
      <c r="H85" s="84" t="b">
        <v>0</v>
      </c>
      <c r="I85" s="84" t="b">
        <v>0</v>
      </c>
      <c r="J85" s="84" t="b">
        <v>0</v>
      </c>
      <c r="K85" s="84" t="b">
        <v>0</v>
      </c>
      <c r="L85" s="84" t="b">
        <v>0</v>
      </c>
    </row>
    <row r="86" spans="1:12" ht="15">
      <c r="A86" s="84" t="s">
        <v>2079</v>
      </c>
      <c r="B86" s="84" t="s">
        <v>1656</v>
      </c>
      <c r="C86" s="84">
        <v>4</v>
      </c>
      <c r="D86" s="118">
        <v>0.0035657962255110543</v>
      </c>
      <c r="E86" s="118">
        <v>1.6764077955428804</v>
      </c>
      <c r="F86" s="84" t="s">
        <v>2178</v>
      </c>
      <c r="G86" s="84" t="b">
        <v>0</v>
      </c>
      <c r="H86" s="84" t="b">
        <v>0</v>
      </c>
      <c r="I86" s="84" t="b">
        <v>0</v>
      </c>
      <c r="J86" s="84" t="b">
        <v>0</v>
      </c>
      <c r="K86" s="84" t="b">
        <v>0</v>
      </c>
      <c r="L86" s="84" t="b">
        <v>0</v>
      </c>
    </row>
    <row r="87" spans="1:12" ht="15">
      <c r="A87" s="84" t="s">
        <v>1617</v>
      </c>
      <c r="B87" s="84" t="s">
        <v>1690</v>
      </c>
      <c r="C87" s="84">
        <v>4</v>
      </c>
      <c r="D87" s="118">
        <v>0.0035657962255110543</v>
      </c>
      <c r="E87" s="118">
        <v>0.7862313807934355</v>
      </c>
      <c r="F87" s="84" t="s">
        <v>2178</v>
      </c>
      <c r="G87" s="84" t="b">
        <v>0</v>
      </c>
      <c r="H87" s="84" t="b">
        <v>0</v>
      </c>
      <c r="I87" s="84" t="b">
        <v>0</v>
      </c>
      <c r="J87" s="84" t="b">
        <v>0</v>
      </c>
      <c r="K87" s="84" t="b">
        <v>0</v>
      </c>
      <c r="L87" s="84" t="b">
        <v>0</v>
      </c>
    </row>
    <row r="88" spans="1:12" ht="15">
      <c r="A88" s="84" t="s">
        <v>1708</v>
      </c>
      <c r="B88" s="84" t="s">
        <v>294</v>
      </c>
      <c r="C88" s="84">
        <v>4</v>
      </c>
      <c r="D88" s="118">
        <v>0.0035657962255110543</v>
      </c>
      <c r="E88" s="118">
        <v>2.385677756518711</v>
      </c>
      <c r="F88" s="84" t="s">
        <v>2178</v>
      </c>
      <c r="G88" s="84" t="b">
        <v>0</v>
      </c>
      <c r="H88" s="84" t="b">
        <v>0</v>
      </c>
      <c r="I88" s="84" t="b">
        <v>0</v>
      </c>
      <c r="J88" s="84" t="b">
        <v>0</v>
      </c>
      <c r="K88" s="84" t="b">
        <v>0</v>
      </c>
      <c r="L88" s="84" t="b">
        <v>0</v>
      </c>
    </row>
    <row r="89" spans="1:12" ht="15">
      <c r="A89" s="84" t="s">
        <v>2080</v>
      </c>
      <c r="B89" s="84" t="s">
        <v>2041</v>
      </c>
      <c r="C89" s="84">
        <v>4</v>
      </c>
      <c r="D89" s="118">
        <v>0.0035657962255110543</v>
      </c>
      <c r="E89" s="118">
        <v>2.4034065234791426</v>
      </c>
      <c r="F89" s="84" t="s">
        <v>2178</v>
      </c>
      <c r="G89" s="84" t="b">
        <v>0</v>
      </c>
      <c r="H89" s="84" t="b">
        <v>0</v>
      </c>
      <c r="I89" s="84" t="b">
        <v>0</v>
      </c>
      <c r="J89" s="84" t="b">
        <v>0</v>
      </c>
      <c r="K89" s="84" t="b">
        <v>0</v>
      </c>
      <c r="L89" s="84" t="b">
        <v>0</v>
      </c>
    </row>
    <row r="90" spans="1:12" ht="15">
      <c r="A90" s="84" t="s">
        <v>2041</v>
      </c>
      <c r="B90" s="84" t="s">
        <v>2081</v>
      </c>
      <c r="C90" s="84">
        <v>4</v>
      </c>
      <c r="D90" s="118">
        <v>0.0035657962255110543</v>
      </c>
      <c r="E90" s="118">
        <v>2.4034065234791426</v>
      </c>
      <c r="F90" s="84" t="s">
        <v>2178</v>
      </c>
      <c r="G90" s="84" t="b">
        <v>0</v>
      </c>
      <c r="H90" s="84" t="b">
        <v>0</v>
      </c>
      <c r="I90" s="84" t="b">
        <v>0</v>
      </c>
      <c r="J90" s="84" t="b">
        <v>0</v>
      </c>
      <c r="K90" s="84" t="b">
        <v>0</v>
      </c>
      <c r="L90" s="84" t="b">
        <v>0</v>
      </c>
    </row>
    <row r="91" spans="1:12" ht="15">
      <c r="A91" s="84" t="s">
        <v>2081</v>
      </c>
      <c r="B91" s="84" t="s">
        <v>1660</v>
      </c>
      <c r="C91" s="84">
        <v>4</v>
      </c>
      <c r="D91" s="118">
        <v>0.0035657962255110543</v>
      </c>
      <c r="E91" s="118">
        <v>2.0676144215559495</v>
      </c>
      <c r="F91" s="84" t="s">
        <v>2178</v>
      </c>
      <c r="G91" s="84" t="b">
        <v>0</v>
      </c>
      <c r="H91" s="84" t="b">
        <v>0</v>
      </c>
      <c r="I91" s="84" t="b">
        <v>0</v>
      </c>
      <c r="J91" s="84" t="b">
        <v>0</v>
      </c>
      <c r="K91" s="84" t="b">
        <v>0</v>
      </c>
      <c r="L91" s="84" t="b">
        <v>0</v>
      </c>
    </row>
    <row r="92" spans="1:12" ht="15">
      <c r="A92" s="84" t="s">
        <v>1660</v>
      </c>
      <c r="B92" s="84" t="s">
        <v>2053</v>
      </c>
      <c r="C92" s="84">
        <v>4</v>
      </c>
      <c r="D92" s="118">
        <v>0.0035657962255110543</v>
      </c>
      <c r="E92" s="118">
        <v>1.9707044085478933</v>
      </c>
      <c r="F92" s="84" t="s">
        <v>2178</v>
      </c>
      <c r="G92" s="84" t="b">
        <v>0</v>
      </c>
      <c r="H92" s="84" t="b">
        <v>0</v>
      </c>
      <c r="I92" s="84" t="b">
        <v>0</v>
      </c>
      <c r="J92" s="84" t="b">
        <v>0</v>
      </c>
      <c r="K92" s="84" t="b">
        <v>0</v>
      </c>
      <c r="L92" s="84" t="b">
        <v>0</v>
      </c>
    </row>
    <row r="93" spans="1:12" ht="15">
      <c r="A93" s="84" t="s">
        <v>2053</v>
      </c>
      <c r="B93" s="84" t="s">
        <v>2082</v>
      </c>
      <c r="C93" s="84">
        <v>4</v>
      </c>
      <c r="D93" s="118">
        <v>0.0035657962255110543</v>
      </c>
      <c r="E93" s="118">
        <v>2.579497782534824</v>
      </c>
      <c r="F93" s="84" t="s">
        <v>2178</v>
      </c>
      <c r="G93" s="84" t="b">
        <v>0</v>
      </c>
      <c r="H93" s="84" t="b">
        <v>0</v>
      </c>
      <c r="I93" s="84" t="b">
        <v>0</v>
      </c>
      <c r="J93" s="84" t="b">
        <v>0</v>
      </c>
      <c r="K93" s="84" t="b">
        <v>0</v>
      </c>
      <c r="L93" s="84" t="b">
        <v>0</v>
      </c>
    </row>
    <row r="94" spans="1:12" ht="15">
      <c r="A94" s="84" t="s">
        <v>2082</v>
      </c>
      <c r="B94" s="84" t="s">
        <v>1658</v>
      </c>
      <c r="C94" s="84">
        <v>4</v>
      </c>
      <c r="D94" s="118">
        <v>0.0035657962255110543</v>
      </c>
      <c r="E94" s="118">
        <v>1.7836177651907488</v>
      </c>
      <c r="F94" s="84" t="s">
        <v>2178</v>
      </c>
      <c r="G94" s="84" t="b">
        <v>0</v>
      </c>
      <c r="H94" s="84" t="b">
        <v>0</v>
      </c>
      <c r="I94" s="84" t="b">
        <v>0</v>
      </c>
      <c r="J94" s="84" t="b">
        <v>0</v>
      </c>
      <c r="K94" s="84" t="b">
        <v>0</v>
      </c>
      <c r="L94" s="84" t="b">
        <v>0</v>
      </c>
    </row>
    <row r="95" spans="1:12" ht="15">
      <c r="A95" s="84" t="s">
        <v>1658</v>
      </c>
      <c r="B95" s="84" t="s">
        <v>2034</v>
      </c>
      <c r="C95" s="84">
        <v>4</v>
      </c>
      <c r="D95" s="118">
        <v>0.0035657962255110543</v>
      </c>
      <c r="E95" s="118">
        <v>1.5235463772056739</v>
      </c>
      <c r="F95" s="84" t="s">
        <v>2178</v>
      </c>
      <c r="G95" s="84" t="b">
        <v>0</v>
      </c>
      <c r="H95" s="84" t="b">
        <v>0</v>
      </c>
      <c r="I95" s="84" t="b">
        <v>0</v>
      </c>
      <c r="J95" s="84" t="b">
        <v>0</v>
      </c>
      <c r="K95" s="84" t="b">
        <v>0</v>
      </c>
      <c r="L95" s="84" t="b">
        <v>0</v>
      </c>
    </row>
    <row r="96" spans="1:12" ht="15">
      <c r="A96" s="84" t="s">
        <v>2034</v>
      </c>
      <c r="B96" s="84" t="s">
        <v>2083</v>
      </c>
      <c r="C96" s="84">
        <v>4</v>
      </c>
      <c r="D96" s="118">
        <v>0.0035657962255110543</v>
      </c>
      <c r="E96" s="118">
        <v>2.4034065234791426</v>
      </c>
      <c r="F96" s="84" t="s">
        <v>2178</v>
      </c>
      <c r="G96" s="84" t="b">
        <v>0</v>
      </c>
      <c r="H96" s="84" t="b">
        <v>0</v>
      </c>
      <c r="I96" s="84" t="b">
        <v>0</v>
      </c>
      <c r="J96" s="84" t="b">
        <v>0</v>
      </c>
      <c r="K96" s="84" t="b">
        <v>0</v>
      </c>
      <c r="L96" s="84" t="b">
        <v>0</v>
      </c>
    </row>
    <row r="97" spans="1:12" ht="15">
      <c r="A97" s="84" t="s">
        <v>2083</v>
      </c>
      <c r="B97" s="84" t="s">
        <v>2084</v>
      </c>
      <c r="C97" s="84">
        <v>4</v>
      </c>
      <c r="D97" s="118">
        <v>0.0035657962255110543</v>
      </c>
      <c r="E97" s="118">
        <v>2.579497782534824</v>
      </c>
      <c r="F97" s="84" t="s">
        <v>2178</v>
      </c>
      <c r="G97" s="84" t="b">
        <v>0</v>
      </c>
      <c r="H97" s="84" t="b">
        <v>0</v>
      </c>
      <c r="I97" s="84" t="b">
        <v>0</v>
      </c>
      <c r="J97" s="84" t="b">
        <v>0</v>
      </c>
      <c r="K97" s="84" t="b">
        <v>0</v>
      </c>
      <c r="L97" s="84" t="b">
        <v>0</v>
      </c>
    </row>
    <row r="98" spans="1:12" ht="15">
      <c r="A98" s="84" t="s">
        <v>2042</v>
      </c>
      <c r="B98" s="84" t="s">
        <v>277</v>
      </c>
      <c r="C98" s="84">
        <v>4</v>
      </c>
      <c r="D98" s="118">
        <v>0.0035657962255110543</v>
      </c>
      <c r="E98" s="118">
        <v>1.1133719121166246</v>
      </c>
      <c r="F98" s="84" t="s">
        <v>2178</v>
      </c>
      <c r="G98" s="84" t="b">
        <v>0</v>
      </c>
      <c r="H98" s="84" t="b">
        <v>0</v>
      </c>
      <c r="I98" s="84" t="b">
        <v>0</v>
      </c>
      <c r="J98" s="84" t="b">
        <v>0</v>
      </c>
      <c r="K98" s="84" t="b">
        <v>0</v>
      </c>
      <c r="L98" s="84" t="b">
        <v>0</v>
      </c>
    </row>
    <row r="99" spans="1:12" ht="15">
      <c r="A99" s="84" t="s">
        <v>277</v>
      </c>
      <c r="B99" s="84" t="s">
        <v>277</v>
      </c>
      <c r="C99" s="84">
        <v>3</v>
      </c>
      <c r="D99" s="118">
        <v>0.002904013964369136</v>
      </c>
      <c r="E99" s="118">
        <v>-0.27084207204865524</v>
      </c>
      <c r="F99" s="84" t="s">
        <v>2178</v>
      </c>
      <c r="G99" s="84" t="b">
        <v>0</v>
      </c>
      <c r="H99" s="84" t="b">
        <v>0</v>
      </c>
      <c r="I99" s="84" t="b">
        <v>0</v>
      </c>
      <c r="J99" s="84" t="b">
        <v>0</v>
      </c>
      <c r="K99" s="84" t="b">
        <v>0</v>
      </c>
      <c r="L99" s="84" t="b">
        <v>0</v>
      </c>
    </row>
    <row r="100" spans="1:12" ht="15">
      <c r="A100" s="84" t="s">
        <v>1664</v>
      </c>
      <c r="B100" s="84" t="s">
        <v>2085</v>
      </c>
      <c r="C100" s="84">
        <v>3</v>
      </c>
      <c r="D100" s="118">
        <v>0.002904013964369136</v>
      </c>
      <c r="E100" s="118">
        <v>2.2273152644234613</v>
      </c>
      <c r="F100" s="84" t="s">
        <v>2178</v>
      </c>
      <c r="G100" s="84" t="b">
        <v>0</v>
      </c>
      <c r="H100" s="84" t="b">
        <v>0</v>
      </c>
      <c r="I100" s="84" t="b">
        <v>0</v>
      </c>
      <c r="J100" s="84" t="b">
        <v>0</v>
      </c>
      <c r="K100" s="84" t="b">
        <v>0</v>
      </c>
      <c r="L100" s="84" t="b">
        <v>0</v>
      </c>
    </row>
    <row r="101" spans="1:12" ht="15">
      <c r="A101" s="84" t="s">
        <v>1680</v>
      </c>
      <c r="B101" s="84" t="s">
        <v>1681</v>
      </c>
      <c r="C101" s="84">
        <v>3</v>
      </c>
      <c r="D101" s="118">
        <v>0.002904013964369136</v>
      </c>
      <c r="E101" s="118">
        <v>2.704436519143124</v>
      </c>
      <c r="F101" s="84" t="s">
        <v>2178</v>
      </c>
      <c r="G101" s="84" t="b">
        <v>0</v>
      </c>
      <c r="H101" s="84" t="b">
        <v>0</v>
      </c>
      <c r="I101" s="84" t="b">
        <v>0</v>
      </c>
      <c r="J101" s="84" t="b">
        <v>0</v>
      </c>
      <c r="K101" s="84" t="b">
        <v>0</v>
      </c>
      <c r="L101" s="84" t="b">
        <v>0</v>
      </c>
    </row>
    <row r="102" spans="1:12" ht="15">
      <c r="A102" s="84" t="s">
        <v>1681</v>
      </c>
      <c r="B102" s="84" t="s">
        <v>1682</v>
      </c>
      <c r="C102" s="84">
        <v>3</v>
      </c>
      <c r="D102" s="118">
        <v>0.002904013964369136</v>
      </c>
      <c r="E102" s="118">
        <v>2.704436519143124</v>
      </c>
      <c r="F102" s="84" t="s">
        <v>2178</v>
      </c>
      <c r="G102" s="84" t="b">
        <v>0</v>
      </c>
      <c r="H102" s="84" t="b">
        <v>0</v>
      </c>
      <c r="I102" s="84" t="b">
        <v>0</v>
      </c>
      <c r="J102" s="84" t="b">
        <v>0</v>
      </c>
      <c r="K102" s="84" t="b">
        <v>0</v>
      </c>
      <c r="L102" s="84" t="b">
        <v>0</v>
      </c>
    </row>
    <row r="103" spans="1:12" ht="15">
      <c r="A103" s="84" t="s">
        <v>1682</v>
      </c>
      <c r="B103" s="84" t="s">
        <v>1683</v>
      </c>
      <c r="C103" s="84">
        <v>3</v>
      </c>
      <c r="D103" s="118">
        <v>0.002904013964369136</v>
      </c>
      <c r="E103" s="118">
        <v>2.579497782534824</v>
      </c>
      <c r="F103" s="84" t="s">
        <v>2178</v>
      </c>
      <c r="G103" s="84" t="b">
        <v>0</v>
      </c>
      <c r="H103" s="84" t="b">
        <v>0</v>
      </c>
      <c r="I103" s="84" t="b">
        <v>0</v>
      </c>
      <c r="J103" s="84" t="b">
        <v>0</v>
      </c>
      <c r="K103" s="84" t="b">
        <v>0</v>
      </c>
      <c r="L103" s="84" t="b">
        <v>0</v>
      </c>
    </row>
    <row r="104" spans="1:12" ht="15">
      <c r="A104" s="84" t="s">
        <v>1683</v>
      </c>
      <c r="B104" s="84" t="s">
        <v>1684</v>
      </c>
      <c r="C104" s="84">
        <v>3</v>
      </c>
      <c r="D104" s="118">
        <v>0.002904013964369136</v>
      </c>
      <c r="E104" s="118">
        <v>2.454559045926524</v>
      </c>
      <c r="F104" s="84" t="s">
        <v>2178</v>
      </c>
      <c r="G104" s="84" t="b">
        <v>0</v>
      </c>
      <c r="H104" s="84" t="b">
        <v>0</v>
      </c>
      <c r="I104" s="84" t="b">
        <v>0</v>
      </c>
      <c r="J104" s="84" t="b">
        <v>0</v>
      </c>
      <c r="K104" s="84" t="b">
        <v>0</v>
      </c>
      <c r="L104" s="84" t="b">
        <v>0</v>
      </c>
    </row>
    <row r="105" spans="1:12" ht="15">
      <c r="A105" s="84" t="s">
        <v>1684</v>
      </c>
      <c r="B105" s="84" t="s">
        <v>1685</v>
      </c>
      <c r="C105" s="84">
        <v>3</v>
      </c>
      <c r="D105" s="118">
        <v>0.002904013964369136</v>
      </c>
      <c r="E105" s="118">
        <v>2.579497782534824</v>
      </c>
      <c r="F105" s="84" t="s">
        <v>2178</v>
      </c>
      <c r="G105" s="84" t="b">
        <v>0</v>
      </c>
      <c r="H105" s="84" t="b">
        <v>0</v>
      </c>
      <c r="I105" s="84" t="b">
        <v>0</v>
      </c>
      <c r="J105" s="84" t="b">
        <v>0</v>
      </c>
      <c r="K105" s="84" t="b">
        <v>0</v>
      </c>
      <c r="L105" s="84" t="b">
        <v>0</v>
      </c>
    </row>
    <row r="106" spans="1:12" ht="15">
      <c r="A106" s="84" t="s">
        <v>1685</v>
      </c>
      <c r="B106" s="84" t="s">
        <v>300</v>
      </c>
      <c r="C106" s="84">
        <v>3</v>
      </c>
      <c r="D106" s="118">
        <v>0.002904013964369136</v>
      </c>
      <c r="E106" s="118">
        <v>2.005466514807105</v>
      </c>
      <c r="F106" s="84" t="s">
        <v>2178</v>
      </c>
      <c r="G106" s="84" t="b">
        <v>0</v>
      </c>
      <c r="H106" s="84" t="b">
        <v>0</v>
      </c>
      <c r="I106" s="84" t="b">
        <v>0</v>
      </c>
      <c r="J106" s="84" t="b">
        <v>0</v>
      </c>
      <c r="K106" s="84" t="b">
        <v>0</v>
      </c>
      <c r="L106" s="84" t="b">
        <v>0</v>
      </c>
    </row>
    <row r="107" spans="1:12" ht="15">
      <c r="A107" s="84" t="s">
        <v>300</v>
      </c>
      <c r="B107" s="84" t="s">
        <v>277</v>
      </c>
      <c r="C107" s="84">
        <v>3</v>
      </c>
      <c r="D107" s="118">
        <v>0.002904013964369136</v>
      </c>
      <c r="E107" s="118">
        <v>0.5904931668362872</v>
      </c>
      <c r="F107" s="84" t="s">
        <v>2178</v>
      </c>
      <c r="G107" s="84" t="b">
        <v>0</v>
      </c>
      <c r="H107" s="84" t="b">
        <v>0</v>
      </c>
      <c r="I107" s="84" t="b">
        <v>0</v>
      </c>
      <c r="J107" s="84" t="b">
        <v>0</v>
      </c>
      <c r="K107" s="84" t="b">
        <v>0</v>
      </c>
      <c r="L107" s="84" t="b">
        <v>0</v>
      </c>
    </row>
    <row r="108" spans="1:12" ht="15">
      <c r="A108" s="84" t="s">
        <v>1664</v>
      </c>
      <c r="B108" s="84" t="s">
        <v>2032</v>
      </c>
      <c r="C108" s="84">
        <v>3</v>
      </c>
      <c r="D108" s="118">
        <v>0.002904013964369136</v>
      </c>
      <c r="E108" s="118">
        <v>1.8593384791288672</v>
      </c>
      <c r="F108" s="84" t="s">
        <v>2178</v>
      </c>
      <c r="G108" s="84" t="b">
        <v>0</v>
      </c>
      <c r="H108" s="84" t="b">
        <v>0</v>
      </c>
      <c r="I108" s="84" t="b">
        <v>0</v>
      </c>
      <c r="J108" s="84" t="b">
        <v>0</v>
      </c>
      <c r="K108" s="84" t="b">
        <v>0</v>
      </c>
      <c r="L108" s="84" t="b">
        <v>0</v>
      </c>
    </row>
    <row r="109" spans="1:12" ht="15">
      <c r="A109" s="84" t="s">
        <v>2089</v>
      </c>
      <c r="B109" s="84" t="s">
        <v>2090</v>
      </c>
      <c r="C109" s="84">
        <v>3</v>
      </c>
      <c r="D109" s="118">
        <v>0.002904013964369136</v>
      </c>
      <c r="E109" s="118">
        <v>2.704436519143124</v>
      </c>
      <c r="F109" s="84" t="s">
        <v>2178</v>
      </c>
      <c r="G109" s="84" t="b">
        <v>0</v>
      </c>
      <c r="H109" s="84" t="b">
        <v>0</v>
      </c>
      <c r="I109" s="84" t="b">
        <v>0</v>
      </c>
      <c r="J109" s="84" t="b">
        <v>1</v>
      </c>
      <c r="K109" s="84" t="b">
        <v>0</v>
      </c>
      <c r="L109" s="84" t="b">
        <v>0</v>
      </c>
    </row>
    <row r="110" spans="1:12" ht="15">
      <c r="A110" s="84" t="s">
        <v>2090</v>
      </c>
      <c r="B110" s="84" t="s">
        <v>2091</v>
      </c>
      <c r="C110" s="84">
        <v>3</v>
      </c>
      <c r="D110" s="118">
        <v>0.002904013964369136</v>
      </c>
      <c r="E110" s="118">
        <v>2.704436519143124</v>
      </c>
      <c r="F110" s="84" t="s">
        <v>2178</v>
      </c>
      <c r="G110" s="84" t="b">
        <v>1</v>
      </c>
      <c r="H110" s="84" t="b">
        <v>0</v>
      </c>
      <c r="I110" s="84" t="b">
        <v>0</v>
      </c>
      <c r="J110" s="84" t="b">
        <v>1</v>
      </c>
      <c r="K110" s="84" t="b">
        <v>0</v>
      </c>
      <c r="L110" s="84" t="b">
        <v>0</v>
      </c>
    </row>
    <row r="111" spans="1:12" ht="15">
      <c r="A111" s="84" t="s">
        <v>2091</v>
      </c>
      <c r="B111" s="84" t="s">
        <v>2023</v>
      </c>
      <c r="C111" s="84">
        <v>3</v>
      </c>
      <c r="D111" s="118">
        <v>0.002904013964369136</v>
      </c>
      <c r="E111" s="118">
        <v>2.2273152644234613</v>
      </c>
      <c r="F111" s="84" t="s">
        <v>2178</v>
      </c>
      <c r="G111" s="84" t="b">
        <v>1</v>
      </c>
      <c r="H111" s="84" t="b">
        <v>0</v>
      </c>
      <c r="I111" s="84" t="b">
        <v>0</v>
      </c>
      <c r="J111" s="84" t="b">
        <v>1</v>
      </c>
      <c r="K111" s="84" t="b">
        <v>0</v>
      </c>
      <c r="L111" s="84" t="b">
        <v>0</v>
      </c>
    </row>
    <row r="112" spans="1:12" ht="15">
      <c r="A112" s="84" t="s">
        <v>2023</v>
      </c>
      <c r="B112" s="84" t="s">
        <v>1678</v>
      </c>
      <c r="C112" s="84">
        <v>3</v>
      </c>
      <c r="D112" s="118">
        <v>0.002904013964369136</v>
      </c>
      <c r="E112" s="118">
        <v>1.500316536487199</v>
      </c>
      <c r="F112" s="84" t="s">
        <v>2178</v>
      </c>
      <c r="G112" s="84" t="b">
        <v>1</v>
      </c>
      <c r="H112" s="84" t="b">
        <v>0</v>
      </c>
      <c r="I112" s="84" t="b">
        <v>0</v>
      </c>
      <c r="J112" s="84" t="b">
        <v>0</v>
      </c>
      <c r="K112" s="84" t="b">
        <v>0</v>
      </c>
      <c r="L112" s="84" t="b">
        <v>0</v>
      </c>
    </row>
    <row r="113" spans="1:12" ht="15">
      <c r="A113" s="84" t="s">
        <v>2038</v>
      </c>
      <c r="B113" s="84" t="s">
        <v>302</v>
      </c>
      <c r="C113" s="84">
        <v>3</v>
      </c>
      <c r="D113" s="118">
        <v>0.002904013964369136</v>
      </c>
      <c r="E113" s="118">
        <v>2.4034065234791426</v>
      </c>
      <c r="F113" s="84" t="s">
        <v>2178</v>
      </c>
      <c r="G113" s="84" t="b">
        <v>0</v>
      </c>
      <c r="H113" s="84" t="b">
        <v>0</v>
      </c>
      <c r="I113" s="84" t="b">
        <v>0</v>
      </c>
      <c r="J113" s="84" t="b">
        <v>0</v>
      </c>
      <c r="K113" s="84" t="b">
        <v>0</v>
      </c>
      <c r="L113" s="84" t="b">
        <v>0</v>
      </c>
    </row>
    <row r="114" spans="1:12" ht="15">
      <c r="A114" s="84" t="s">
        <v>302</v>
      </c>
      <c r="B114" s="84" t="s">
        <v>2020</v>
      </c>
      <c r="C114" s="84">
        <v>3</v>
      </c>
      <c r="D114" s="118">
        <v>0.002904013964369136</v>
      </c>
      <c r="E114" s="118">
        <v>2.2273152644234613</v>
      </c>
      <c r="F114" s="84" t="s">
        <v>2178</v>
      </c>
      <c r="G114" s="84" t="b">
        <v>0</v>
      </c>
      <c r="H114" s="84" t="b">
        <v>0</v>
      </c>
      <c r="I114" s="84" t="b">
        <v>0</v>
      </c>
      <c r="J114" s="84" t="b">
        <v>0</v>
      </c>
      <c r="K114" s="84" t="b">
        <v>0</v>
      </c>
      <c r="L114" s="84" t="b">
        <v>0</v>
      </c>
    </row>
    <row r="115" spans="1:12" ht="15">
      <c r="A115" s="84" t="s">
        <v>2022</v>
      </c>
      <c r="B115" s="84" t="s">
        <v>1658</v>
      </c>
      <c r="C115" s="84">
        <v>3</v>
      </c>
      <c r="D115" s="118">
        <v>0.002904013964369136</v>
      </c>
      <c r="E115" s="118">
        <v>1.3064965104710862</v>
      </c>
      <c r="F115" s="84" t="s">
        <v>2178</v>
      </c>
      <c r="G115" s="84" t="b">
        <v>1</v>
      </c>
      <c r="H115" s="84" t="b">
        <v>0</v>
      </c>
      <c r="I115" s="84" t="b">
        <v>0</v>
      </c>
      <c r="J115" s="84" t="b">
        <v>0</v>
      </c>
      <c r="K115" s="84" t="b">
        <v>0</v>
      </c>
      <c r="L115" s="84" t="b">
        <v>0</v>
      </c>
    </row>
    <row r="116" spans="1:12" ht="15">
      <c r="A116" s="84" t="s">
        <v>1658</v>
      </c>
      <c r="B116" s="84" t="s">
        <v>2032</v>
      </c>
      <c r="C116" s="84">
        <v>3</v>
      </c>
      <c r="D116" s="118">
        <v>0.002904013964369136</v>
      </c>
      <c r="E116" s="118">
        <v>1.398607640597374</v>
      </c>
      <c r="F116" s="84" t="s">
        <v>2178</v>
      </c>
      <c r="G116" s="84" t="b">
        <v>0</v>
      </c>
      <c r="H116" s="84" t="b">
        <v>0</v>
      </c>
      <c r="I116" s="84" t="b">
        <v>0</v>
      </c>
      <c r="J116" s="84" t="b">
        <v>0</v>
      </c>
      <c r="K116" s="84" t="b">
        <v>0</v>
      </c>
      <c r="L116" s="84" t="b">
        <v>0</v>
      </c>
    </row>
    <row r="117" spans="1:12" ht="15">
      <c r="A117" s="84" t="s">
        <v>1706</v>
      </c>
      <c r="B117" s="84" t="s">
        <v>1673</v>
      </c>
      <c r="C117" s="84">
        <v>3</v>
      </c>
      <c r="D117" s="118">
        <v>0.002904013964369136</v>
      </c>
      <c r="E117" s="118">
        <v>1.625255273095499</v>
      </c>
      <c r="F117" s="84" t="s">
        <v>2178</v>
      </c>
      <c r="G117" s="84" t="b">
        <v>0</v>
      </c>
      <c r="H117" s="84" t="b">
        <v>0</v>
      </c>
      <c r="I117" s="84" t="b">
        <v>0</v>
      </c>
      <c r="J117" s="84" t="b">
        <v>0</v>
      </c>
      <c r="K117" s="84" t="b">
        <v>0</v>
      </c>
      <c r="L117" s="84" t="b">
        <v>0</v>
      </c>
    </row>
    <row r="118" spans="1:12" ht="15">
      <c r="A118" s="84" t="s">
        <v>2094</v>
      </c>
      <c r="B118" s="84" t="s">
        <v>2095</v>
      </c>
      <c r="C118" s="84">
        <v>3</v>
      </c>
      <c r="D118" s="118">
        <v>0.002904013964369136</v>
      </c>
      <c r="E118" s="118">
        <v>2.704436519143124</v>
      </c>
      <c r="F118" s="84" t="s">
        <v>2178</v>
      </c>
      <c r="G118" s="84" t="b">
        <v>0</v>
      </c>
      <c r="H118" s="84" t="b">
        <v>0</v>
      </c>
      <c r="I118" s="84" t="b">
        <v>0</v>
      </c>
      <c r="J118" s="84" t="b">
        <v>0</v>
      </c>
      <c r="K118" s="84" t="b">
        <v>0</v>
      </c>
      <c r="L118" s="84" t="b">
        <v>0</v>
      </c>
    </row>
    <row r="119" spans="1:12" ht="15">
      <c r="A119" s="84" t="s">
        <v>2095</v>
      </c>
      <c r="B119" s="84" t="s">
        <v>2096</v>
      </c>
      <c r="C119" s="84">
        <v>3</v>
      </c>
      <c r="D119" s="118">
        <v>0.002904013964369136</v>
      </c>
      <c r="E119" s="118">
        <v>2.704436519143124</v>
      </c>
      <c r="F119" s="84" t="s">
        <v>2178</v>
      </c>
      <c r="G119" s="84" t="b">
        <v>0</v>
      </c>
      <c r="H119" s="84" t="b">
        <v>0</v>
      </c>
      <c r="I119" s="84" t="b">
        <v>0</v>
      </c>
      <c r="J119" s="84" t="b">
        <v>0</v>
      </c>
      <c r="K119" s="84" t="b">
        <v>0</v>
      </c>
      <c r="L119" s="84" t="b">
        <v>0</v>
      </c>
    </row>
    <row r="120" spans="1:12" ht="15">
      <c r="A120" s="84" t="s">
        <v>2096</v>
      </c>
      <c r="B120" s="84" t="s">
        <v>277</v>
      </c>
      <c r="C120" s="84">
        <v>3</v>
      </c>
      <c r="D120" s="118">
        <v>0.002904013964369136</v>
      </c>
      <c r="E120" s="118">
        <v>1.289463171172306</v>
      </c>
      <c r="F120" s="84" t="s">
        <v>2178</v>
      </c>
      <c r="G120" s="84" t="b">
        <v>0</v>
      </c>
      <c r="H120" s="84" t="b">
        <v>0</v>
      </c>
      <c r="I120" s="84" t="b">
        <v>0</v>
      </c>
      <c r="J120" s="84" t="b">
        <v>0</v>
      </c>
      <c r="K120" s="84" t="b">
        <v>0</v>
      </c>
      <c r="L120" s="84" t="b">
        <v>0</v>
      </c>
    </row>
    <row r="121" spans="1:12" ht="15">
      <c r="A121" s="84" t="s">
        <v>277</v>
      </c>
      <c r="B121" s="84" t="s">
        <v>2097</v>
      </c>
      <c r="C121" s="84">
        <v>3</v>
      </c>
      <c r="D121" s="118">
        <v>0.002904013964369136</v>
      </c>
      <c r="E121" s="118">
        <v>1.1441312759221627</v>
      </c>
      <c r="F121" s="84" t="s">
        <v>2178</v>
      </c>
      <c r="G121" s="84" t="b">
        <v>0</v>
      </c>
      <c r="H121" s="84" t="b">
        <v>0</v>
      </c>
      <c r="I121" s="84" t="b">
        <v>0</v>
      </c>
      <c r="J121" s="84" t="b">
        <v>0</v>
      </c>
      <c r="K121" s="84" t="b">
        <v>0</v>
      </c>
      <c r="L121" s="84" t="b">
        <v>0</v>
      </c>
    </row>
    <row r="122" spans="1:12" ht="15">
      <c r="A122" s="84" t="s">
        <v>2097</v>
      </c>
      <c r="B122" s="84" t="s">
        <v>2098</v>
      </c>
      <c r="C122" s="84">
        <v>3</v>
      </c>
      <c r="D122" s="118">
        <v>0.002904013964369136</v>
      </c>
      <c r="E122" s="118">
        <v>2.704436519143124</v>
      </c>
      <c r="F122" s="84" t="s">
        <v>2178</v>
      </c>
      <c r="G122" s="84" t="b">
        <v>0</v>
      </c>
      <c r="H122" s="84" t="b">
        <v>0</v>
      </c>
      <c r="I122" s="84" t="b">
        <v>0</v>
      </c>
      <c r="J122" s="84" t="b">
        <v>0</v>
      </c>
      <c r="K122" s="84" t="b">
        <v>1</v>
      </c>
      <c r="L122" s="84" t="b">
        <v>0</v>
      </c>
    </row>
    <row r="123" spans="1:12" ht="15">
      <c r="A123" s="84" t="s">
        <v>2098</v>
      </c>
      <c r="B123" s="84" t="s">
        <v>2071</v>
      </c>
      <c r="C123" s="84">
        <v>3</v>
      </c>
      <c r="D123" s="118">
        <v>0.002904013964369136</v>
      </c>
      <c r="E123" s="118">
        <v>2.579497782534824</v>
      </c>
      <c r="F123" s="84" t="s">
        <v>2178</v>
      </c>
      <c r="G123" s="84" t="b">
        <v>0</v>
      </c>
      <c r="H123" s="84" t="b">
        <v>1</v>
      </c>
      <c r="I123" s="84" t="b">
        <v>0</v>
      </c>
      <c r="J123" s="84" t="b">
        <v>0</v>
      </c>
      <c r="K123" s="84" t="b">
        <v>0</v>
      </c>
      <c r="L123" s="84" t="b">
        <v>0</v>
      </c>
    </row>
    <row r="124" spans="1:12" ht="15">
      <c r="A124" s="84" t="s">
        <v>2071</v>
      </c>
      <c r="B124" s="84" t="s">
        <v>1660</v>
      </c>
      <c r="C124" s="84">
        <v>3</v>
      </c>
      <c r="D124" s="118">
        <v>0.002904013964369136</v>
      </c>
      <c r="E124" s="118">
        <v>1.9426756849476496</v>
      </c>
      <c r="F124" s="84" t="s">
        <v>2178</v>
      </c>
      <c r="G124" s="84" t="b">
        <v>0</v>
      </c>
      <c r="H124" s="84" t="b">
        <v>0</v>
      </c>
      <c r="I124" s="84" t="b">
        <v>0</v>
      </c>
      <c r="J124" s="84" t="b">
        <v>0</v>
      </c>
      <c r="K124" s="84" t="b">
        <v>0</v>
      </c>
      <c r="L124" s="84" t="b">
        <v>0</v>
      </c>
    </row>
    <row r="125" spans="1:12" ht="15">
      <c r="A125" s="84" t="s">
        <v>1660</v>
      </c>
      <c r="B125" s="84" t="s">
        <v>2046</v>
      </c>
      <c r="C125" s="84">
        <v>3</v>
      </c>
      <c r="D125" s="118">
        <v>0.002904013964369136</v>
      </c>
      <c r="E125" s="118">
        <v>1.8457656719395932</v>
      </c>
      <c r="F125" s="84" t="s">
        <v>2178</v>
      </c>
      <c r="G125" s="84" t="b">
        <v>0</v>
      </c>
      <c r="H125" s="84" t="b">
        <v>0</v>
      </c>
      <c r="I125" s="84" t="b">
        <v>0</v>
      </c>
      <c r="J125" s="84" t="b">
        <v>0</v>
      </c>
      <c r="K125" s="84" t="b">
        <v>0</v>
      </c>
      <c r="L125" s="84" t="b">
        <v>0</v>
      </c>
    </row>
    <row r="126" spans="1:12" ht="15">
      <c r="A126" s="84" t="s">
        <v>2046</v>
      </c>
      <c r="B126" s="84" t="s">
        <v>2072</v>
      </c>
      <c r="C126" s="84">
        <v>3</v>
      </c>
      <c r="D126" s="118">
        <v>0.002904013964369136</v>
      </c>
      <c r="E126" s="118">
        <v>2.357649032918468</v>
      </c>
      <c r="F126" s="84" t="s">
        <v>2178</v>
      </c>
      <c r="G126" s="84" t="b">
        <v>0</v>
      </c>
      <c r="H126" s="84" t="b">
        <v>0</v>
      </c>
      <c r="I126" s="84" t="b">
        <v>0</v>
      </c>
      <c r="J126" s="84" t="b">
        <v>1</v>
      </c>
      <c r="K126" s="84" t="b">
        <v>0</v>
      </c>
      <c r="L126" s="84" t="b">
        <v>0</v>
      </c>
    </row>
    <row r="127" spans="1:12" ht="15">
      <c r="A127" s="84" t="s">
        <v>2072</v>
      </c>
      <c r="B127" s="84" t="s">
        <v>1617</v>
      </c>
      <c r="C127" s="84">
        <v>3</v>
      </c>
      <c r="D127" s="118">
        <v>0.002904013964369136</v>
      </c>
      <c r="E127" s="118">
        <v>1.2177699465172311</v>
      </c>
      <c r="F127" s="84" t="s">
        <v>2178</v>
      </c>
      <c r="G127" s="84" t="b">
        <v>1</v>
      </c>
      <c r="H127" s="84" t="b">
        <v>0</v>
      </c>
      <c r="I127" s="84" t="b">
        <v>0</v>
      </c>
      <c r="J127" s="84" t="b">
        <v>0</v>
      </c>
      <c r="K127" s="84" t="b">
        <v>0</v>
      </c>
      <c r="L127" s="84" t="b">
        <v>0</v>
      </c>
    </row>
    <row r="128" spans="1:12" ht="15">
      <c r="A128" s="84" t="s">
        <v>1617</v>
      </c>
      <c r="B128" s="84" t="s">
        <v>2099</v>
      </c>
      <c r="C128" s="84">
        <v>3</v>
      </c>
      <c r="D128" s="118">
        <v>0.002904013964369136</v>
      </c>
      <c r="E128" s="118">
        <v>1.330299425143711</v>
      </c>
      <c r="F128" s="84" t="s">
        <v>2178</v>
      </c>
      <c r="G128" s="84" t="b">
        <v>0</v>
      </c>
      <c r="H128" s="84" t="b">
        <v>0</v>
      </c>
      <c r="I128" s="84" t="b">
        <v>0</v>
      </c>
      <c r="J128" s="84" t="b">
        <v>0</v>
      </c>
      <c r="K128" s="84" t="b">
        <v>0</v>
      </c>
      <c r="L128" s="84" t="b">
        <v>0</v>
      </c>
    </row>
    <row r="129" spans="1:12" ht="15">
      <c r="A129" s="84" t="s">
        <v>2099</v>
      </c>
      <c r="B129" s="84" t="s">
        <v>301</v>
      </c>
      <c r="C129" s="84">
        <v>3</v>
      </c>
      <c r="D129" s="118">
        <v>0.002904013964369136</v>
      </c>
      <c r="E129" s="118">
        <v>2.704436519143124</v>
      </c>
      <c r="F129" s="84" t="s">
        <v>2178</v>
      </c>
      <c r="G129" s="84" t="b">
        <v>0</v>
      </c>
      <c r="H129" s="84" t="b">
        <v>0</v>
      </c>
      <c r="I129" s="84" t="b">
        <v>0</v>
      </c>
      <c r="J129" s="84" t="b">
        <v>0</v>
      </c>
      <c r="K129" s="84" t="b">
        <v>0</v>
      </c>
      <c r="L129" s="84" t="b">
        <v>0</v>
      </c>
    </row>
    <row r="130" spans="1:12" ht="15">
      <c r="A130" s="84" t="s">
        <v>277</v>
      </c>
      <c r="B130" s="84" t="s">
        <v>2073</v>
      </c>
      <c r="C130" s="84">
        <v>3</v>
      </c>
      <c r="D130" s="118">
        <v>0.002904013964369136</v>
      </c>
      <c r="E130" s="118">
        <v>1.1441312759221627</v>
      </c>
      <c r="F130" s="84" t="s">
        <v>2178</v>
      </c>
      <c r="G130" s="84" t="b">
        <v>0</v>
      </c>
      <c r="H130" s="84" t="b">
        <v>0</v>
      </c>
      <c r="I130" s="84" t="b">
        <v>0</v>
      </c>
      <c r="J130" s="84" t="b">
        <v>1</v>
      </c>
      <c r="K130" s="84" t="b">
        <v>0</v>
      </c>
      <c r="L130" s="84" t="b">
        <v>0</v>
      </c>
    </row>
    <row r="131" spans="1:12" ht="15">
      <c r="A131" s="84" t="s">
        <v>277</v>
      </c>
      <c r="B131" s="84" t="s">
        <v>2080</v>
      </c>
      <c r="C131" s="84">
        <v>3</v>
      </c>
      <c r="D131" s="118">
        <v>0.002904013964369136</v>
      </c>
      <c r="E131" s="118">
        <v>1.1441312759221627</v>
      </c>
      <c r="F131" s="84" t="s">
        <v>2178</v>
      </c>
      <c r="G131" s="84" t="b">
        <v>0</v>
      </c>
      <c r="H131" s="84" t="b">
        <v>0</v>
      </c>
      <c r="I131" s="84" t="b">
        <v>0</v>
      </c>
      <c r="J131" s="84" t="b">
        <v>0</v>
      </c>
      <c r="K131" s="84" t="b">
        <v>0</v>
      </c>
      <c r="L131" s="84" t="b">
        <v>0</v>
      </c>
    </row>
    <row r="132" spans="1:12" ht="15">
      <c r="A132" s="84" t="s">
        <v>2043</v>
      </c>
      <c r="B132" s="84" t="s">
        <v>2111</v>
      </c>
      <c r="C132" s="84">
        <v>3</v>
      </c>
      <c r="D132" s="118">
        <v>0.002904013964369136</v>
      </c>
      <c r="E132" s="118">
        <v>2.4034065234791426</v>
      </c>
      <c r="F132" s="84" t="s">
        <v>2178</v>
      </c>
      <c r="G132" s="84" t="b">
        <v>0</v>
      </c>
      <c r="H132" s="84" t="b">
        <v>0</v>
      </c>
      <c r="I132" s="84" t="b">
        <v>0</v>
      </c>
      <c r="J132" s="84" t="b">
        <v>0</v>
      </c>
      <c r="K132" s="84" t="b">
        <v>1</v>
      </c>
      <c r="L132" s="84" t="b">
        <v>0</v>
      </c>
    </row>
    <row r="133" spans="1:12" ht="15">
      <c r="A133" s="84" t="s">
        <v>2111</v>
      </c>
      <c r="B133" s="84" t="s">
        <v>2112</v>
      </c>
      <c r="C133" s="84">
        <v>3</v>
      </c>
      <c r="D133" s="118">
        <v>0.002904013964369136</v>
      </c>
      <c r="E133" s="118">
        <v>2.704436519143124</v>
      </c>
      <c r="F133" s="84" t="s">
        <v>2178</v>
      </c>
      <c r="G133" s="84" t="b">
        <v>0</v>
      </c>
      <c r="H133" s="84" t="b">
        <v>1</v>
      </c>
      <c r="I133" s="84" t="b">
        <v>0</v>
      </c>
      <c r="J133" s="84" t="b">
        <v>0</v>
      </c>
      <c r="K133" s="84" t="b">
        <v>0</v>
      </c>
      <c r="L133" s="84" t="b">
        <v>0</v>
      </c>
    </row>
    <row r="134" spans="1:12" ht="15">
      <c r="A134" s="84" t="s">
        <v>2112</v>
      </c>
      <c r="B134" s="84" t="s">
        <v>2113</v>
      </c>
      <c r="C134" s="84">
        <v>3</v>
      </c>
      <c r="D134" s="118">
        <v>0.002904013964369136</v>
      </c>
      <c r="E134" s="118">
        <v>2.704436519143124</v>
      </c>
      <c r="F134" s="84" t="s">
        <v>2178</v>
      </c>
      <c r="G134" s="84" t="b">
        <v>0</v>
      </c>
      <c r="H134" s="84" t="b">
        <v>0</v>
      </c>
      <c r="I134" s="84" t="b">
        <v>0</v>
      </c>
      <c r="J134" s="84" t="b">
        <v>0</v>
      </c>
      <c r="K134" s="84" t="b">
        <v>0</v>
      </c>
      <c r="L134" s="84" t="b">
        <v>0</v>
      </c>
    </row>
    <row r="135" spans="1:12" ht="15">
      <c r="A135" s="84" t="s">
        <v>2113</v>
      </c>
      <c r="B135" s="84" t="s">
        <v>2114</v>
      </c>
      <c r="C135" s="84">
        <v>3</v>
      </c>
      <c r="D135" s="118">
        <v>0.002904013964369136</v>
      </c>
      <c r="E135" s="118">
        <v>2.704436519143124</v>
      </c>
      <c r="F135" s="84" t="s">
        <v>2178</v>
      </c>
      <c r="G135" s="84" t="b">
        <v>0</v>
      </c>
      <c r="H135" s="84" t="b">
        <v>0</v>
      </c>
      <c r="I135" s="84" t="b">
        <v>0</v>
      </c>
      <c r="J135" s="84" t="b">
        <v>0</v>
      </c>
      <c r="K135" s="84" t="b">
        <v>0</v>
      </c>
      <c r="L135" s="84" t="b">
        <v>0</v>
      </c>
    </row>
    <row r="136" spans="1:12" ht="15">
      <c r="A136" s="84" t="s">
        <v>232</v>
      </c>
      <c r="B136" s="84" t="s">
        <v>1680</v>
      </c>
      <c r="C136" s="84">
        <v>2</v>
      </c>
      <c r="D136" s="118">
        <v>0.002151807421167269</v>
      </c>
      <c r="E136" s="118">
        <v>2.2784677868708427</v>
      </c>
      <c r="F136" s="84" t="s">
        <v>2178</v>
      </c>
      <c r="G136" s="84" t="b">
        <v>0</v>
      </c>
      <c r="H136" s="84" t="b">
        <v>0</v>
      </c>
      <c r="I136" s="84" t="b">
        <v>0</v>
      </c>
      <c r="J136" s="84" t="b">
        <v>0</v>
      </c>
      <c r="K136" s="84" t="b">
        <v>0</v>
      </c>
      <c r="L136" s="84" t="b">
        <v>0</v>
      </c>
    </row>
    <row r="137" spans="1:12" ht="15">
      <c r="A137" s="84" t="s">
        <v>277</v>
      </c>
      <c r="B137" s="84" t="s">
        <v>299</v>
      </c>
      <c r="C137" s="84">
        <v>2</v>
      </c>
      <c r="D137" s="118">
        <v>0.002151807421167269</v>
      </c>
      <c r="E137" s="118">
        <v>1.1441312759221627</v>
      </c>
      <c r="F137" s="84" t="s">
        <v>2178</v>
      </c>
      <c r="G137" s="84" t="b">
        <v>0</v>
      </c>
      <c r="H137" s="84" t="b">
        <v>0</v>
      </c>
      <c r="I137" s="84" t="b">
        <v>0</v>
      </c>
      <c r="J137" s="84" t="b">
        <v>0</v>
      </c>
      <c r="K137" s="84" t="b">
        <v>0</v>
      </c>
      <c r="L137" s="84" t="b">
        <v>0</v>
      </c>
    </row>
    <row r="138" spans="1:12" ht="15">
      <c r="A138" s="84" t="s">
        <v>2116</v>
      </c>
      <c r="B138" s="84" t="s">
        <v>2117</v>
      </c>
      <c r="C138" s="84">
        <v>2</v>
      </c>
      <c r="D138" s="118">
        <v>0.002151807421167269</v>
      </c>
      <c r="E138" s="118">
        <v>2.8805277781988052</v>
      </c>
      <c r="F138" s="84" t="s">
        <v>2178</v>
      </c>
      <c r="G138" s="84" t="b">
        <v>0</v>
      </c>
      <c r="H138" s="84" t="b">
        <v>0</v>
      </c>
      <c r="I138" s="84" t="b">
        <v>0</v>
      </c>
      <c r="J138" s="84" t="b">
        <v>0</v>
      </c>
      <c r="K138" s="84" t="b">
        <v>0</v>
      </c>
      <c r="L138" s="84" t="b">
        <v>0</v>
      </c>
    </row>
    <row r="139" spans="1:12" ht="15">
      <c r="A139" s="84" t="s">
        <v>2117</v>
      </c>
      <c r="B139" s="84" t="s">
        <v>2118</v>
      </c>
      <c r="C139" s="84">
        <v>2</v>
      </c>
      <c r="D139" s="118">
        <v>0.002151807421167269</v>
      </c>
      <c r="E139" s="118">
        <v>2.8805277781988052</v>
      </c>
      <c r="F139" s="84" t="s">
        <v>2178</v>
      </c>
      <c r="G139" s="84" t="b">
        <v>0</v>
      </c>
      <c r="H139" s="84" t="b">
        <v>0</v>
      </c>
      <c r="I139" s="84" t="b">
        <v>0</v>
      </c>
      <c r="J139" s="84" t="b">
        <v>0</v>
      </c>
      <c r="K139" s="84" t="b">
        <v>0</v>
      </c>
      <c r="L139" s="84" t="b">
        <v>0</v>
      </c>
    </row>
    <row r="140" spans="1:12" ht="15">
      <c r="A140" s="84" t="s">
        <v>2118</v>
      </c>
      <c r="B140" s="84" t="s">
        <v>2063</v>
      </c>
      <c r="C140" s="84">
        <v>2</v>
      </c>
      <c r="D140" s="118">
        <v>0.002151807421167269</v>
      </c>
      <c r="E140" s="118">
        <v>2.579497782534824</v>
      </c>
      <c r="F140" s="84" t="s">
        <v>2178</v>
      </c>
      <c r="G140" s="84" t="b">
        <v>0</v>
      </c>
      <c r="H140" s="84" t="b">
        <v>0</v>
      </c>
      <c r="I140" s="84" t="b">
        <v>0</v>
      </c>
      <c r="J140" s="84" t="b">
        <v>0</v>
      </c>
      <c r="K140" s="84" t="b">
        <v>0</v>
      </c>
      <c r="L140" s="84" t="b">
        <v>0</v>
      </c>
    </row>
    <row r="141" spans="1:12" ht="15">
      <c r="A141" s="84" t="s">
        <v>2063</v>
      </c>
      <c r="B141" s="84" t="s">
        <v>2045</v>
      </c>
      <c r="C141" s="84">
        <v>2</v>
      </c>
      <c r="D141" s="118">
        <v>0.002151807421167269</v>
      </c>
      <c r="E141" s="118">
        <v>2.1815577738627865</v>
      </c>
      <c r="F141" s="84" t="s">
        <v>2178</v>
      </c>
      <c r="G141" s="84" t="b">
        <v>0</v>
      </c>
      <c r="H141" s="84" t="b">
        <v>0</v>
      </c>
      <c r="I141" s="84" t="b">
        <v>0</v>
      </c>
      <c r="J141" s="84" t="b">
        <v>0</v>
      </c>
      <c r="K141" s="84" t="b">
        <v>0</v>
      </c>
      <c r="L141" s="84" t="b">
        <v>0</v>
      </c>
    </row>
    <row r="142" spans="1:12" ht="15">
      <c r="A142" s="84" t="s">
        <v>2045</v>
      </c>
      <c r="B142" s="84" t="s">
        <v>2119</v>
      </c>
      <c r="C142" s="84">
        <v>2</v>
      </c>
      <c r="D142" s="118">
        <v>0.002151807421167269</v>
      </c>
      <c r="E142" s="118">
        <v>2.4825877695267677</v>
      </c>
      <c r="F142" s="84" t="s">
        <v>2178</v>
      </c>
      <c r="G142" s="84" t="b">
        <v>0</v>
      </c>
      <c r="H142" s="84" t="b">
        <v>0</v>
      </c>
      <c r="I142" s="84" t="b">
        <v>0</v>
      </c>
      <c r="J142" s="84" t="b">
        <v>0</v>
      </c>
      <c r="K142" s="84" t="b">
        <v>0</v>
      </c>
      <c r="L142" s="84" t="b">
        <v>0</v>
      </c>
    </row>
    <row r="143" spans="1:12" ht="15">
      <c r="A143" s="84" t="s">
        <v>2119</v>
      </c>
      <c r="B143" s="84" t="s">
        <v>2064</v>
      </c>
      <c r="C143" s="84">
        <v>2</v>
      </c>
      <c r="D143" s="118">
        <v>0.002151807421167269</v>
      </c>
      <c r="E143" s="118">
        <v>2.579497782534824</v>
      </c>
      <c r="F143" s="84" t="s">
        <v>2178</v>
      </c>
      <c r="G143" s="84" t="b">
        <v>0</v>
      </c>
      <c r="H143" s="84" t="b">
        <v>0</v>
      </c>
      <c r="I143" s="84" t="b">
        <v>0</v>
      </c>
      <c r="J143" s="84" t="b">
        <v>0</v>
      </c>
      <c r="K143" s="84" t="b">
        <v>0</v>
      </c>
      <c r="L143" s="84" t="b">
        <v>0</v>
      </c>
    </row>
    <row r="144" spans="1:12" ht="15">
      <c r="A144" s="84" t="s">
        <v>2064</v>
      </c>
      <c r="B144" s="84" t="s">
        <v>2065</v>
      </c>
      <c r="C144" s="84">
        <v>2</v>
      </c>
      <c r="D144" s="118">
        <v>0.002151807421167269</v>
      </c>
      <c r="E144" s="118">
        <v>2.2784677868708427</v>
      </c>
      <c r="F144" s="84" t="s">
        <v>2178</v>
      </c>
      <c r="G144" s="84" t="b">
        <v>0</v>
      </c>
      <c r="H144" s="84" t="b">
        <v>0</v>
      </c>
      <c r="I144" s="84" t="b">
        <v>0</v>
      </c>
      <c r="J144" s="84" t="b">
        <v>0</v>
      </c>
      <c r="K144" s="84" t="b">
        <v>0</v>
      </c>
      <c r="L144" s="84" t="b">
        <v>0</v>
      </c>
    </row>
    <row r="145" spans="1:12" ht="15">
      <c r="A145" s="84" t="s">
        <v>2065</v>
      </c>
      <c r="B145" s="84" t="s">
        <v>2120</v>
      </c>
      <c r="C145" s="84">
        <v>2</v>
      </c>
      <c r="D145" s="118">
        <v>0.002151807421167269</v>
      </c>
      <c r="E145" s="118">
        <v>2.579497782534824</v>
      </c>
      <c r="F145" s="84" t="s">
        <v>2178</v>
      </c>
      <c r="G145" s="84" t="b">
        <v>0</v>
      </c>
      <c r="H145" s="84" t="b">
        <v>0</v>
      </c>
      <c r="I145" s="84" t="b">
        <v>0</v>
      </c>
      <c r="J145" s="84" t="b">
        <v>1</v>
      </c>
      <c r="K145" s="84" t="b">
        <v>0</v>
      </c>
      <c r="L145" s="84" t="b">
        <v>0</v>
      </c>
    </row>
    <row r="146" spans="1:12" ht="15">
      <c r="A146" s="84" t="s">
        <v>2120</v>
      </c>
      <c r="B146" s="84" t="s">
        <v>2046</v>
      </c>
      <c r="C146" s="84">
        <v>2</v>
      </c>
      <c r="D146" s="118">
        <v>0.002151807421167269</v>
      </c>
      <c r="E146" s="118">
        <v>2.4825877695267677</v>
      </c>
      <c r="F146" s="84" t="s">
        <v>2178</v>
      </c>
      <c r="G146" s="84" t="b">
        <v>1</v>
      </c>
      <c r="H146" s="84" t="b">
        <v>0</v>
      </c>
      <c r="I146" s="84" t="b">
        <v>0</v>
      </c>
      <c r="J146" s="84" t="b">
        <v>0</v>
      </c>
      <c r="K146" s="84" t="b">
        <v>0</v>
      </c>
      <c r="L146" s="84" t="b">
        <v>0</v>
      </c>
    </row>
    <row r="147" spans="1:12" ht="15">
      <c r="A147" s="84" t="s">
        <v>2046</v>
      </c>
      <c r="B147" s="84" t="s">
        <v>2063</v>
      </c>
      <c r="C147" s="84">
        <v>2</v>
      </c>
      <c r="D147" s="118">
        <v>0.002151807421167269</v>
      </c>
      <c r="E147" s="118">
        <v>2.1815577738627865</v>
      </c>
      <c r="F147" s="84" t="s">
        <v>2178</v>
      </c>
      <c r="G147" s="84" t="b">
        <v>0</v>
      </c>
      <c r="H147" s="84" t="b">
        <v>0</v>
      </c>
      <c r="I147" s="84" t="b">
        <v>0</v>
      </c>
      <c r="J147" s="84" t="b">
        <v>0</v>
      </c>
      <c r="K147" s="84" t="b">
        <v>0</v>
      </c>
      <c r="L147" s="84" t="b">
        <v>0</v>
      </c>
    </row>
    <row r="148" spans="1:12" ht="15">
      <c r="A148" s="84" t="s">
        <v>2063</v>
      </c>
      <c r="B148" s="84" t="s">
        <v>2121</v>
      </c>
      <c r="C148" s="84">
        <v>2</v>
      </c>
      <c r="D148" s="118">
        <v>0.002151807421167269</v>
      </c>
      <c r="E148" s="118">
        <v>2.579497782534824</v>
      </c>
      <c r="F148" s="84" t="s">
        <v>2178</v>
      </c>
      <c r="G148" s="84" t="b">
        <v>0</v>
      </c>
      <c r="H148" s="84" t="b">
        <v>0</v>
      </c>
      <c r="I148" s="84" t="b">
        <v>0</v>
      </c>
      <c r="J148" s="84" t="b">
        <v>0</v>
      </c>
      <c r="K148" s="84" t="b">
        <v>0</v>
      </c>
      <c r="L148" s="84" t="b">
        <v>0</v>
      </c>
    </row>
    <row r="149" spans="1:12" ht="15">
      <c r="A149" s="84" t="s">
        <v>1660</v>
      </c>
      <c r="B149" s="84" t="s">
        <v>2066</v>
      </c>
      <c r="C149" s="84">
        <v>2</v>
      </c>
      <c r="D149" s="118">
        <v>0.002151807421167269</v>
      </c>
      <c r="E149" s="118">
        <v>1.7665844258919685</v>
      </c>
      <c r="F149" s="84" t="s">
        <v>2178</v>
      </c>
      <c r="G149" s="84" t="b">
        <v>0</v>
      </c>
      <c r="H149" s="84" t="b">
        <v>0</v>
      </c>
      <c r="I149" s="84" t="b">
        <v>0</v>
      </c>
      <c r="J149" s="84" t="b">
        <v>0</v>
      </c>
      <c r="K149" s="84" t="b">
        <v>0</v>
      </c>
      <c r="L149" s="84" t="b">
        <v>0</v>
      </c>
    </row>
    <row r="150" spans="1:12" ht="15">
      <c r="A150" s="84" t="s">
        <v>2126</v>
      </c>
      <c r="B150" s="84" t="s">
        <v>278</v>
      </c>
      <c r="C150" s="84">
        <v>2</v>
      </c>
      <c r="D150" s="118">
        <v>0.002151807421167269</v>
      </c>
      <c r="E150" s="118">
        <v>2.8805277781988052</v>
      </c>
      <c r="F150" s="84" t="s">
        <v>2178</v>
      </c>
      <c r="G150" s="84" t="b">
        <v>0</v>
      </c>
      <c r="H150" s="84" t="b">
        <v>0</v>
      </c>
      <c r="I150" s="84" t="b">
        <v>0</v>
      </c>
      <c r="J150" s="84" t="b">
        <v>0</v>
      </c>
      <c r="K150" s="84" t="b">
        <v>0</v>
      </c>
      <c r="L150" s="84" t="b">
        <v>0</v>
      </c>
    </row>
    <row r="151" spans="1:12" ht="15">
      <c r="A151" s="84" t="s">
        <v>278</v>
      </c>
      <c r="B151" s="84" t="s">
        <v>2127</v>
      </c>
      <c r="C151" s="84">
        <v>2</v>
      </c>
      <c r="D151" s="118">
        <v>0.002151807421167269</v>
      </c>
      <c r="E151" s="118">
        <v>2.8805277781988052</v>
      </c>
      <c r="F151" s="84" t="s">
        <v>2178</v>
      </c>
      <c r="G151" s="84" t="b">
        <v>0</v>
      </c>
      <c r="H151" s="84" t="b">
        <v>0</v>
      </c>
      <c r="I151" s="84" t="b">
        <v>0</v>
      </c>
      <c r="J151" s="84" t="b">
        <v>0</v>
      </c>
      <c r="K151" s="84" t="b">
        <v>0</v>
      </c>
      <c r="L151" s="84" t="b">
        <v>0</v>
      </c>
    </row>
    <row r="152" spans="1:12" ht="15">
      <c r="A152" s="84" t="s">
        <v>2127</v>
      </c>
      <c r="B152" s="84" t="s">
        <v>308</v>
      </c>
      <c r="C152" s="84">
        <v>2</v>
      </c>
      <c r="D152" s="118">
        <v>0.002151807421167269</v>
      </c>
      <c r="E152" s="118">
        <v>2.8805277781988052</v>
      </c>
      <c r="F152" s="84" t="s">
        <v>2178</v>
      </c>
      <c r="G152" s="84" t="b">
        <v>0</v>
      </c>
      <c r="H152" s="84" t="b">
        <v>0</v>
      </c>
      <c r="I152" s="84" t="b">
        <v>0</v>
      </c>
      <c r="J152" s="84" t="b">
        <v>0</v>
      </c>
      <c r="K152" s="84" t="b">
        <v>0</v>
      </c>
      <c r="L152" s="84" t="b">
        <v>0</v>
      </c>
    </row>
    <row r="153" spans="1:12" ht="15">
      <c r="A153" s="84" t="s">
        <v>308</v>
      </c>
      <c r="B153" s="84" t="s">
        <v>2128</v>
      </c>
      <c r="C153" s="84">
        <v>2</v>
      </c>
      <c r="D153" s="118">
        <v>0.002151807421167269</v>
      </c>
      <c r="E153" s="118">
        <v>2.8805277781988052</v>
      </c>
      <c r="F153" s="84" t="s">
        <v>2178</v>
      </c>
      <c r="G153" s="84" t="b">
        <v>0</v>
      </c>
      <c r="H153" s="84" t="b">
        <v>0</v>
      </c>
      <c r="I153" s="84" t="b">
        <v>0</v>
      </c>
      <c r="J153" s="84" t="b">
        <v>0</v>
      </c>
      <c r="K153" s="84" t="b">
        <v>0</v>
      </c>
      <c r="L153" s="84" t="b">
        <v>0</v>
      </c>
    </row>
    <row r="154" spans="1:12" ht="15">
      <c r="A154" s="84" t="s">
        <v>2128</v>
      </c>
      <c r="B154" s="84" t="s">
        <v>1678</v>
      </c>
      <c r="C154" s="84">
        <v>2</v>
      </c>
      <c r="D154" s="118">
        <v>0.002151807421167269</v>
      </c>
      <c r="E154" s="118">
        <v>1.9774377912068615</v>
      </c>
      <c r="F154" s="84" t="s">
        <v>2178</v>
      </c>
      <c r="G154" s="84" t="b">
        <v>0</v>
      </c>
      <c r="H154" s="84" t="b">
        <v>0</v>
      </c>
      <c r="I154" s="84" t="b">
        <v>0</v>
      </c>
      <c r="J154" s="84" t="b">
        <v>0</v>
      </c>
      <c r="K154" s="84" t="b">
        <v>0</v>
      </c>
      <c r="L154" s="84" t="b">
        <v>0</v>
      </c>
    </row>
    <row r="155" spans="1:12" ht="15">
      <c r="A155" s="84" t="s">
        <v>1678</v>
      </c>
      <c r="B155" s="84" t="s">
        <v>2129</v>
      </c>
      <c r="C155" s="84">
        <v>2</v>
      </c>
      <c r="D155" s="118">
        <v>0.002151807421167269</v>
      </c>
      <c r="E155" s="118">
        <v>2.005466514807105</v>
      </c>
      <c r="F155" s="84" t="s">
        <v>2178</v>
      </c>
      <c r="G155" s="84" t="b">
        <v>0</v>
      </c>
      <c r="H155" s="84" t="b">
        <v>0</v>
      </c>
      <c r="I155" s="84" t="b">
        <v>0</v>
      </c>
      <c r="J155" s="84" t="b">
        <v>0</v>
      </c>
      <c r="K155" s="84" t="b">
        <v>0</v>
      </c>
      <c r="L155" s="84" t="b">
        <v>0</v>
      </c>
    </row>
    <row r="156" spans="1:12" ht="15">
      <c r="A156" s="84" t="s">
        <v>2129</v>
      </c>
      <c r="B156" s="84" t="s">
        <v>2130</v>
      </c>
      <c r="C156" s="84">
        <v>2</v>
      </c>
      <c r="D156" s="118">
        <v>0.002151807421167269</v>
      </c>
      <c r="E156" s="118">
        <v>2.8805277781988052</v>
      </c>
      <c r="F156" s="84" t="s">
        <v>2178</v>
      </c>
      <c r="G156" s="84" t="b">
        <v>0</v>
      </c>
      <c r="H156" s="84" t="b">
        <v>0</v>
      </c>
      <c r="I156" s="84" t="b">
        <v>0</v>
      </c>
      <c r="J156" s="84" t="b">
        <v>1</v>
      </c>
      <c r="K156" s="84" t="b">
        <v>0</v>
      </c>
      <c r="L156" s="84" t="b">
        <v>0</v>
      </c>
    </row>
    <row r="157" spans="1:12" ht="15">
      <c r="A157" s="84" t="s">
        <v>2130</v>
      </c>
      <c r="B157" s="84" t="s">
        <v>2068</v>
      </c>
      <c r="C157" s="84">
        <v>2</v>
      </c>
      <c r="D157" s="118">
        <v>0.002151807421167269</v>
      </c>
      <c r="E157" s="118">
        <v>2.579497782534824</v>
      </c>
      <c r="F157" s="84" t="s">
        <v>2178</v>
      </c>
      <c r="G157" s="84" t="b">
        <v>1</v>
      </c>
      <c r="H157" s="84" t="b">
        <v>0</v>
      </c>
      <c r="I157" s="84" t="b">
        <v>0</v>
      </c>
      <c r="J157" s="84" t="b">
        <v>0</v>
      </c>
      <c r="K157" s="84" t="b">
        <v>0</v>
      </c>
      <c r="L157" s="84" t="b">
        <v>0</v>
      </c>
    </row>
    <row r="158" spans="1:12" ht="15">
      <c r="A158" s="84" t="s">
        <v>2068</v>
      </c>
      <c r="B158" s="84" t="s">
        <v>1617</v>
      </c>
      <c r="C158" s="84">
        <v>2</v>
      </c>
      <c r="D158" s="118">
        <v>0.002151807421167269</v>
      </c>
      <c r="E158" s="118">
        <v>1.0416786874615498</v>
      </c>
      <c r="F158" s="84" t="s">
        <v>2178</v>
      </c>
      <c r="G158" s="84" t="b">
        <v>0</v>
      </c>
      <c r="H158" s="84" t="b">
        <v>0</v>
      </c>
      <c r="I158" s="84" t="b">
        <v>0</v>
      </c>
      <c r="J158" s="84" t="b">
        <v>0</v>
      </c>
      <c r="K158" s="84" t="b">
        <v>0</v>
      </c>
      <c r="L158" s="84" t="b">
        <v>0</v>
      </c>
    </row>
    <row r="159" spans="1:12" ht="15">
      <c r="A159" s="84" t="s">
        <v>1617</v>
      </c>
      <c r="B159" s="84" t="s">
        <v>1664</v>
      </c>
      <c r="C159" s="84">
        <v>2</v>
      </c>
      <c r="D159" s="118">
        <v>0.002151807421167269</v>
      </c>
      <c r="E159" s="118">
        <v>0.6770869113683673</v>
      </c>
      <c r="F159" s="84" t="s">
        <v>2178</v>
      </c>
      <c r="G159" s="84" t="b">
        <v>0</v>
      </c>
      <c r="H159" s="84" t="b">
        <v>0</v>
      </c>
      <c r="I159" s="84" t="b">
        <v>0</v>
      </c>
      <c r="J159" s="84" t="b">
        <v>0</v>
      </c>
      <c r="K159" s="84" t="b">
        <v>0</v>
      </c>
      <c r="L159" s="84" t="b">
        <v>0</v>
      </c>
    </row>
    <row r="160" spans="1:12" ht="15">
      <c r="A160" s="84" t="s">
        <v>277</v>
      </c>
      <c r="B160" s="84" t="s">
        <v>1621</v>
      </c>
      <c r="C160" s="84">
        <v>2</v>
      </c>
      <c r="D160" s="118">
        <v>0.002151807421167269</v>
      </c>
      <c r="E160" s="118">
        <v>0.9680400168664813</v>
      </c>
      <c r="F160" s="84" t="s">
        <v>2178</v>
      </c>
      <c r="G160" s="84" t="b">
        <v>0</v>
      </c>
      <c r="H160" s="84" t="b">
        <v>0</v>
      </c>
      <c r="I160" s="84" t="b">
        <v>0</v>
      </c>
      <c r="J160" s="84" t="b">
        <v>0</v>
      </c>
      <c r="K160" s="84" t="b">
        <v>0</v>
      </c>
      <c r="L160" s="84" t="b">
        <v>0</v>
      </c>
    </row>
    <row r="161" spans="1:12" ht="15">
      <c r="A161" s="84" t="s">
        <v>1621</v>
      </c>
      <c r="B161" s="84" t="s">
        <v>2131</v>
      </c>
      <c r="C161" s="84">
        <v>2</v>
      </c>
      <c r="D161" s="118">
        <v>0.002151807421167269</v>
      </c>
      <c r="E161" s="118">
        <v>2.579497782534824</v>
      </c>
      <c r="F161" s="84" t="s">
        <v>2178</v>
      </c>
      <c r="G161" s="84" t="b">
        <v>0</v>
      </c>
      <c r="H161" s="84" t="b">
        <v>0</v>
      </c>
      <c r="I161" s="84" t="b">
        <v>0</v>
      </c>
      <c r="J161" s="84" t="b">
        <v>0</v>
      </c>
      <c r="K161" s="84" t="b">
        <v>0</v>
      </c>
      <c r="L161" s="84" t="b">
        <v>0</v>
      </c>
    </row>
    <row r="162" spans="1:12" ht="15">
      <c r="A162" s="84" t="s">
        <v>2131</v>
      </c>
      <c r="B162" s="84" t="s">
        <v>2088</v>
      </c>
      <c r="C162" s="84">
        <v>2</v>
      </c>
      <c r="D162" s="118">
        <v>0.002151807421167269</v>
      </c>
      <c r="E162" s="118">
        <v>2.704436519143124</v>
      </c>
      <c r="F162" s="84" t="s">
        <v>2178</v>
      </c>
      <c r="G162" s="84" t="b">
        <v>0</v>
      </c>
      <c r="H162" s="84" t="b">
        <v>0</v>
      </c>
      <c r="I162" s="84" t="b">
        <v>0</v>
      </c>
      <c r="J162" s="84" t="b">
        <v>0</v>
      </c>
      <c r="K162" s="84" t="b">
        <v>0</v>
      </c>
      <c r="L162" s="84" t="b">
        <v>0</v>
      </c>
    </row>
    <row r="163" spans="1:12" ht="15">
      <c r="A163" s="84" t="s">
        <v>2088</v>
      </c>
      <c r="B163" s="84" t="s">
        <v>2045</v>
      </c>
      <c r="C163" s="84">
        <v>2</v>
      </c>
      <c r="D163" s="118">
        <v>0.002151807421167269</v>
      </c>
      <c r="E163" s="118">
        <v>2.3064965104710864</v>
      </c>
      <c r="F163" s="84" t="s">
        <v>2178</v>
      </c>
      <c r="G163" s="84" t="b">
        <v>0</v>
      </c>
      <c r="H163" s="84" t="b">
        <v>0</v>
      </c>
      <c r="I163" s="84" t="b">
        <v>0</v>
      </c>
      <c r="J163" s="84" t="b">
        <v>0</v>
      </c>
      <c r="K163" s="84" t="b">
        <v>0</v>
      </c>
      <c r="L163" s="84" t="b">
        <v>0</v>
      </c>
    </row>
    <row r="164" spans="1:12" ht="15">
      <c r="A164" s="84" t="s">
        <v>2045</v>
      </c>
      <c r="B164" s="84" t="s">
        <v>2132</v>
      </c>
      <c r="C164" s="84">
        <v>2</v>
      </c>
      <c r="D164" s="118">
        <v>0.002151807421167269</v>
      </c>
      <c r="E164" s="118">
        <v>2.4825877695267677</v>
      </c>
      <c r="F164" s="84" t="s">
        <v>2178</v>
      </c>
      <c r="G164" s="84" t="b">
        <v>0</v>
      </c>
      <c r="H164" s="84" t="b">
        <v>0</v>
      </c>
      <c r="I164" s="84" t="b">
        <v>0</v>
      </c>
      <c r="J164" s="84" t="b">
        <v>0</v>
      </c>
      <c r="K164" s="84" t="b">
        <v>0</v>
      </c>
      <c r="L164" s="84" t="b">
        <v>0</v>
      </c>
    </row>
    <row r="165" spans="1:12" ht="15">
      <c r="A165" s="84" t="s">
        <v>2132</v>
      </c>
      <c r="B165" s="84" t="s">
        <v>2133</v>
      </c>
      <c r="C165" s="84">
        <v>2</v>
      </c>
      <c r="D165" s="118">
        <v>0.002151807421167269</v>
      </c>
      <c r="E165" s="118">
        <v>2.8805277781988052</v>
      </c>
      <c r="F165" s="84" t="s">
        <v>2178</v>
      </c>
      <c r="G165" s="84" t="b">
        <v>0</v>
      </c>
      <c r="H165" s="84" t="b">
        <v>0</v>
      </c>
      <c r="I165" s="84" t="b">
        <v>0</v>
      </c>
      <c r="J165" s="84" t="b">
        <v>0</v>
      </c>
      <c r="K165" s="84" t="b">
        <v>0</v>
      </c>
      <c r="L165" s="84" t="b">
        <v>0</v>
      </c>
    </row>
    <row r="166" spans="1:12" ht="15">
      <c r="A166" s="84" t="s">
        <v>2133</v>
      </c>
      <c r="B166" s="84" t="s">
        <v>306</v>
      </c>
      <c r="C166" s="84">
        <v>2</v>
      </c>
      <c r="D166" s="118">
        <v>0.002151807421167269</v>
      </c>
      <c r="E166" s="118">
        <v>2.8805277781988052</v>
      </c>
      <c r="F166" s="84" t="s">
        <v>2178</v>
      </c>
      <c r="G166" s="84" t="b">
        <v>0</v>
      </c>
      <c r="H166" s="84" t="b">
        <v>0</v>
      </c>
      <c r="I166" s="84" t="b">
        <v>0</v>
      </c>
      <c r="J166" s="84" t="b">
        <v>0</v>
      </c>
      <c r="K166" s="84" t="b">
        <v>0</v>
      </c>
      <c r="L166" s="84" t="b">
        <v>0</v>
      </c>
    </row>
    <row r="167" spans="1:12" ht="15">
      <c r="A167" s="84" t="s">
        <v>306</v>
      </c>
      <c r="B167" s="84" t="s">
        <v>1656</v>
      </c>
      <c r="C167" s="84">
        <v>2</v>
      </c>
      <c r="D167" s="118">
        <v>0.002151807421167269</v>
      </c>
      <c r="E167" s="118">
        <v>1.6764077955428804</v>
      </c>
      <c r="F167" s="84" t="s">
        <v>2178</v>
      </c>
      <c r="G167" s="84" t="b">
        <v>0</v>
      </c>
      <c r="H167" s="84" t="b">
        <v>0</v>
      </c>
      <c r="I167" s="84" t="b">
        <v>0</v>
      </c>
      <c r="J167" s="84" t="b">
        <v>0</v>
      </c>
      <c r="K167" s="84" t="b">
        <v>0</v>
      </c>
      <c r="L167" s="84" t="b">
        <v>0</v>
      </c>
    </row>
    <row r="168" spans="1:12" ht="15">
      <c r="A168" s="84" t="s">
        <v>1656</v>
      </c>
      <c r="B168" s="84" t="s">
        <v>2134</v>
      </c>
      <c r="C168" s="84">
        <v>2</v>
      </c>
      <c r="D168" s="118">
        <v>0.002151807421167269</v>
      </c>
      <c r="E168" s="118">
        <v>1.6901960800285136</v>
      </c>
      <c r="F168" s="84" t="s">
        <v>2178</v>
      </c>
      <c r="G168" s="84" t="b">
        <v>0</v>
      </c>
      <c r="H168" s="84" t="b">
        <v>0</v>
      </c>
      <c r="I168" s="84" t="b">
        <v>0</v>
      </c>
      <c r="J168" s="84" t="b">
        <v>1</v>
      </c>
      <c r="K168" s="84" t="b">
        <v>0</v>
      </c>
      <c r="L168" s="84" t="b">
        <v>0</v>
      </c>
    </row>
    <row r="169" spans="1:12" ht="15">
      <c r="A169" s="84" t="s">
        <v>1700</v>
      </c>
      <c r="B169" s="84" t="s">
        <v>1701</v>
      </c>
      <c r="C169" s="84">
        <v>2</v>
      </c>
      <c r="D169" s="118">
        <v>0.002151807421167269</v>
      </c>
      <c r="E169" s="118">
        <v>2.8805277781988052</v>
      </c>
      <c r="F169" s="84" t="s">
        <v>2178</v>
      </c>
      <c r="G169" s="84" t="b">
        <v>0</v>
      </c>
      <c r="H169" s="84" t="b">
        <v>0</v>
      </c>
      <c r="I169" s="84" t="b">
        <v>0</v>
      </c>
      <c r="J169" s="84" t="b">
        <v>0</v>
      </c>
      <c r="K169" s="84" t="b">
        <v>0</v>
      </c>
      <c r="L169" s="84" t="b">
        <v>0</v>
      </c>
    </row>
    <row r="170" spans="1:12" ht="15">
      <c r="A170" s="84" t="s">
        <v>1701</v>
      </c>
      <c r="B170" s="84" t="s">
        <v>275</v>
      </c>
      <c r="C170" s="84">
        <v>2</v>
      </c>
      <c r="D170" s="118">
        <v>0.002151807421167269</v>
      </c>
      <c r="E170" s="118">
        <v>2.8805277781988052</v>
      </c>
      <c r="F170" s="84" t="s">
        <v>2178</v>
      </c>
      <c r="G170" s="84" t="b">
        <v>0</v>
      </c>
      <c r="H170" s="84" t="b">
        <v>0</v>
      </c>
      <c r="I170" s="84" t="b">
        <v>0</v>
      </c>
      <c r="J170" s="84" t="b">
        <v>0</v>
      </c>
      <c r="K170" s="84" t="b">
        <v>0</v>
      </c>
      <c r="L170" s="84" t="b">
        <v>0</v>
      </c>
    </row>
    <row r="171" spans="1:12" ht="15">
      <c r="A171" s="84" t="s">
        <v>275</v>
      </c>
      <c r="B171" s="84" t="s">
        <v>305</v>
      </c>
      <c r="C171" s="84">
        <v>2</v>
      </c>
      <c r="D171" s="118">
        <v>0.002151807421167269</v>
      </c>
      <c r="E171" s="118">
        <v>2.8805277781988052</v>
      </c>
      <c r="F171" s="84" t="s">
        <v>2178</v>
      </c>
      <c r="G171" s="84" t="b">
        <v>0</v>
      </c>
      <c r="H171" s="84" t="b">
        <v>0</v>
      </c>
      <c r="I171" s="84" t="b">
        <v>0</v>
      </c>
      <c r="J171" s="84" t="b">
        <v>0</v>
      </c>
      <c r="K171" s="84" t="b">
        <v>0</v>
      </c>
      <c r="L171" s="84" t="b">
        <v>0</v>
      </c>
    </row>
    <row r="172" spans="1:12" ht="15">
      <c r="A172" s="84" t="s">
        <v>305</v>
      </c>
      <c r="B172" s="84" t="s">
        <v>1698</v>
      </c>
      <c r="C172" s="84">
        <v>2</v>
      </c>
      <c r="D172" s="118">
        <v>0.002151807421167269</v>
      </c>
      <c r="E172" s="118">
        <v>2.4825877695267677</v>
      </c>
      <c r="F172" s="84" t="s">
        <v>2178</v>
      </c>
      <c r="G172" s="84" t="b">
        <v>0</v>
      </c>
      <c r="H172" s="84" t="b">
        <v>0</v>
      </c>
      <c r="I172" s="84" t="b">
        <v>0</v>
      </c>
      <c r="J172" s="84" t="b">
        <v>1</v>
      </c>
      <c r="K172" s="84" t="b">
        <v>0</v>
      </c>
      <c r="L172" s="84" t="b">
        <v>0</v>
      </c>
    </row>
    <row r="173" spans="1:12" ht="15">
      <c r="A173" s="84" t="s">
        <v>1698</v>
      </c>
      <c r="B173" s="84" t="s">
        <v>1699</v>
      </c>
      <c r="C173" s="84">
        <v>2</v>
      </c>
      <c r="D173" s="118">
        <v>0.002151807421167269</v>
      </c>
      <c r="E173" s="118">
        <v>2.4034065234791426</v>
      </c>
      <c r="F173" s="84" t="s">
        <v>2178</v>
      </c>
      <c r="G173" s="84" t="b">
        <v>1</v>
      </c>
      <c r="H173" s="84" t="b">
        <v>0</v>
      </c>
      <c r="I173" s="84" t="b">
        <v>0</v>
      </c>
      <c r="J173" s="84" t="b">
        <v>1</v>
      </c>
      <c r="K173" s="84" t="b">
        <v>0</v>
      </c>
      <c r="L173" s="84" t="b">
        <v>0</v>
      </c>
    </row>
    <row r="174" spans="1:12" ht="15">
      <c r="A174" s="84" t="s">
        <v>1699</v>
      </c>
      <c r="B174" s="84" t="s">
        <v>1702</v>
      </c>
      <c r="C174" s="84">
        <v>2</v>
      </c>
      <c r="D174" s="118">
        <v>0.002151807421167269</v>
      </c>
      <c r="E174" s="118">
        <v>2.704436519143124</v>
      </c>
      <c r="F174" s="84" t="s">
        <v>2178</v>
      </c>
      <c r="G174" s="84" t="b">
        <v>1</v>
      </c>
      <c r="H174" s="84" t="b">
        <v>0</v>
      </c>
      <c r="I174" s="84" t="b">
        <v>0</v>
      </c>
      <c r="J174" s="84" t="b">
        <v>0</v>
      </c>
      <c r="K174" s="84" t="b">
        <v>0</v>
      </c>
      <c r="L174" s="84" t="b">
        <v>0</v>
      </c>
    </row>
    <row r="175" spans="1:12" ht="15">
      <c r="A175" s="84" t="s">
        <v>1702</v>
      </c>
      <c r="B175" s="84" t="s">
        <v>1703</v>
      </c>
      <c r="C175" s="84">
        <v>2</v>
      </c>
      <c r="D175" s="118">
        <v>0.002151807421167269</v>
      </c>
      <c r="E175" s="118">
        <v>2.8805277781988052</v>
      </c>
      <c r="F175" s="84" t="s">
        <v>2178</v>
      </c>
      <c r="G175" s="84" t="b">
        <v>0</v>
      </c>
      <c r="H175" s="84" t="b">
        <v>0</v>
      </c>
      <c r="I175" s="84" t="b">
        <v>0</v>
      </c>
      <c r="J175" s="84" t="b">
        <v>0</v>
      </c>
      <c r="K175" s="84" t="b">
        <v>0</v>
      </c>
      <c r="L175" s="84" t="b">
        <v>0</v>
      </c>
    </row>
    <row r="176" spans="1:12" ht="15">
      <c r="A176" s="84" t="s">
        <v>1703</v>
      </c>
      <c r="B176" s="84" t="s">
        <v>1704</v>
      </c>
      <c r="C176" s="84">
        <v>2</v>
      </c>
      <c r="D176" s="118">
        <v>0.002151807421167269</v>
      </c>
      <c r="E176" s="118">
        <v>2.704436519143124</v>
      </c>
      <c r="F176" s="84" t="s">
        <v>2178</v>
      </c>
      <c r="G176" s="84" t="b">
        <v>0</v>
      </c>
      <c r="H176" s="84" t="b">
        <v>0</v>
      </c>
      <c r="I176" s="84" t="b">
        <v>0</v>
      </c>
      <c r="J176" s="84" t="b">
        <v>0</v>
      </c>
      <c r="K176" s="84" t="b">
        <v>0</v>
      </c>
      <c r="L176" s="84" t="b">
        <v>0</v>
      </c>
    </row>
    <row r="177" spans="1:12" ht="15">
      <c r="A177" s="84" t="s">
        <v>1704</v>
      </c>
      <c r="B177" s="84" t="s">
        <v>2137</v>
      </c>
      <c r="C177" s="84">
        <v>2</v>
      </c>
      <c r="D177" s="118">
        <v>0.002151807421167269</v>
      </c>
      <c r="E177" s="118">
        <v>2.704436519143124</v>
      </c>
      <c r="F177" s="84" t="s">
        <v>2178</v>
      </c>
      <c r="G177" s="84" t="b">
        <v>0</v>
      </c>
      <c r="H177" s="84" t="b">
        <v>0</v>
      </c>
      <c r="I177" s="84" t="b">
        <v>0</v>
      </c>
      <c r="J177" s="84" t="b">
        <v>0</v>
      </c>
      <c r="K177" s="84" t="b">
        <v>0</v>
      </c>
      <c r="L177" s="84" t="b">
        <v>0</v>
      </c>
    </row>
    <row r="178" spans="1:12" ht="15">
      <c r="A178" s="84" t="s">
        <v>2138</v>
      </c>
      <c r="B178" s="84" t="s">
        <v>2139</v>
      </c>
      <c r="C178" s="84">
        <v>2</v>
      </c>
      <c r="D178" s="118">
        <v>0.002151807421167269</v>
      </c>
      <c r="E178" s="118">
        <v>2.8805277781988052</v>
      </c>
      <c r="F178" s="84" t="s">
        <v>2178</v>
      </c>
      <c r="G178" s="84" t="b">
        <v>0</v>
      </c>
      <c r="H178" s="84" t="b">
        <v>0</v>
      </c>
      <c r="I178" s="84" t="b">
        <v>0</v>
      </c>
      <c r="J178" s="84" t="b">
        <v>0</v>
      </c>
      <c r="K178" s="84" t="b">
        <v>0</v>
      </c>
      <c r="L178" s="84" t="b">
        <v>0</v>
      </c>
    </row>
    <row r="179" spans="1:12" ht="15">
      <c r="A179" s="84" t="s">
        <v>2139</v>
      </c>
      <c r="B179" s="84" t="s">
        <v>277</v>
      </c>
      <c r="C179" s="84">
        <v>2</v>
      </c>
      <c r="D179" s="118">
        <v>0.002151807421167269</v>
      </c>
      <c r="E179" s="118">
        <v>1.289463171172306</v>
      </c>
      <c r="F179" s="84" t="s">
        <v>2178</v>
      </c>
      <c r="G179" s="84" t="b">
        <v>0</v>
      </c>
      <c r="H179" s="84" t="b">
        <v>0</v>
      </c>
      <c r="I179" s="84" t="b">
        <v>0</v>
      </c>
      <c r="J179" s="84" t="b">
        <v>0</v>
      </c>
      <c r="K179" s="84" t="b">
        <v>0</v>
      </c>
      <c r="L179" s="84" t="b">
        <v>0</v>
      </c>
    </row>
    <row r="180" spans="1:12" ht="15">
      <c r="A180" s="84" t="s">
        <v>277</v>
      </c>
      <c r="B180" s="84" t="s">
        <v>2140</v>
      </c>
      <c r="C180" s="84">
        <v>2</v>
      </c>
      <c r="D180" s="118">
        <v>0.002151807421167269</v>
      </c>
      <c r="E180" s="118">
        <v>1.1441312759221627</v>
      </c>
      <c r="F180" s="84" t="s">
        <v>2178</v>
      </c>
      <c r="G180" s="84" t="b">
        <v>0</v>
      </c>
      <c r="H180" s="84" t="b">
        <v>0</v>
      </c>
      <c r="I180" s="84" t="b">
        <v>0</v>
      </c>
      <c r="J180" s="84" t="b">
        <v>0</v>
      </c>
      <c r="K180" s="84" t="b">
        <v>0</v>
      </c>
      <c r="L180" s="84" t="b">
        <v>0</v>
      </c>
    </row>
    <row r="181" spans="1:12" ht="15">
      <c r="A181" s="84" t="s">
        <v>2140</v>
      </c>
      <c r="B181" s="84" t="s">
        <v>2141</v>
      </c>
      <c r="C181" s="84">
        <v>2</v>
      </c>
      <c r="D181" s="118">
        <v>0.002151807421167269</v>
      </c>
      <c r="E181" s="118">
        <v>2.8805277781988052</v>
      </c>
      <c r="F181" s="84" t="s">
        <v>2178</v>
      </c>
      <c r="G181" s="84" t="b">
        <v>0</v>
      </c>
      <c r="H181" s="84" t="b">
        <v>0</v>
      </c>
      <c r="I181" s="84" t="b">
        <v>0</v>
      </c>
      <c r="J181" s="84" t="b">
        <v>0</v>
      </c>
      <c r="K181" s="84" t="b">
        <v>0</v>
      </c>
      <c r="L181" s="84" t="b">
        <v>0</v>
      </c>
    </row>
    <row r="182" spans="1:12" ht="15">
      <c r="A182" s="84" t="s">
        <v>2141</v>
      </c>
      <c r="B182" s="84" t="s">
        <v>2142</v>
      </c>
      <c r="C182" s="84">
        <v>2</v>
      </c>
      <c r="D182" s="118">
        <v>0.002151807421167269</v>
      </c>
      <c r="E182" s="118">
        <v>2.8805277781988052</v>
      </c>
      <c r="F182" s="84" t="s">
        <v>2178</v>
      </c>
      <c r="G182" s="84" t="b">
        <v>0</v>
      </c>
      <c r="H182" s="84" t="b">
        <v>0</v>
      </c>
      <c r="I182" s="84" t="b">
        <v>0</v>
      </c>
      <c r="J182" s="84" t="b">
        <v>0</v>
      </c>
      <c r="K182" s="84" t="b">
        <v>0</v>
      </c>
      <c r="L182" s="84" t="b">
        <v>0</v>
      </c>
    </row>
    <row r="183" spans="1:12" ht="15">
      <c r="A183" s="84" t="s">
        <v>2142</v>
      </c>
      <c r="B183" s="84" t="s">
        <v>2143</v>
      </c>
      <c r="C183" s="84">
        <v>2</v>
      </c>
      <c r="D183" s="118">
        <v>0.002151807421167269</v>
      </c>
      <c r="E183" s="118">
        <v>2.8805277781988052</v>
      </c>
      <c r="F183" s="84" t="s">
        <v>2178</v>
      </c>
      <c r="G183" s="84" t="b">
        <v>0</v>
      </c>
      <c r="H183" s="84" t="b">
        <v>0</v>
      </c>
      <c r="I183" s="84" t="b">
        <v>0</v>
      </c>
      <c r="J183" s="84" t="b">
        <v>0</v>
      </c>
      <c r="K183" s="84" t="b">
        <v>0</v>
      </c>
      <c r="L183" s="84" t="b">
        <v>0</v>
      </c>
    </row>
    <row r="184" spans="1:12" ht="15">
      <c r="A184" s="84" t="s">
        <v>2143</v>
      </c>
      <c r="B184" s="84" t="s">
        <v>2064</v>
      </c>
      <c r="C184" s="84">
        <v>2</v>
      </c>
      <c r="D184" s="118">
        <v>0.002151807421167269</v>
      </c>
      <c r="E184" s="118">
        <v>2.579497782534824</v>
      </c>
      <c r="F184" s="84" t="s">
        <v>2178</v>
      </c>
      <c r="G184" s="84" t="b">
        <v>0</v>
      </c>
      <c r="H184" s="84" t="b">
        <v>0</v>
      </c>
      <c r="I184" s="84" t="b">
        <v>0</v>
      </c>
      <c r="J184" s="84" t="b">
        <v>0</v>
      </c>
      <c r="K184" s="84" t="b">
        <v>0</v>
      </c>
      <c r="L184" s="84" t="b">
        <v>0</v>
      </c>
    </row>
    <row r="185" spans="1:12" ht="15">
      <c r="A185" s="84" t="s">
        <v>2064</v>
      </c>
      <c r="B185" s="84" t="s">
        <v>2144</v>
      </c>
      <c r="C185" s="84">
        <v>2</v>
      </c>
      <c r="D185" s="118">
        <v>0.002151807421167269</v>
      </c>
      <c r="E185" s="118">
        <v>2.579497782534824</v>
      </c>
      <c r="F185" s="84" t="s">
        <v>2178</v>
      </c>
      <c r="G185" s="84" t="b">
        <v>0</v>
      </c>
      <c r="H185" s="84" t="b">
        <v>0</v>
      </c>
      <c r="I185" s="84" t="b">
        <v>0</v>
      </c>
      <c r="J185" s="84" t="b">
        <v>0</v>
      </c>
      <c r="K185" s="84" t="b">
        <v>0</v>
      </c>
      <c r="L185" s="84" t="b">
        <v>0</v>
      </c>
    </row>
    <row r="186" spans="1:12" ht="15">
      <c r="A186" s="84" t="s">
        <v>2144</v>
      </c>
      <c r="B186" s="84" t="s">
        <v>2145</v>
      </c>
      <c r="C186" s="84">
        <v>2</v>
      </c>
      <c r="D186" s="118">
        <v>0.002151807421167269</v>
      </c>
      <c r="E186" s="118">
        <v>2.8805277781988052</v>
      </c>
      <c r="F186" s="84" t="s">
        <v>2178</v>
      </c>
      <c r="G186" s="84" t="b">
        <v>0</v>
      </c>
      <c r="H186" s="84" t="b">
        <v>0</v>
      </c>
      <c r="I186" s="84" t="b">
        <v>0</v>
      </c>
      <c r="J186" s="84" t="b">
        <v>0</v>
      </c>
      <c r="K186" s="84" t="b">
        <v>0</v>
      </c>
      <c r="L186" s="84" t="b">
        <v>0</v>
      </c>
    </row>
    <row r="187" spans="1:12" ht="15">
      <c r="A187" s="84" t="s">
        <v>277</v>
      </c>
      <c r="B187" s="84" t="s">
        <v>2089</v>
      </c>
      <c r="C187" s="84">
        <v>2</v>
      </c>
      <c r="D187" s="118">
        <v>0.002151807421167269</v>
      </c>
      <c r="E187" s="118">
        <v>1.1441312759221627</v>
      </c>
      <c r="F187" s="84" t="s">
        <v>2178</v>
      </c>
      <c r="G187" s="84" t="b">
        <v>0</v>
      </c>
      <c r="H187" s="84" t="b">
        <v>0</v>
      </c>
      <c r="I187" s="84" t="b">
        <v>0</v>
      </c>
      <c r="J187" s="84" t="b">
        <v>0</v>
      </c>
      <c r="K187" s="84" t="b">
        <v>0</v>
      </c>
      <c r="L187" s="84" t="b">
        <v>0</v>
      </c>
    </row>
    <row r="188" spans="1:12" ht="15">
      <c r="A188" s="84" t="s">
        <v>1673</v>
      </c>
      <c r="B188" s="84" t="s">
        <v>2092</v>
      </c>
      <c r="C188" s="84">
        <v>2</v>
      </c>
      <c r="D188" s="118">
        <v>0.002151807421167269</v>
      </c>
      <c r="E188" s="118">
        <v>1.750194009703799</v>
      </c>
      <c r="F188" s="84" t="s">
        <v>2178</v>
      </c>
      <c r="G188" s="84" t="b">
        <v>0</v>
      </c>
      <c r="H188" s="84" t="b">
        <v>0</v>
      </c>
      <c r="I188" s="84" t="b">
        <v>0</v>
      </c>
      <c r="J188" s="84" t="b">
        <v>0</v>
      </c>
      <c r="K188" s="84" t="b">
        <v>0</v>
      </c>
      <c r="L188" s="84" t="b">
        <v>0</v>
      </c>
    </row>
    <row r="189" spans="1:12" ht="15">
      <c r="A189" s="84" t="s">
        <v>2092</v>
      </c>
      <c r="B189" s="84" t="s">
        <v>1674</v>
      </c>
      <c r="C189" s="84">
        <v>2</v>
      </c>
      <c r="D189" s="118">
        <v>0.002151807421167269</v>
      </c>
      <c r="E189" s="118">
        <v>2.3064965104710864</v>
      </c>
      <c r="F189" s="84" t="s">
        <v>2178</v>
      </c>
      <c r="G189" s="84" t="b">
        <v>0</v>
      </c>
      <c r="H189" s="84" t="b">
        <v>0</v>
      </c>
      <c r="I189" s="84" t="b">
        <v>0</v>
      </c>
      <c r="J189" s="84" t="b">
        <v>0</v>
      </c>
      <c r="K189" s="84" t="b">
        <v>0</v>
      </c>
      <c r="L189" s="84" t="b">
        <v>0</v>
      </c>
    </row>
    <row r="190" spans="1:12" ht="15">
      <c r="A190" s="84" t="s">
        <v>277</v>
      </c>
      <c r="B190" s="84" t="s">
        <v>1678</v>
      </c>
      <c r="C190" s="84">
        <v>2</v>
      </c>
      <c r="D190" s="118">
        <v>0.002151807421167269</v>
      </c>
      <c r="E190" s="118">
        <v>0.24104128893021912</v>
      </c>
      <c r="F190" s="84" t="s">
        <v>2178</v>
      </c>
      <c r="G190" s="84" t="b">
        <v>0</v>
      </c>
      <c r="H190" s="84" t="b">
        <v>0</v>
      </c>
      <c r="I190" s="84" t="b">
        <v>0</v>
      </c>
      <c r="J190" s="84" t="b">
        <v>0</v>
      </c>
      <c r="K190" s="84" t="b">
        <v>0</v>
      </c>
      <c r="L190" s="84" t="b">
        <v>0</v>
      </c>
    </row>
    <row r="191" spans="1:12" ht="15">
      <c r="A191" s="84" t="s">
        <v>1677</v>
      </c>
      <c r="B191" s="84" t="s">
        <v>1678</v>
      </c>
      <c r="C191" s="84">
        <v>2</v>
      </c>
      <c r="D191" s="118">
        <v>0.002151807421167269</v>
      </c>
      <c r="E191" s="118">
        <v>1.3753777998788992</v>
      </c>
      <c r="F191" s="84" t="s">
        <v>2178</v>
      </c>
      <c r="G191" s="84" t="b">
        <v>0</v>
      </c>
      <c r="H191" s="84" t="b">
        <v>0</v>
      </c>
      <c r="I191" s="84" t="b">
        <v>0</v>
      </c>
      <c r="J191" s="84" t="b">
        <v>0</v>
      </c>
      <c r="K191" s="84" t="b">
        <v>0</v>
      </c>
      <c r="L191" s="84" t="b">
        <v>0</v>
      </c>
    </row>
    <row r="192" spans="1:12" ht="15">
      <c r="A192" s="84" t="s">
        <v>1673</v>
      </c>
      <c r="B192" s="84" t="s">
        <v>2146</v>
      </c>
      <c r="C192" s="84">
        <v>2</v>
      </c>
      <c r="D192" s="118">
        <v>0.002151807421167269</v>
      </c>
      <c r="E192" s="118">
        <v>1.9262852687594803</v>
      </c>
      <c r="F192" s="84" t="s">
        <v>2178</v>
      </c>
      <c r="G192" s="84" t="b">
        <v>0</v>
      </c>
      <c r="H192" s="84" t="b">
        <v>0</v>
      </c>
      <c r="I192" s="84" t="b">
        <v>0</v>
      </c>
      <c r="J192" s="84" t="b">
        <v>0</v>
      </c>
      <c r="K192" s="84" t="b">
        <v>0</v>
      </c>
      <c r="L192" s="84" t="b">
        <v>0</v>
      </c>
    </row>
    <row r="193" spans="1:12" ht="15">
      <c r="A193" s="84" t="s">
        <v>2146</v>
      </c>
      <c r="B193" s="84" t="s">
        <v>1674</v>
      </c>
      <c r="C193" s="84">
        <v>2</v>
      </c>
      <c r="D193" s="118">
        <v>0.002151807421167269</v>
      </c>
      <c r="E193" s="118">
        <v>2.4825877695267677</v>
      </c>
      <c r="F193" s="84" t="s">
        <v>2178</v>
      </c>
      <c r="G193" s="84" t="b">
        <v>0</v>
      </c>
      <c r="H193" s="84" t="b">
        <v>0</v>
      </c>
      <c r="I193" s="84" t="b">
        <v>0</v>
      </c>
      <c r="J193" s="84" t="b">
        <v>0</v>
      </c>
      <c r="K193" s="84" t="b">
        <v>0</v>
      </c>
      <c r="L193" s="84" t="b">
        <v>0</v>
      </c>
    </row>
    <row r="194" spans="1:12" ht="15">
      <c r="A194" s="84" t="s">
        <v>1657</v>
      </c>
      <c r="B194" s="84" t="s">
        <v>1706</v>
      </c>
      <c r="C194" s="84">
        <v>2</v>
      </c>
      <c r="D194" s="118">
        <v>0.0025207167295790106</v>
      </c>
      <c r="E194" s="118">
        <v>1.2572784878009047</v>
      </c>
      <c r="F194" s="84" t="s">
        <v>2178</v>
      </c>
      <c r="G194" s="84" t="b">
        <v>0</v>
      </c>
      <c r="H194" s="84" t="b">
        <v>0</v>
      </c>
      <c r="I194" s="84" t="b">
        <v>0</v>
      </c>
      <c r="J194" s="84" t="b">
        <v>0</v>
      </c>
      <c r="K194" s="84" t="b">
        <v>0</v>
      </c>
      <c r="L194" s="84" t="b">
        <v>0</v>
      </c>
    </row>
    <row r="195" spans="1:12" ht="15">
      <c r="A195" s="84" t="s">
        <v>277</v>
      </c>
      <c r="B195" s="84" t="s">
        <v>2094</v>
      </c>
      <c r="C195" s="84">
        <v>2</v>
      </c>
      <c r="D195" s="118">
        <v>0.002151807421167269</v>
      </c>
      <c r="E195" s="118">
        <v>1.1441312759221627</v>
      </c>
      <c r="F195" s="84" t="s">
        <v>2178</v>
      </c>
      <c r="G195" s="84" t="b">
        <v>0</v>
      </c>
      <c r="H195" s="84" t="b">
        <v>0</v>
      </c>
      <c r="I195" s="84" t="b">
        <v>0</v>
      </c>
      <c r="J195" s="84" t="b">
        <v>0</v>
      </c>
      <c r="K195" s="84" t="b">
        <v>0</v>
      </c>
      <c r="L195" s="84" t="b">
        <v>0</v>
      </c>
    </row>
    <row r="196" spans="1:12" ht="15">
      <c r="A196" s="84" t="s">
        <v>1664</v>
      </c>
      <c r="B196" s="84" t="s">
        <v>2100</v>
      </c>
      <c r="C196" s="84">
        <v>2</v>
      </c>
      <c r="D196" s="118">
        <v>0.002151807421167269</v>
      </c>
      <c r="E196" s="118">
        <v>2.0512240053677804</v>
      </c>
      <c r="F196" s="84" t="s">
        <v>2178</v>
      </c>
      <c r="G196" s="84" t="b">
        <v>0</v>
      </c>
      <c r="H196" s="84" t="b">
        <v>0</v>
      </c>
      <c r="I196" s="84" t="b">
        <v>0</v>
      </c>
      <c r="J196" s="84" t="b">
        <v>0</v>
      </c>
      <c r="K196" s="84" t="b">
        <v>0</v>
      </c>
      <c r="L196" s="84" t="b">
        <v>0</v>
      </c>
    </row>
    <row r="197" spans="1:12" ht="15">
      <c r="A197" s="84" t="s">
        <v>2147</v>
      </c>
      <c r="B197" s="84" t="s">
        <v>2101</v>
      </c>
      <c r="C197" s="84">
        <v>2</v>
      </c>
      <c r="D197" s="118">
        <v>0.002151807421167269</v>
      </c>
      <c r="E197" s="118">
        <v>2.704436519143124</v>
      </c>
      <c r="F197" s="84" t="s">
        <v>2178</v>
      </c>
      <c r="G197" s="84" t="b">
        <v>0</v>
      </c>
      <c r="H197" s="84" t="b">
        <v>0</v>
      </c>
      <c r="I197" s="84" t="b">
        <v>0</v>
      </c>
      <c r="J197" s="84" t="b">
        <v>0</v>
      </c>
      <c r="K197" s="84" t="b">
        <v>0</v>
      </c>
      <c r="L197" s="84" t="b">
        <v>0</v>
      </c>
    </row>
    <row r="198" spans="1:12" ht="15">
      <c r="A198" s="84" t="s">
        <v>2101</v>
      </c>
      <c r="B198" s="84" t="s">
        <v>2148</v>
      </c>
      <c r="C198" s="84">
        <v>2</v>
      </c>
      <c r="D198" s="118">
        <v>0.002151807421167269</v>
      </c>
      <c r="E198" s="118">
        <v>2.8805277781988052</v>
      </c>
      <c r="F198" s="84" t="s">
        <v>2178</v>
      </c>
      <c r="G198" s="84" t="b">
        <v>0</v>
      </c>
      <c r="H198" s="84" t="b">
        <v>0</v>
      </c>
      <c r="I198" s="84" t="b">
        <v>0</v>
      </c>
      <c r="J198" s="84" t="b">
        <v>0</v>
      </c>
      <c r="K198" s="84" t="b">
        <v>0</v>
      </c>
      <c r="L198" s="84" t="b">
        <v>0</v>
      </c>
    </row>
    <row r="199" spans="1:12" ht="15">
      <c r="A199" s="84" t="s">
        <v>2148</v>
      </c>
      <c r="B199" s="84" t="s">
        <v>2041</v>
      </c>
      <c r="C199" s="84">
        <v>2</v>
      </c>
      <c r="D199" s="118">
        <v>0.002151807421167269</v>
      </c>
      <c r="E199" s="118">
        <v>2.4034065234791426</v>
      </c>
      <c r="F199" s="84" t="s">
        <v>2178</v>
      </c>
      <c r="G199" s="84" t="b">
        <v>0</v>
      </c>
      <c r="H199" s="84" t="b">
        <v>0</v>
      </c>
      <c r="I199" s="84" t="b">
        <v>0</v>
      </c>
      <c r="J199" s="84" t="b">
        <v>0</v>
      </c>
      <c r="K199" s="84" t="b">
        <v>0</v>
      </c>
      <c r="L199" s="84" t="b">
        <v>0</v>
      </c>
    </row>
    <row r="200" spans="1:12" ht="15">
      <c r="A200" s="84" t="s">
        <v>2041</v>
      </c>
      <c r="B200" s="84" t="s">
        <v>2149</v>
      </c>
      <c r="C200" s="84">
        <v>2</v>
      </c>
      <c r="D200" s="118">
        <v>0.002151807421167269</v>
      </c>
      <c r="E200" s="118">
        <v>2.4034065234791426</v>
      </c>
      <c r="F200" s="84" t="s">
        <v>2178</v>
      </c>
      <c r="G200" s="84" t="b">
        <v>0</v>
      </c>
      <c r="H200" s="84" t="b">
        <v>0</v>
      </c>
      <c r="I200" s="84" t="b">
        <v>0</v>
      </c>
      <c r="J200" s="84" t="b">
        <v>0</v>
      </c>
      <c r="K200" s="84" t="b">
        <v>0</v>
      </c>
      <c r="L200" s="84" t="b">
        <v>0</v>
      </c>
    </row>
    <row r="201" spans="1:12" ht="15">
      <c r="A201" s="84" t="s">
        <v>2149</v>
      </c>
      <c r="B201" s="84" t="s">
        <v>1617</v>
      </c>
      <c r="C201" s="84">
        <v>2</v>
      </c>
      <c r="D201" s="118">
        <v>0.002151807421167269</v>
      </c>
      <c r="E201" s="118">
        <v>1.342708683125531</v>
      </c>
      <c r="F201" s="84" t="s">
        <v>2178</v>
      </c>
      <c r="G201" s="84" t="b">
        <v>0</v>
      </c>
      <c r="H201" s="84" t="b">
        <v>0</v>
      </c>
      <c r="I201" s="84" t="b">
        <v>0</v>
      </c>
      <c r="J201" s="84" t="b">
        <v>0</v>
      </c>
      <c r="K201" s="84" t="b">
        <v>0</v>
      </c>
      <c r="L201" s="84" t="b">
        <v>0</v>
      </c>
    </row>
    <row r="202" spans="1:12" ht="15">
      <c r="A202" s="84" t="s">
        <v>1617</v>
      </c>
      <c r="B202" s="84" t="s">
        <v>2150</v>
      </c>
      <c r="C202" s="84">
        <v>2</v>
      </c>
      <c r="D202" s="118">
        <v>0.002151807421167269</v>
      </c>
      <c r="E202" s="118">
        <v>1.330299425143711</v>
      </c>
      <c r="F202" s="84" t="s">
        <v>2178</v>
      </c>
      <c r="G202" s="84" t="b">
        <v>0</v>
      </c>
      <c r="H202" s="84" t="b">
        <v>0</v>
      </c>
      <c r="I202" s="84" t="b">
        <v>0</v>
      </c>
      <c r="J202" s="84" t="b">
        <v>1</v>
      </c>
      <c r="K202" s="84" t="b">
        <v>0</v>
      </c>
      <c r="L202" s="84" t="b">
        <v>0</v>
      </c>
    </row>
    <row r="203" spans="1:12" ht="15">
      <c r="A203" s="84" t="s">
        <v>2150</v>
      </c>
      <c r="B203" s="84" t="s">
        <v>2065</v>
      </c>
      <c r="C203" s="84">
        <v>2</v>
      </c>
      <c r="D203" s="118">
        <v>0.002151807421167269</v>
      </c>
      <c r="E203" s="118">
        <v>2.579497782534824</v>
      </c>
      <c r="F203" s="84" t="s">
        <v>2178</v>
      </c>
      <c r="G203" s="84" t="b">
        <v>1</v>
      </c>
      <c r="H203" s="84" t="b">
        <v>0</v>
      </c>
      <c r="I203" s="84" t="b">
        <v>0</v>
      </c>
      <c r="J203" s="84" t="b">
        <v>0</v>
      </c>
      <c r="K203" s="84" t="b">
        <v>0</v>
      </c>
      <c r="L203" s="84" t="b">
        <v>0</v>
      </c>
    </row>
    <row r="204" spans="1:12" ht="15">
      <c r="A204" s="84" t="s">
        <v>2065</v>
      </c>
      <c r="B204" s="84" t="s">
        <v>277</v>
      </c>
      <c r="C204" s="84">
        <v>2</v>
      </c>
      <c r="D204" s="118">
        <v>0.002151807421167269</v>
      </c>
      <c r="E204" s="118">
        <v>0.9884331755083248</v>
      </c>
      <c r="F204" s="84" t="s">
        <v>2178</v>
      </c>
      <c r="G204" s="84" t="b">
        <v>0</v>
      </c>
      <c r="H204" s="84" t="b">
        <v>0</v>
      </c>
      <c r="I204" s="84" t="b">
        <v>0</v>
      </c>
      <c r="J204" s="84" t="b">
        <v>0</v>
      </c>
      <c r="K204" s="84" t="b">
        <v>0</v>
      </c>
      <c r="L204" s="84" t="b">
        <v>0</v>
      </c>
    </row>
    <row r="205" spans="1:12" ht="15">
      <c r="A205" s="84" t="s">
        <v>2151</v>
      </c>
      <c r="B205" s="84" t="s">
        <v>2152</v>
      </c>
      <c r="C205" s="84">
        <v>2</v>
      </c>
      <c r="D205" s="118">
        <v>0.002151807421167269</v>
      </c>
      <c r="E205" s="118">
        <v>2.8805277781988052</v>
      </c>
      <c r="F205" s="84" t="s">
        <v>2178</v>
      </c>
      <c r="G205" s="84" t="b">
        <v>0</v>
      </c>
      <c r="H205" s="84" t="b">
        <v>0</v>
      </c>
      <c r="I205" s="84" t="b">
        <v>0</v>
      </c>
      <c r="J205" s="84" t="b">
        <v>0</v>
      </c>
      <c r="K205" s="84" t="b">
        <v>0</v>
      </c>
      <c r="L205" s="84" t="b">
        <v>0</v>
      </c>
    </row>
    <row r="206" spans="1:12" ht="15">
      <c r="A206" s="84" t="s">
        <v>2152</v>
      </c>
      <c r="B206" s="84" t="s">
        <v>1617</v>
      </c>
      <c r="C206" s="84">
        <v>2</v>
      </c>
      <c r="D206" s="118">
        <v>0.002151807421167269</v>
      </c>
      <c r="E206" s="118">
        <v>1.342708683125531</v>
      </c>
      <c r="F206" s="84" t="s">
        <v>2178</v>
      </c>
      <c r="G206" s="84" t="b">
        <v>0</v>
      </c>
      <c r="H206" s="84" t="b">
        <v>0</v>
      </c>
      <c r="I206" s="84" t="b">
        <v>0</v>
      </c>
      <c r="J206" s="84" t="b">
        <v>0</v>
      </c>
      <c r="K206" s="84" t="b">
        <v>0</v>
      </c>
      <c r="L206" s="84" t="b">
        <v>0</v>
      </c>
    </row>
    <row r="207" spans="1:12" ht="15">
      <c r="A207" s="84" t="s">
        <v>1690</v>
      </c>
      <c r="B207" s="84" t="s">
        <v>1706</v>
      </c>
      <c r="C207" s="84">
        <v>2</v>
      </c>
      <c r="D207" s="118">
        <v>0.002151807421167269</v>
      </c>
      <c r="E207" s="118">
        <v>1.558308483464886</v>
      </c>
      <c r="F207" s="84" t="s">
        <v>2178</v>
      </c>
      <c r="G207" s="84" t="b">
        <v>0</v>
      </c>
      <c r="H207" s="84" t="b">
        <v>0</v>
      </c>
      <c r="I207" s="84" t="b">
        <v>0</v>
      </c>
      <c r="J207" s="84" t="b">
        <v>0</v>
      </c>
      <c r="K207" s="84" t="b">
        <v>0</v>
      </c>
      <c r="L207" s="84" t="b">
        <v>0</v>
      </c>
    </row>
    <row r="208" spans="1:12" ht="15">
      <c r="A208" s="84" t="s">
        <v>1673</v>
      </c>
      <c r="B208" s="84" t="s">
        <v>2068</v>
      </c>
      <c r="C208" s="84">
        <v>2</v>
      </c>
      <c r="D208" s="118">
        <v>0.002151807421167269</v>
      </c>
      <c r="E208" s="118">
        <v>1.625255273095499</v>
      </c>
      <c r="F208" s="84" t="s">
        <v>2178</v>
      </c>
      <c r="G208" s="84" t="b">
        <v>0</v>
      </c>
      <c r="H208" s="84" t="b">
        <v>0</v>
      </c>
      <c r="I208" s="84" t="b">
        <v>0</v>
      </c>
      <c r="J208" s="84" t="b">
        <v>0</v>
      </c>
      <c r="K208" s="84" t="b">
        <v>0</v>
      </c>
      <c r="L208" s="84" t="b">
        <v>0</v>
      </c>
    </row>
    <row r="209" spans="1:12" ht="15">
      <c r="A209" s="84" t="s">
        <v>2068</v>
      </c>
      <c r="B209" s="84" t="s">
        <v>2102</v>
      </c>
      <c r="C209" s="84">
        <v>2</v>
      </c>
      <c r="D209" s="118">
        <v>0.002151807421167269</v>
      </c>
      <c r="E209" s="118">
        <v>2.4034065234791426</v>
      </c>
      <c r="F209" s="84" t="s">
        <v>2178</v>
      </c>
      <c r="G209" s="84" t="b">
        <v>0</v>
      </c>
      <c r="H209" s="84" t="b">
        <v>0</v>
      </c>
      <c r="I209" s="84" t="b">
        <v>0</v>
      </c>
      <c r="J209" s="84" t="b">
        <v>0</v>
      </c>
      <c r="K209" s="84" t="b">
        <v>0</v>
      </c>
      <c r="L209" s="84" t="b">
        <v>0</v>
      </c>
    </row>
    <row r="210" spans="1:12" ht="15">
      <c r="A210" s="84" t="s">
        <v>2102</v>
      </c>
      <c r="B210" s="84" t="s">
        <v>2153</v>
      </c>
      <c r="C210" s="84">
        <v>2</v>
      </c>
      <c r="D210" s="118">
        <v>0.002151807421167269</v>
      </c>
      <c r="E210" s="118">
        <v>2.704436519143124</v>
      </c>
      <c r="F210" s="84" t="s">
        <v>2178</v>
      </c>
      <c r="G210" s="84" t="b">
        <v>0</v>
      </c>
      <c r="H210" s="84" t="b">
        <v>0</v>
      </c>
      <c r="I210" s="84" t="b">
        <v>0</v>
      </c>
      <c r="J210" s="84" t="b">
        <v>0</v>
      </c>
      <c r="K210" s="84" t="b">
        <v>0</v>
      </c>
      <c r="L210" s="84" t="b">
        <v>0</v>
      </c>
    </row>
    <row r="211" spans="1:12" ht="15">
      <c r="A211" s="84" t="s">
        <v>2153</v>
      </c>
      <c r="B211" s="84" t="s">
        <v>1707</v>
      </c>
      <c r="C211" s="84">
        <v>2</v>
      </c>
      <c r="D211" s="118">
        <v>0.002151807421167269</v>
      </c>
      <c r="E211" s="118">
        <v>2.4034065234791426</v>
      </c>
      <c r="F211" s="84" t="s">
        <v>2178</v>
      </c>
      <c r="G211" s="84" t="b">
        <v>0</v>
      </c>
      <c r="H211" s="84" t="b">
        <v>0</v>
      </c>
      <c r="I211" s="84" t="b">
        <v>0</v>
      </c>
      <c r="J211" s="84" t="b">
        <v>0</v>
      </c>
      <c r="K211" s="84" t="b">
        <v>0</v>
      </c>
      <c r="L211" s="84" t="b">
        <v>0</v>
      </c>
    </row>
    <row r="212" spans="1:12" ht="15">
      <c r="A212" s="84" t="s">
        <v>294</v>
      </c>
      <c r="B212" s="84" t="s">
        <v>300</v>
      </c>
      <c r="C212" s="84">
        <v>2</v>
      </c>
      <c r="D212" s="118">
        <v>0.002151807421167269</v>
      </c>
      <c r="E212" s="118">
        <v>1.7044365191431239</v>
      </c>
      <c r="F212" s="84" t="s">
        <v>2178</v>
      </c>
      <c r="G212" s="84" t="b">
        <v>0</v>
      </c>
      <c r="H212" s="84" t="b">
        <v>0</v>
      </c>
      <c r="I212" s="84" t="b">
        <v>0</v>
      </c>
      <c r="J212" s="84" t="b">
        <v>0</v>
      </c>
      <c r="K212" s="84" t="b">
        <v>0</v>
      </c>
      <c r="L212" s="84" t="b">
        <v>0</v>
      </c>
    </row>
    <row r="213" spans="1:12" ht="15">
      <c r="A213" s="84" t="s">
        <v>300</v>
      </c>
      <c r="B213" s="84" t="s">
        <v>2154</v>
      </c>
      <c r="C213" s="84">
        <v>2</v>
      </c>
      <c r="D213" s="118">
        <v>0.002151807421167269</v>
      </c>
      <c r="E213" s="118">
        <v>2.005466514807105</v>
      </c>
      <c r="F213" s="84" t="s">
        <v>2178</v>
      </c>
      <c r="G213" s="84" t="b">
        <v>0</v>
      </c>
      <c r="H213" s="84" t="b">
        <v>0</v>
      </c>
      <c r="I213" s="84" t="b">
        <v>0</v>
      </c>
      <c r="J213" s="84" t="b">
        <v>0</v>
      </c>
      <c r="K213" s="84" t="b">
        <v>0</v>
      </c>
      <c r="L213" s="84" t="b">
        <v>0</v>
      </c>
    </row>
    <row r="214" spans="1:12" ht="15">
      <c r="A214" s="84" t="s">
        <v>2154</v>
      </c>
      <c r="B214" s="84" t="s">
        <v>2155</v>
      </c>
      <c r="C214" s="84">
        <v>2</v>
      </c>
      <c r="D214" s="118">
        <v>0.002151807421167269</v>
      </c>
      <c r="E214" s="118">
        <v>2.8805277781988052</v>
      </c>
      <c r="F214" s="84" t="s">
        <v>2178</v>
      </c>
      <c r="G214" s="84" t="b">
        <v>0</v>
      </c>
      <c r="H214" s="84" t="b">
        <v>0</v>
      </c>
      <c r="I214" s="84" t="b">
        <v>0</v>
      </c>
      <c r="J214" s="84" t="b">
        <v>0</v>
      </c>
      <c r="K214" s="84" t="b">
        <v>0</v>
      </c>
      <c r="L214" s="84" t="b">
        <v>0</v>
      </c>
    </row>
    <row r="215" spans="1:12" ht="15">
      <c r="A215" s="84" t="s">
        <v>2156</v>
      </c>
      <c r="B215" s="84" t="s">
        <v>2157</v>
      </c>
      <c r="C215" s="84">
        <v>2</v>
      </c>
      <c r="D215" s="118">
        <v>0.002151807421167269</v>
      </c>
      <c r="E215" s="118">
        <v>2.8805277781988052</v>
      </c>
      <c r="F215" s="84" t="s">
        <v>2178</v>
      </c>
      <c r="G215" s="84" t="b">
        <v>0</v>
      </c>
      <c r="H215" s="84" t="b">
        <v>0</v>
      </c>
      <c r="I215" s="84" t="b">
        <v>0</v>
      </c>
      <c r="J215" s="84" t="b">
        <v>0</v>
      </c>
      <c r="K215" s="84" t="b">
        <v>0</v>
      </c>
      <c r="L215" s="84" t="b">
        <v>0</v>
      </c>
    </row>
    <row r="216" spans="1:12" ht="15">
      <c r="A216" s="84" t="s">
        <v>2157</v>
      </c>
      <c r="B216" s="84" t="s">
        <v>1617</v>
      </c>
      <c r="C216" s="84">
        <v>2</v>
      </c>
      <c r="D216" s="118">
        <v>0.002151807421167269</v>
      </c>
      <c r="E216" s="118">
        <v>1.342708683125531</v>
      </c>
      <c r="F216" s="84" t="s">
        <v>2178</v>
      </c>
      <c r="G216" s="84" t="b">
        <v>0</v>
      </c>
      <c r="H216" s="84" t="b">
        <v>0</v>
      </c>
      <c r="I216" s="84" t="b">
        <v>0</v>
      </c>
      <c r="J216" s="84" t="b">
        <v>0</v>
      </c>
      <c r="K216" s="84" t="b">
        <v>0</v>
      </c>
      <c r="L216" s="84" t="b">
        <v>0</v>
      </c>
    </row>
    <row r="217" spans="1:12" ht="15">
      <c r="A217" s="84" t="s">
        <v>1690</v>
      </c>
      <c r="B217" s="84" t="s">
        <v>1673</v>
      </c>
      <c r="C217" s="84">
        <v>2</v>
      </c>
      <c r="D217" s="118">
        <v>0.002151807421167269</v>
      </c>
      <c r="E217" s="118">
        <v>1.0811872287452233</v>
      </c>
      <c r="F217" s="84" t="s">
        <v>2178</v>
      </c>
      <c r="G217" s="84" t="b">
        <v>0</v>
      </c>
      <c r="H217" s="84" t="b">
        <v>0</v>
      </c>
      <c r="I217" s="84" t="b">
        <v>0</v>
      </c>
      <c r="J217" s="84" t="b">
        <v>0</v>
      </c>
      <c r="K217" s="84" t="b">
        <v>0</v>
      </c>
      <c r="L217" s="84" t="b">
        <v>0</v>
      </c>
    </row>
    <row r="218" spans="1:12" ht="15">
      <c r="A218" s="84" t="s">
        <v>1673</v>
      </c>
      <c r="B218" s="84" t="s">
        <v>1707</v>
      </c>
      <c r="C218" s="84">
        <v>2</v>
      </c>
      <c r="D218" s="118">
        <v>0.002151807421167269</v>
      </c>
      <c r="E218" s="118">
        <v>1.4491640140398179</v>
      </c>
      <c r="F218" s="84" t="s">
        <v>2178</v>
      </c>
      <c r="G218" s="84" t="b">
        <v>0</v>
      </c>
      <c r="H218" s="84" t="b">
        <v>0</v>
      </c>
      <c r="I218" s="84" t="b">
        <v>0</v>
      </c>
      <c r="J218" s="84" t="b">
        <v>0</v>
      </c>
      <c r="K218" s="84" t="b">
        <v>0</v>
      </c>
      <c r="L218" s="84" t="b">
        <v>0</v>
      </c>
    </row>
    <row r="219" spans="1:12" ht="15">
      <c r="A219" s="84" t="s">
        <v>294</v>
      </c>
      <c r="B219" s="84" t="s">
        <v>277</v>
      </c>
      <c r="C219" s="84">
        <v>2</v>
      </c>
      <c r="D219" s="118">
        <v>0.002151807421167269</v>
      </c>
      <c r="E219" s="118">
        <v>0.9884331755083248</v>
      </c>
      <c r="F219" s="84" t="s">
        <v>2178</v>
      </c>
      <c r="G219" s="84" t="b">
        <v>0</v>
      </c>
      <c r="H219" s="84" t="b">
        <v>0</v>
      </c>
      <c r="I219" s="84" t="b">
        <v>0</v>
      </c>
      <c r="J219" s="84" t="b">
        <v>0</v>
      </c>
      <c r="K219" s="84" t="b">
        <v>0</v>
      </c>
      <c r="L219" s="84" t="b">
        <v>0</v>
      </c>
    </row>
    <row r="220" spans="1:12" ht="15">
      <c r="A220" s="84" t="s">
        <v>277</v>
      </c>
      <c r="B220" s="84" t="s">
        <v>300</v>
      </c>
      <c r="C220" s="84">
        <v>2</v>
      </c>
      <c r="D220" s="118">
        <v>0.002151807421167269</v>
      </c>
      <c r="E220" s="118">
        <v>0.26907001253046264</v>
      </c>
      <c r="F220" s="84" t="s">
        <v>2178</v>
      </c>
      <c r="G220" s="84" t="b">
        <v>0</v>
      </c>
      <c r="H220" s="84" t="b">
        <v>0</v>
      </c>
      <c r="I220" s="84" t="b">
        <v>0</v>
      </c>
      <c r="J220" s="84" t="b">
        <v>0</v>
      </c>
      <c r="K220" s="84" t="b">
        <v>0</v>
      </c>
      <c r="L220" s="84" t="b">
        <v>0</v>
      </c>
    </row>
    <row r="221" spans="1:12" ht="15">
      <c r="A221" s="84" t="s">
        <v>300</v>
      </c>
      <c r="B221" s="84" t="s">
        <v>2158</v>
      </c>
      <c r="C221" s="84">
        <v>2</v>
      </c>
      <c r="D221" s="118">
        <v>0.002151807421167269</v>
      </c>
      <c r="E221" s="118">
        <v>2.005466514807105</v>
      </c>
      <c r="F221" s="84" t="s">
        <v>2178</v>
      </c>
      <c r="G221" s="84" t="b">
        <v>0</v>
      </c>
      <c r="H221" s="84" t="b">
        <v>0</v>
      </c>
      <c r="I221" s="84" t="b">
        <v>0</v>
      </c>
      <c r="J221" s="84" t="b">
        <v>0</v>
      </c>
      <c r="K221" s="84" t="b">
        <v>0</v>
      </c>
      <c r="L221" s="84" t="b">
        <v>0</v>
      </c>
    </row>
    <row r="222" spans="1:12" ht="15">
      <c r="A222" s="84" t="s">
        <v>2158</v>
      </c>
      <c r="B222" s="84" t="s">
        <v>1706</v>
      </c>
      <c r="C222" s="84">
        <v>2</v>
      </c>
      <c r="D222" s="118">
        <v>0.002151807421167269</v>
      </c>
      <c r="E222" s="118">
        <v>2.4034065234791426</v>
      </c>
      <c r="F222" s="84" t="s">
        <v>2178</v>
      </c>
      <c r="G222" s="84" t="b">
        <v>0</v>
      </c>
      <c r="H222" s="84" t="b">
        <v>0</v>
      </c>
      <c r="I222" s="84" t="b">
        <v>0</v>
      </c>
      <c r="J222" s="84" t="b">
        <v>0</v>
      </c>
      <c r="K222" s="84" t="b">
        <v>0</v>
      </c>
      <c r="L222" s="84" t="b">
        <v>0</v>
      </c>
    </row>
    <row r="223" spans="1:12" ht="15">
      <c r="A223" s="84" t="s">
        <v>1706</v>
      </c>
      <c r="B223" s="84" t="s">
        <v>295</v>
      </c>
      <c r="C223" s="84">
        <v>2</v>
      </c>
      <c r="D223" s="118">
        <v>0.002151807421167269</v>
      </c>
      <c r="E223" s="118">
        <v>2.1023765278151614</v>
      </c>
      <c r="F223" s="84" t="s">
        <v>2178</v>
      </c>
      <c r="G223" s="84" t="b">
        <v>0</v>
      </c>
      <c r="H223" s="84" t="b">
        <v>0</v>
      </c>
      <c r="I223" s="84" t="b">
        <v>0</v>
      </c>
      <c r="J223" s="84" t="b">
        <v>0</v>
      </c>
      <c r="K223" s="84" t="b">
        <v>0</v>
      </c>
      <c r="L223" s="84" t="b">
        <v>0</v>
      </c>
    </row>
    <row r="224" spans="1:12" ht="15">
      <c r="A224" s="84" t="s">
        <v>295</v>
      </c>
      <c r="B224" s="84" t="s">
        <v>2093</v>
      </c>
      <c r="C224" s="84">
        <v>2</v>
      </c>
      <c r="D224" s="118">
        <v>0.002151807421167269</v>
      </c>
      <c r="E224" s="118">
        <v>2.4034065234791426</v>
      </c>
      <c r="F224" s="84" t="s">
        <v>2178</v>
      </c>
      <c r="G224" s="84" t="b">
        <v>0</v>
      </c>
      <c r="H224" s="84" t="b">
        <v>0</v>
      </c>
      <c r="I224" s="84" t="b">
        <v>0</v>
      </c>
      <c r="J224" s="84" t="b">
        <v>0</v>
      </c>
      <c r="K224" s="84" t="b">
        <v>0</v>
      </c>
      <c r="L224" s="84" t="b">
        <v>0</v>
      </c>
    </row>
    <row r="225" spans="1:12" ht="15">
      <c r="A225" s="84" t="s">
        <v>2093</v>
      </c>
      <c r="B225" s="84" t="s">
        <v>2159</v>
      </c>
      <c r="C225" s="84">
        <v>2</v>
      </c>
      <c r="D225" s="118">
        <v>0.002151807421167269</v>
      </c>
      <c r="E225" s="118">
        <v>2.704436519143124</v>
      </c>
      <c r="F225" s="84" t="s">
        <v>2178</v>
      </c>
      <c r="G225" s="84" t="b">
        <v>0</v>
      </c>
      <c r="H225" s="84" t="b">
        <v>0</v>
      </c>
      <c r="I225" s="84" t="b">
        <v>0</v>
      </c>
      <c r="J225" s="84" t="b">
        <v>0</v>
      </c>
      <c r="K225" s="84" t="b">
        <v>0</v>
      </c>
      <c r="L225" s="84" t="b">
        <v>0</v>
      </c>
    </row>
    <row r="226" spans="1:12" ht="15">
      <c r="A226" s="84" t="s">
        <v>277</v>
      </c>
      <c r="B226" s="84" t="s">
        <v>2042</v>
      </c>
      <c r="C226" s="84">
        <v>2</v>
      </c>
      <c r="D226" s="118">
        <v>0.002151807421167269</v>
      </c>
      <c r="E226" s="118">
        <v>0.6670100212025002</v>
      </c>
      <c r="F226" s="84" t="s">
        <v>2178</v>
      </c>
      <c r="G226" s="84" t="b">
        <v>0</v>
      </c>
      <c r="H226" s="84" t="b">
        <v>0</v>
      </c>
      <c r="I226" s="84" t="b">
        <v>0</v>
      </c>
      <c r="J226" s="84" t="b">
        <v>0</v>
      </c>
      <c r="K226" s="84" t="b">
        <v>0</v>
      </c>
      <c r="L226" s="84" t="b">
        <v>0</v>
      </c>
    </row>
    <row r="227" spans="1:12" ht="15">
      <c r="A227" s="84" t="s">
        <v>2104</v>
      </c>
      <c r="B227" s="84" t="s">
        <v>2163</v>
      </c>
      <c r="C227" s="84">
        <v>2</v>
      </c>
      <c r="D227" s="118">
        <v>0.002151807421167269</v>
      </c>
      <c r="E227" s="118">
        <v>2.704436519143124</v>
      </c>
      <c r="F227" s="84" t="s">
        <v>2178</v>
      </c>
      <c r="G227" s="84" t="b">
        <v>0</v>
      </c>
      <c r="H227" s="84" t="b">
        <v>0</v>
      </c>
      <c r="I227" s="84" t="b">
        <v>0</v>
      </c>
      <c r="J227" s="84" t="b">
        <v>0</v>
      </c>
      <c r="K227" s="84" t="b">
        <v>0</v>
      </c>
      <c r="L227" s="84" t="b">
        <v>0</v>
      </c>
    </row>
    <row r="228" spans="1:12" ht="15">
      <c r="A228" s="84" t="s">
        <v>2164</v>
      </c>
      <c r="B228" s="84" t="s">
        <v>2105</v>
      </c>
      <c r="C228" s="84">
        <v>2</v>
      </c>
      <c r="D228" s="118">
        <v>0.0025207167295790106</v>
      </c>
      <c r="E228" s="118">
        <v>2.704436519143124</v>
      </c>
      <c r="F228" s="84" t="s">
        <v>2178</v>
      </c>
      <c r="G228" s="84" t="b">
        <v>0</v>
      </c>
      <c r="H228" s="84" t="b">
        <v>0</v>
      </c>
      <c r="I228" s="84" t="b">
        <v>0</v>
      </c>
      <c r="J228" s="84" t="b">
        <v>0</v>
      </c>
      <c r="K228" s="84" t="b">
        <v>0</v>
      </c>
      <c r="L228" s="84" t="b">
        <v>0</v>
      </c>
    </row>
    <row r="229" spans="1:12" ht="15">
      <c r="A229" s="84" t="s">
        <v>277</v>
      </c>
      <c r="B229" s="84" t="s">
        <v>2107</v>
      </c>
      <c r="C229" s="84">
        <v>2</v>
      </c>
      <c r="D229" s="118">
        <v>0.002151807421167269</v>
      </c>
      <c r="E229" s="118">
        <v>0.9680400168664813</v>
      </c>
      <c r="F229" s="84" t="s">
        <v>2178</v>
      </c>
      <c r="G229" s="84" t="b">
        <v>0</v>
      </c>
      <c r="H229" s="84" t="b">
        <v>0</v>
      </c>
      <c r="I229" s="84" t="b">
        <v>0</v>
      </c>
      <c r="J229" s="84" t="b">
        <v>0</v>
      </c>
      <c r="K229" s="84" t="b">
        <v>0</v>
      </c>
      <c r="L229" s="84" t="b">
        <v>0</v>
      </c>
    </row>
    <row r="230" spans="1:12" ht="15">
      <c r="A230" s="84" t="s">
        <v>2107</v>
      </c>
      <c r="B230" s="84" t="s">
        <v>2167</v>
      </c>
      <c r="C230" s="84">
        <v>2</v>
      </c>
      <c r="D230" s="118">
        <v>0.002151807421167269</v>
      </c>
      <c r="E230" s="118">
        <v>2.704436519143124</v>
      </c>
      <c r="F230" s="84" t="s">
        <v>2178</v>
      </c>
      <c r="G230" s="84" t="b">
        <v>0</v>
      </c>
      <c r="H230" s="84" t="b">
        <v>0</v>
      </c>
      <c r="I230" s="84" t="b">
        <v>0</v>
      </c>
      <c r="J230" s="84" t="b">
        <v>0</v>
      </c>
      <c r="K230" s="84" t="b">
        <v>0</v>
      </c>
      <c r="L230" s="84" t="b">
        <v>0</v>
      </c>
    </row>
    <row r="231" spans="1:12" ht="15">
      <c r="A231" s="84" t="s">
        <v>2167</v>
      </c>
      <c r="B231" s="84" t="s">
        <v>2108</v>
      </c>
      <c r="C231" s="84">
        <v>2</v>
      </c>
      <c r="D231" s="118">
        <v>0.002151807421167269</v>
      </c>
      <c r="E231" s="118">
        <v>2.704436519143124</v>
      </c>
      <c r="F231" s="84" t="s">
        <v>2178</v>
      </c>
      <c r="G231" s="84" t="b">
        <v>0</v>
      </c>
      <c r="H231" s="84" t="b">
        <v>0</v>
      </c>
      <c r="I231" s="84" t="b">
        <v>0</v>
      </c>
      <c r="J231" s="84" t="b">
        <v>0</v>
      </c>
      <c r="K231" s="84" t="b">
        <v>0</v>
      </c>
      <c r="L231" s="84" t="b">
        <v>0</v>
      </c>
    </row>
    <row r="232" spans="1:12" ht="15">
      <c r="A232" s="84" t="s">
        <v>277</v>
      </c>
      <c r="B232" s="84" t="s">
        <v>2172</v>
      </c>
      <c r="C232" s="84">
        <v>2</v>
      </c>
      <c r="D232" s="118">
        <v>0.002151807421167269</v>
      </c>
      <c r="E232" s="118">
        <v>1.1441312759221627</v>
      </c>
      <c r="F232" s="84" t="s">
        <v>2178</v>
      </c>
      <c r="G232" s="84" t="b">
        <v>0</v>
      </c>
      <c r="H232" s="84" t="b">
        <v>0</v>
      </c>
      <c r="I232" s="84" t="b">
        <v>0</v>
      </c>
      <c r="J232" s="84" t="b">
        <v>0</v>
      </c>
      <c r="K232" s="84" t="b">
        <v>0</v>
      </c>
      <c r="L232" s="84" t="b">
        <v>0</v>
      </c>
    </row>
    <row r="233" spans="1:12" ht="15">
      <c r="A233" s="84" t="s">
        <v>2172</v>
      </c>
      <c r="B233" s="84" t="s">
        <v>2110</v>
      </c>
      <c r="C233" s="84">
        <v>2</v>
      </c>
      <c r="D233" s="118">
        <v>0.002151807421167269</v>
      </c>
      <c r="E233" s="118">
        <v>2.704436519143124</v>
      </c>
      <c r="F233" s="84" t="s">
        <v>2178</v>
      </c>
      <c r="G233" s="84" t="b">
        <v>0</v>
      </c>
      <c r="H233" s="84" t="b">
        <v>0</v>
      </c>
      <c r="I233" s="84" t="b">
        <v>0</v>
      </c>
      <c r="J233" s="84" t="b">
        <v>0</v>
      </c>
      <c r="K233" s="84" t="b">
        <v>0</v>
      </c>
      <c r="L233" s="84" t="b">
        <v>0</v>
      </c>
    </row>
    <row r="234" spans="1:12" ht="15">
      <c r="A234" s="84" t="s">
        <v>1668</v>
      </c>
      <c r="B234" s="84" t="s">
        <v>1678</v>
      </c>
      <c r="C234" s="84">
        <v>2</v>
      </c>
      <c r="D234" s="118">
        <v>0.002151807421167269</v>
      </c>
      <c r="E234" s="118">
        <v>1.0231952817675367</v>
      </c>
      <c r="F234" s="84" t="s">
        <v>2178</v>
      </c>
      <c r="G234" s="84" t="b">
        <v>0</v>
      </c>
      <c r="H234" s="84" t="b">
        <v>0</v>
      </c>
      <c r="I234" s="84" t="b">
        <v>0</v>
      </c>
      <c r="J234" s="84" t="b">
        <v>0</v>
      </c>
      <c r="K234" s="84" t="b">
        <v>0</v>
      </c>
      <c r="L234" s="84" t="b">
        <v>0</v>
      </c>
    </row>
    <row r="235" spans="1:12" ht="15">
      <c r="A235" s="84" t="s">
        <v>218</v>
      </c>
      <c r="B235" s="84" t="s">
        <v>292</v>
      </c>
      <c r="C235" s="84">
        <v>2</v>
      </c>
      <c r="D235" s="118">
        <v>0.002151807421167269</v>
      </c>
      <c r="E235" s="118">
        <v>2.8805277781988052</v>
      </c>
      <c r="F235" s="84" t="s">
        <v>2178</v>
      </c>
      <c r="G235" s="84" t="b">
        <v>0</v>
      </c>
      <c r="H235" s="84" t="b">
        <v>0</v>
      </c>
      <c r="I235" s="84" t="b">
        <v>0</v>
      </c>
      <c r="J235" s="84" t="b">
        <v>0</v>
      </c>
      <c r="K235" s="84" t="b">
        <v>0</v>
      </c>
      <c r="L235" s="84" t="b">
        <v>0</v>
      </c>
    </row>
    <row r="236" spans="1:12" ht="15">
      <c r="A236" s="84" t="s">
        <v>292</v>
      </c>
      <c r="B236" s="84" t="s">
        <v>291</v>
      </c>
      <c r="C236" s="84">
        <v>2</v>
      </c>
      <c r="D236" s="118">
        <v>0.002151807421167269</v>
      </c>
      <c r="E236" s="118">
        <v>2.8805277781988052</v>
      </c>
      <c r="F236" s="84" t="s">
        <v>2178</v>
      </c>
      <c r="G236" s="84" t="b">
        <v>0</v>
      </c>
      <c r="H236" s="84" t="b">
        <v>0</v>
      </c>
      <c r="I236" s="84" t="b">
        <v>0</v>
      </c>
      <c r="J236" s="84" t="b">
        <v>0</v>
      </c>
      <c r="K236" s="84" t="b">
        <v>0</v>
      </c>
      <c r="L236" s="84" t="b">
        <v>0</v>
      </c>
    </row>
    <row r="237" spans="1:12" ht="15">
      <c r="A237" s="84" t="s">
        <v>291</v>
      </c>
      <c r="B237" s="84" t="s">
        <v>290</v>
      </c>
      <c r="C237" s="84">
        <v>2</v>
      </c>
      <c r="D237" s="118">
        <v>0.002151807421167269</v>
      </c>
      <c r="E237" s="118">
        <v>2.8805277781988052</v>
      </c>
      <c r="F237" s="84" t="s">
        <v>2178</v>
      </c>
      <c r="G237" s="84" t="b">
        <v>0</v>
      </c>
      <c r="H237" s="84" t="b">
        <v>0</v>
      </c>
      <c r="I237" s="84" t="b">
        <v>0</v>
      </c>
      <c r="J237" s="84" t="b">
        <v>0</v>
      </c>
      <c r="K237" s="84" t="b">
        <v>0</v>
      </c>
      <c r="L237" s="84" t="b">
        <v>0</v>
      </c>
    </row>
    <row r="238" spans="1:12" ht="15">
      <c r="A238" s="84" t="s">
        <v>290</v>
      </c>
      <c r="B238" s="84" t="s">
        <v>289</v>
      </c>
      <c r="C238" s="84">
        <v>2</v>
      </c>
      <c r="D238" s="118">
        <v>0.002151807421167269</v>
      </c>
      <c r="E238" s="118">
        <v>2.8805277781988052</v>
      </c>
      <c r="F238" s="84" t="s">
        <v>2178</v>
      </c>
      <c r="G238" s="84" t="b">
        <v>0</v>
      </c>
      <c r="H238" s="84" t="b">
        <v>0</v>
      </c>
      <c r="I238" s="84" t="b">
        <v>0</v>
      </c>
      <c r="J238" s="84" t="b">
        <v>0</v>
      </c>
      <c r="K238" s="84" t="b">
        <v>0</v>
      </c>
      <c r="L238" s="84" t="b">
        <v>0</v>
      </c>
    </row>
    <row r="239" spans="1:12" ht="15">
      <c r="A239" s="84" t="s">
        <v>289</v>
      </c>
      <c r="B239" s="84" t="s">
        <v>288</v>
      </c>
      <c r="C239" s="84">
        <v>2</v>
      </c>
      <c r="D239" s="118">
        <v>0.002151807421167269</v>
      </c>
      <c r="E239" s="118">
        <v>2.8805277781988052</v>
      </c>
      <c r="F239" s="84" t="s">
        <v>2178</v>
      </c>
      <c r="G239" s="84" t="b">
        <v>0</v>
      </c>
      <c r="H239" s="84" t="b">
        <v>0</v>
      </c>
      <c r="I239" s="84" t="b">
        <v>0</v>
      </c>
      <c r="J239" s="84" t="b">
        <v>0</v>
      </c>
      <c r="K239" s="84" t="b">
        <v>0</v>
      </c>
      <c r="L239" s="84" t="b">
        <v>0</v>
      </c>
    </row>
    <row r="240" spans="1:12" ht="15">
      <c r="A240" s="84" t="s">
        <v>288</v>
      </c>
      <c r="B240" s="84" t="s">
        <v>1693</v>
      </c>
      <c r="C240" s="84">
        <v>2</v>
      </c>
      <c r="D240" s="118">
        <v>0.002151807421167269</v>
      </c>
      <c r="E240" s="118">
        <v>2.8805277781988052</v>
      </c>
      <c r="F240" s="84" t="s">
        <v>2178</v>
      </c>
      <c r="G240" s="84" t="b">
        <v>0</v>
      </c>
      <c r="H240" s="84" t="b">
        <v>0</v>
      </c>
      <c r="I240" s="84" t="b">
        <v>0</v>
      </c>
      <c r="J240" s="84" t="b">
        <v>0</v>
      </c>
      <c r="K240" s="84" t="b">
        <v>0</v>
      </c>
      <c r="L240" s="84" t="b">
        <v>0</v>
      </c>
    </row>
    <row r="241" spans="1:12" ht="15">
      <c r="A241" s="84" t="s">
        <v>1693</v>
      </c>
      <c r="B241" s="84" t="s">
        <v>1694</v>
      </c>
      <c r="C241" s="84">
        <v>2</v>
      </c>
      <c r="D241" s="118">
        <v>0.002151807421167269</v>
      </c>
      <c r="E241" s="118">
        <v>2.8805277781988052</v>
      </c>
      <c r="F241" s="84" t="s">
        <v>2178</v>
      </c>
      <c r="G241" s="84" t="b">
        <v>0</v>
      </c>
      <c r="H241" s="84" t="b">
        <v>0</v>
      </c>
      <c r="I241" s="84" t="b">
        <v>0</v>
      </c>
      <c r="J241" s="84" t="b">
        <v>1</v>
      </c>
      <c r="K241" s="84" t="b">
        <v>0</v>
      </c>
      <c r="L241" s="84" t="b">
        <v>0</v>
      </c>
    </row>
    <row r="242" spans="1:12" ht="15">
      <c r="A242" s="84" t="s">
        <v>1694</v>
      </c>
      <c r="B242" s="84" t="s">
        <v>1695</v>
      </c>
      <c r="C242" s="84">
        <v>2</v>
      </c>
      <c r="D242" s="118">
        <v>0.002151807421167269</v>
      </c>
      <c r="E242" s="118">
        <v>2.8805277781988052</v>
      </c>
      <c r="F242" s="84" t="s">
        <v>2178</v>
      </c>
      <c r="G242" s="84" t="b">
        <v>1</v>
      </c>
      <c r="H242" s="84" t="b">
        <v>0</v>
      </c>
      <c r="I242" s="84" t="b">
        <v>0</v>
      </c>
      <c r="J242" s="84" t="b">
        <v>0</v>
      </c>
      <c r="K242" s="84" t="b">
        <v>0</v>
      </c>
      <c r="L242" s="84" t="b">
        <v>0</v>
      </c>
    </row>
    <row r="243" spans="1:12" ht="15">
      <c r="A243" s="84" t="s">
        <v>1695</v>
      </c>
      <c r="B243" s="84" t="s">
        <v>1696</v>
      </c>
      <c r="C243" s="84">
        <v>2</v>
      </c>
      <c r="D243" s="118">
        <v>0.002151807421167269</v>
      </c>
      <c r="E243" s="118">
        <v>2.8805277781988052</v>
      </c>
      <c r="F243" s="84" t="s">
        <v>2178</v>
      </c>
      <c r="G243" s="84" t="b">
        <v>0</v>
      </c>
      <c r="H243" s="84" t="b">
        <v>0</v>
      </c>
      <c r="I243" s="84" t="b">
        <v>0</v>
      </c>
      <c r="J243" s="84" t="b">
        <v>0</v>
      </c>
      <c r="K243" s="84" t="b">
        <v>0</v>
      </c>
      <c r="L243" s="84" t="b">
        <v>0</v>
      </c>
    </row>
    <row r="244" spans="1:12" ht="15">
      <c r="A244" s="84" t="s">
        <v>1696</v>
      </c>
      <c r="B244" s="84" t="s">
        <v>2174</v>
      </c>
      <c r="C244" s="84">
        <v>2</v>
      </c>
      <c r="D244" s="118">
        <v>0.002151807421167269</v>
      </c>
      <c r="E244" s="118">
        <v>2.8805277781988052</v>
      </c>
      <c r="F244" s="84" t="s">
        <v>2178</v>
      </c>
      <c r="G244" s="84" t="b">
        <v>0</v>
      </c>
      <c r="H244" s="84" t="b">
        <v>0</v>
      </c>
      <c r="I244" s="84" t="b">
        <v>0</v>
      </c>
      <c r="J244" s="84" t="b">
        <v>0</v>
      </c>
      <c r="K244" s="84" t="b">
        <v>0</v>
      </c>
      <c r="L244" s="84" t="b">
        <v>0</v>
      </c>
    </row>
    <row r="245" spans="1:12" ht="15">
      <c r="A245" s="84" t="s">
        <v>1712</v>
      </c>
      <c r="B245" s="84" t="s">
        <v>1713</v>
      </c>
      <c r="C245" s="84">
        <v>2</v>
      </c>
      <c r="D245" s="118">
        <v>0.002151807421167269</v>
      </c>
      <c r="E245" s="118">
        <v>2.8805277781988052</v>
      </c>
      <c r="F245" s="84" t="s">
        <v>2178</v>
      </c>
      <c r="G245" s="84" t="b">
        <v>0</v>
      </c>
      <c r="H245" s="84" t="b">
        <v>0</v>
      </c>
      <c r="I245" s="84" t="b">
        <v>0</v>
      </c>
      <c r="J245" s="84" t="b">
        <v>0</v>
      </c>
      <c r="K245" s="84" t="b">
        <v>0</v>
      </c>
      <c r="L245" s="84" t="b">
        <v>0</v>
      </c>
    </row>
    <row r="246" spans="1:12" ht="15">
      <c r="A246" s="84" t="s">
        <v>1713</v>
      </c>
      <c r="B246" s="84" t="s">
        <v>1678</v>
      </c>
      <c r="C246" s="84">
        <v>2</v>
      </c>
      <c r="D246" s="118">
        <v>0.002151807421167269</v>
      </c>
      <c r="E246" s="118">
        <v>1.9774377912068615</v>
      </c>
      <c r="F246" s="84" t="s">
        <v>2178</v>
      </c>
      <c r="G246" s="84" t="b">
        <v>0</v>
      </c>
      <c r="H246" s="84" t="b">
        <v>0</v>
      </c>
      <c r="I246" s="84" t="b">
        <v>0</v>
      </c>
      <c r="J246" s="84" t="b">
        <v>0</v>
      </c>
      <c r="K246" s="84" t="b">
        <v>0</v>
      </c>
      <c r="L246" s="84" t="b">
        <v>0</v>
      </c>
    </row>
    <row r="247" spans="1:12" ht="15">
      <c r="A247" s="84" t="s">
        <v>1678</v>
      </c>
      <c r="B247" s="84" t="s">
        <v>1714</v>
      </c>
      <c r="C247" s="84">
        <v>2</v>
      </c>
      <c r="D247" s="118">
        <v>0.002151807421167269</v>
      </c>
      <c r="E247" s="118">
        <v>2.005466514807105</v>
      </c>
      <c r="F247" s="84" t="s">
        <v>2178</v>
      </c>
      <c r="G247" s="84" t="b">
        <v>0</v>
      </c>
      <c r="H247" s="84" t="b">
        <v>0</v>
      </c>
      <c r="I247" s="84" t="b">
        <v>0</v>
      </c>
      <c r="J247" s="84" t="b">
        <v>0</v>
      </c>
      <c r="K247" s="84" t="b">
        <v>0</v>
      </c>
      <c r="L247" s="84" t="b">
        <v>0</v>
      </c>
    </row>
    <row r="248" spans="1:12" ht="15">
      <c r="A248" s="84" t="s">
        <v>1662</v>
      </c>
      <c r="B248" s="84" t="s">
        <v>2175</v>
      </c>
      <c r="C248" s="84">
        <v>2</v>
      </c>
      <c r="D248" s="118">
        <v>0.002151807421167269</v>
      </c>
      <c r="E248" s="118">
        <v>2.0676144215559495</v>
      </c>
      <c r="F248" s="84" t="s">
        <v>2178</v>
      </c>
      <c r="G248" s="84" t="b">
        <v>0</v>
      </c>
      <c r="H248" s="84" t="b">
        <v>0</v>
      </c>
      <c r="I248" s="84" t="b">
        <v>0</v>
      </c>
      <c r="J248" s="84" t="b">
        <v>0</v>
      </c>
      <c r="K248" s="84" t="b">
        <v>0</v>
      </c>
      <c r="L248" s="84" t="b">
        <v>0</v>
      </c>
    </row>
    <row r="249" spans="1:12" ht="15">
      <c r="A249" s="84" t="s">
        <v>2175</v>
      </c>
      <c r="B249" s="84" t="s">
        <v>2040</v>
      </c>
      <c r="C249" s="84">
        <v>2</v>
      </c>
      <c r="D249" s="118">
        <v>0.002151807421167269</v>
      </c>
      <c r="E249" s="118">
        <v>2.4034065234791426</v>
      </c>
      <c r="F249" s="84" t="s">
        <v>2178</v>
      </c>
      <c r="G249" s="84" t="b">
        <v>0</v>
      </c>
      <c r="H249" s="84" t="b">
        <v>0</v>
      </c>
      <c r="I249" s="84" t="b">
        <v>0</v>
      </c>
      <c r="J249" s="84" t="b">
        <v>0</v>
      </c>
      <c r="K249" s="84" t="b">
        <v>0</v>
      </c>
      <c r="L249" s="84" t="b">
        <v>0</v>
      </c>
    </row>
    <row r="250" spans="1:12" ht="15">
      <c r="A250" s="84" t="s">
        <v>2066</v>
      </c>
      <c r="B250" s="84" t="s">
        <v>1660</v>
      </c>
      <c r="C250" s="84">
        <v>2</v>
      </c>
      <c r="D250" s="118">
        <v>0.002151807421167269</v>
      </c>
      <c r="E250" s="118">
        <v>2.0676144215559495</v>
      </c>
      <c r="F250" s="84" t="s">
        <v>2178</v>
      </c>
      <c r="G250" s="84" t="b">
        <v>0</v>
      </c>
      <c r="H250" s="84" t="b">
        <v>0</v>
      </c>
      <c r="I250" s="84" t="b">
        <v>0</v>
      </c>
      <c r="J250" s="84" t="b">
        <v>0</v>
      </c>
      <c r="K250" s="84" t="b">
        <v>0</v>
      </c>
      <c r="L250" s="84" t="b">
        <v>0</v>
      </c>
    </row>
    <row r="251" spans="1:12" ht="15">
      <c r="A251" s="84" t="s">
        <v>1660</v>
      </c>
      <c r="B251" s="84" t="s">
        <v>2115</v>
      </c>
      <c r="C251" s="84">
        <v>2</v>
      </c>
      <c r="D251" s="118">
        <v>0.002151807421167269</v>
      </c>
      <c r="E251" s="118">
        <v>1.8915231625002684</v>
      </c>
      <c r="F251" s="84" t="s">
        <v>2178</v>
      </c>
      <c r="G251" s="84" t="b">
        <v>0</v>
      </c>
      <c r="H251" s="84" t="b">
        <v>0</v>
      </c>
      <c r="I251" s="84" t="b">
        <v>0</v>
      </c>
      <c r="J251" s="84" t="b">
        <v>0</v>
      </c>
      <c r="K251" s="84" t="b">
        <v>0</v>
      </c>
      <c r="L251" s="84" t="b">
        <v>0</v>
      </c>
    </row>
    <row r="252" spans="1:12" ht="15">
      <c r="A252" s="84" t="s">
        <v>1617</v>
      </c>
      <c r="B252" s="84" t="s">
        <v>1661</v>
      </c>
      <c r="C252" s="84">
        <v>11</v>
      </c>
      <c r="D252" s="118">
        <v>0.011007535704337329</v>
      </c>
      <c r="E252" s="118">
        <v>1.423245873936808</v>
      </c>
      <c r="F252" s="84" t="s">
        <v>1535</v>
      </c>
      <c r="G252" s="84" t="b">
        <v>0</v>
      </c>
      <c r="H252" s="84" t="b">
        <v>0</v>
      </c>
      <c r="I252" s="84" t="b">
        <v>0</v>
      </c>
      <c r="J252" s="84" t="b">
        <v>0</v>
      </c>
      <c r="K252" s="84" t="b">
        <v>0</v>
      </c>
      <c r="L252" s="84" t="b">
        <v>0</v>
      </c>
    </row>
    <row r="253" spans="1:12" ht="15">
      <c r="A253" s="84" t="s">
        <v>1661</v>
      </c>
      <c r="B253" s="84" t="s">
        <v>1662</v>
      </c>
      <c r="C253" s="84">
        <v>11</v>
      </c>
      <c r="D253" s="118">
        <v>0.011007535704337329</v>
      </c>
      <c r="E253" s="118">
        <v>1.682883184442564</v>
      </c>
      <c r="F253" s="84" t="s">
        <v>1535</v>
      </c>
      <c r="G253" s="84" t="b">
        <v>0</v>
      </c>
      <c r="H253" s="84" t="b">
        <v>0</v>
      </c>
      <c r="I253" s="84" t="b">
        <v>0</v>
      </c>
      <c r="J253" s="84" t="b">
        <v>0</v>
      </c>
      <c r="K253" s="84" t="b">
        <v>0</v>
      </c>
      <c r="L253" s="84" t="b">
        <v>0</v>
      </c>
    </row>
    <row r="254" spans="1:12" ht="15">
      <c r="A254" s="84" t="s">
        <v>1665</v>
      </c>
      <c r="B254" s="84" t="s">
        <v>2024</v>
      </c>
      <c r="C254" s="84">
        <v>7</v>
      </c>
      <c r="D254" s="118">
        <v>0.00941120966188853</v>
      </c>
      <c r="E254" s="118">
        <v>1.8791778295865322</v>
      </c>
      <c r="F254" s="84" t="s">
        <v>1535</v>
      </c>
      <c r="G254" s="84" t="b">
        <v>0</v>
      </c>
      <c r="H254" s="84" t="b">
        <v>0</v>
      </c>
      <c r="I254" s="84" t="b">
        <v>0</v>
      </c>
      <c r="J254" s="84" t="b">
        <v>0</v>
      </c>
      <c r="K254" s="84" t="b">
        <v>0</v>
      </c>
      <c r="L254" s="84" t="b">
        <v>0</v>
      </c>
    </row>
    <row r="255" spans="1:12" ht="15">
      <c r="A255" s="84" t="s">
        <v>2024</v>
      </c>
      <c r="B255" s="84" t="s">
        <v>2025</v>
      </c>
      <c r="C255" s="84">
        <v>7</v>
      </c>
      <c r="D255" s="118">
        <v>0.00941120966188853</v>
      </c>
      <c r="E255" s="118">
        <v>1.8791778295865322</v>
      </c>
      <c r="F255" s="84" t="s">
        <v>1535</v>
      </c>
      <c r="G255" s="84" t="b">
        <v>0</v>
      </c>
      <c r="H255" s="84" t="b">
        <v>0</v>
      </c>
      <c r="I255" s="84" t="b">
        <v>0</v>
      </c>
      <c r="J255" s="84" t="b">
        <v>0</v>
      </c>
      <c r="K255" s="84" t="b">
        <v>0</v>
      </c>
      <c r="L255" s="84" t="b">
        <v>0</v>
      </c>
    </row>
    <row r="256" spans="1:12" ht="15">
      <c r="A256" s="84" t="s">
        <v>2025</v>
      </c>
      <c r="B256" s="84" t="s">
        <v>2026</v>
      </c>
      <c r="C256" s="84">
        <v>7</v>
      </c>
      <c r="D256" s="118">
        <v>0.00941120966188853</v>
      </c>
      <c r="E256" s="118">
        <v>1.8791778295865322</v>
      </c>
      <c r="F256" s="84" t="s">
        <v>1535</v>
      </c>
      <c r="G256" s="84" t="b">
        <v>0</v>
      </c>
      <c r="H256" s="84" t="b">
        <v>0</v>
      </c>
      <c r="I256" s="84" t="b">
        <v>0</v>
      </c>
      <c r="J256" s="84" t="b">
        <v>0</v>
      </c>
      <c r="K256" s="84" t="b">
        <v>0</v>
      </c>
      <c r="L256" s="84" t="b">
        <v>0</v>
      </c>
    </row>
    <row r="257" spans="1:12" ht="15">
      <c r="A257" s="84" t="s">
        <v>2026</v>
      </c>
      <c r="B257" s="84" t="s">
        <v>2027</v>
      </c>
      <c r="C257" s="84">
        <v>7</v>
      </c>
      <c r="D257" s="118">
        <v>0.00941120966188853</v>
      </c>
      <c r="E257" s="118">
        <v>1.8791778295865322</v>
      </c>
      <c r="F257" s="84" t="s">
        <v>1535</v>
      </c>
      <c r="G257" s="84" t="b">
        <v>0</v>
      </c>
      <c r="H257" s="84" t="b">
        <v>0</v>
      </c>
      <c r="I257" s="84" t="b">
        <v>0</v>
      </c>
      <c r="J257" s="84" t="b">
        <v>0</v>
      </c>
      <c r="K257" s="84" t="b">
        <v>0</v>
      </c>
      <c r="L257" s="84" t="b">
        <v>0</v>
      </c>
    </row>
    <row r="258" spans="1:12" ht="15">
      <c r="A258" s="84" t="s">
        <v>2027</v>
      </c>
      <c r="B258" s="84" t="s">
        <v>1663</v>
      </c>
      <c r="C258" s="84">
        <v>7</v>
      </c>
      <c r="D258" s="118">
        <v>0.00941120966188853</v>
      </c>
      <c r="E258" s="118">
        <v>1.8211858826088454</v>
      </c>
      <c r="F258" s="84" t="s">
        <v>1535</v>
      </c>
      <c r="G258" s="84" t="b">
        <v>0</v>
      </c>
      <c r="H258" s="84" t="b">
        <v>0</v>
      </c>
      <c r="I258" s="84" t="b">
        <v>0</v>
      </c>
      <c r="J258" s="84" t="b">
        <v>0</v>
      </c>
      <c r="K258" s="84" t="b">
        <v>0</v>
      </c>
      <c r="L258" s="84" t="b">
        <v>0</v>
      </c>
    </row>
    <row r="259" spans="1:12" ht="15">
      <c r="A259" s="84" t="s">
        <v>1663</v>
      </c>
      <c r="B259" s="84" t="s">
        <v>2028</v>
      </c>
      <c r="C259" s="84">
        <v>7</v>
      </c>
      <c r="D259" s="118">
        <v>0.00941120966188853</v>
      </c>
      <c r="E259" s="118">
        <v>1.8211858826088454</v>
      </c>
      <c r="F259" s="84" t="s">
        <v>1535</v>
      </c>
      <c r="G259" s="84" t="b">
        <v>0</v>
      </c>
      <c r="H259" s="84" t="b">
        <v>0</v>
      </c>
      <c r="I259" s="84" t="b">
        <v>0</v>
      </c>
      <c r="J259" s="84" t="b">
        <v>0</v>
      </c>
      <c r="K259" s="84" t="b">
        <v>0</v>
      </c>
      <c r="L259" s="84" t="b">
        <v>0</v>
      </c>
    </row>
    <row r="260" spans="1:12" ht="15">
      <c r="A260" s="84" t="s">
        <v>2028</v>
      </c>
      <c r="B260" s="84" t="s">
        <v>2029</v>
      </c>
      <c r="C260" s="84">
        <v>7</v>
      </c>
      <c r="D260" s="118">
        <v>0.00941120966188853</v>
      </c>
      <c r="E260" s="118">
        <v>1.8791778295865322</v>
      </c>
      <c r="F260" s="84" t="s">
        <v>1535</v>
      </c>
      <c r="G260" s="84" t="b">
        <v>0</v>
      </c>
      <c r="H260" s="84" t="b">
        <v>0</v>
      </c>
      <c r="I260" s="84" t="b">
        <v>0</v>
      </c>
      <c r="J260" s="84" t="b">
        <v>0</v>
      </c>
      <c r="K260" s="84" t="b">
        <v>0</v>
      </c>
      <c r="L260" s="84" t="b">
        <v>0</v>
      </c>
    </row>
    <row r="261" spans="1:12" ht="15">
      <c r="A261" s="84" t="s">
        <v>2029</v>
      </c>
      <c r="B261" s="84" t="s">
        <v>2030</v>
      </c>
      <c r="C261" s="84">
        <v>7</v>
      </c>
      <c r="D261" s="118">
        <v>0.00941120966188853</v>
      </c>
      <c r="E261" s="118">
        <v>1.8791778295865322</v>
      </c>
      <c r="F261" s="84" t="s">
        <v>1535</v>
      </c>
      <c r="G261" s="84" t="b">
        <v>0</v>
      </c>
      <c r="H261" s="84" t="b">
        <v>0</v>
      </c>
      <c r="I261" s="84" t="b">
        <v>0</v>
      </c>
      <c r="J261" s="84" t="b">
        <v>0</v>
      </c>
      <c r="K261" s="84" t="b">
        <v>0</v>
      </c>
      <c r="L261" s="84" t="b">
        <v>0</v>
      </c>
    </row>
    <row r="262" spans="1:12" ht="15">
      <c r="A262" s="84" t="s">
        <v>2030</v>
      </c>
      <c r="B262" s="84" t="s">
        <v>1656</v>
      </c>
      <c r="C262" s="84">
        <v>7</v>
      </c>
      <c r="D262" s="118">
        <v>0.00941120966188853</v>
      </c>
      <c r="E262" s="118">
        <v>1.682883184442564</v>
      </c>
      <c r="F262" s="84" t="s">
        <v>1535</v>
      </c>
      <c r="G262" s="84" t="b">
        <v>0</v>
      </c>
      <c r="H262" s="84" t="b">
        <v>0</v>
      </c>
      <c r="I262" s="84" t="b">
        <v>0</v>
      </c>
      <c r="J262" s="84" t="b">
        <v>0</v>
      </c>
      <c r="K262" s="84" t="b">
        <v>0</v>
      </c>
      <c r="L262" s="84" t="b">
        <v>0</v>
      </c>
    </row>
    <row r="263" spans="1:12" ht="15">
      <c r="A263" s="84" t="s">
        <v>1656</v>
      </c>
      <c r="B263" s="84" t="s">
        <v>1617</v>
      </c>
      <c r="C263" s="84">
        <v>7</v>
      </c>
      <c r="D263" s="118">
        <v>0.00941120966188853</v>
      </c>
      <c r="E263" s="118">
        <v>1.365253926959121</v>
      </c>
      <c r="F263" s="84" t="s">
        <v>1535</v>
      </c>
      <c r="G263" s="84" t="b">
        <v>0</v>
      </c>
      <c r="H263" s="84" t="b">
        <v>0</v>
      </c>
      <c r="I263" s="84" t="b">
        <v>0</v>
      </c>
      <c r="J263" s="84" t="b">
        <v>0</v>
      </c>
      <c r="K263" s="84" t="b">
        <v>0</v>
      </c>
      <c r="L263" s="84" t="b">
        <v>0</v>
      </c>
    </row>
    <row r="264" spans="1:12" ht="15">
      <c r="A264" s="84" t="s">
        <v>277</v>
      </c>
      <c r="B264" s="84" t="s">
        <v>1665</v>
      </c>
      <c r="C264" s="84">
        <v>6</v>
      </c>
      <c r="D264" s="118">
        <v>0.008770220031552629</v>
      </c>
      <c r="E264" s="118">
        <v>1.1444922729839788</v>
      </c>
      <c r="F264" s="84" t="s">
        <v>1535</v>
      </c>
      <c r="G264" s="84" t="b">
        <v>0</v>
      </c>
      <c r="H264" s="84" t="b">
        <v>0</v>
      </c>
      <c r="I264" s="84" t="b">
        <v>0</v>
      </c>
      <c r="J264" s="84" t="b">
        <v>0</v>
      </c>
      <c r="K264" s="84" t="b">
        <v>0</v>
      </c>
      <c r="L264" s="84" t="b">
        <v>0</v>
      </c>
    </row>
    <row r="265" spans="1:12" ht="15">
      <c r="A265" s="84" t="s">
        <v>1662</v>
      </c>
      <c r="B265" s="84" t="s">
        <v>2033</v>
      </c>
      <c r="C265" s="84">
        <v>6</v>
      </c>
      <c r="D265" s="118">
        <v>0.008770220031552629</v>
      </c>
      <c r="E265" s="118">
        <v>1.682883184442564</v>
      </c>
      <c r="F265" s="84" t="s">
        <v>1535</v>
      </c>
      <c r="G265" s="84" t="b">
        <v>0</v>
      </c>
      <c r="H265" s="84" t="b">
        <v>0</v>
      </c>
      <c r="I265" s="84" t="b">
        <v>0</v>
      </c>
      <c r="J265" s="84" t="b">
        <v>0</v>
      </c>
      <c r="K265" s="84" t="b">
        <v>0</v>
      </c>
      <c r="L265" s="84" t="b">
        <v>0</v>
      </c>
    </row>
    <row r="266" spans="1:12" ht="15">
      <c r="A266" s="84" t="s">
        <v>277</v>
      </c>
      <c r="B266" s="84" t="s">
        <v>1690</v>
      </c>
      <c r="C266" s="84">
        <v>5</v>
      </c>
      <c r="D266" s="118">
        <v>0.008001872612817134</v>
      </c>
      <c r="E266" s="118">
        <v>1.1444922729839788</v>
      </c>
      <c r="F266" s="84" t="s">
        <v>1535</v>
      </c>
      <c r="G266" s="84" t="b">
        <v>0</v>
      </c>
      <c r="H266" s="84" t="b">
        <v>0</v>
      </c>
      <c r="I266" s="84" t="b">
        <v>0</v>
      </c>
      <c r="J266" s="84" t="b">
        <v>0</v>
      </c>
      <c r="K266" s="84" t="b">
        <v>0</v>
      </c>
      <c r="L266" s="84" t="b">
        <v>0</v>
      </c>
    </row>
    <row r="267" spans="1:12" ht="15">
      <c r="A267" s="84" t="s">
        <v>2040</v>
      </c>
      <c r="B267" s="84" t="s">
        <v>2031</v>
      </c>
      <c r="C267" s="84">
        <v>5</v>
      </c>
      <c r="D267" s="118">
        <v>0.008001872612817134</v>
      </c>
      <c r="E267" s="118">
        <v>1.9461246192171455</v>
      </c>
      <c r="F267" s="84" t="s">
        <v>1535</v>
      </c>
      <c r="G267" s="84" t="b">
        <v>0</v>
      </c>
      <c r="H267" s="84" t="b">
        <v>0</v>
      </c>
      <c r="I267" s="84" t="b">
        <v>0</v>
      </c>
      <c r="J267" s="84" t="b">
        <v>0</v>
      </c>
      <c r="K267" s="84" t="b">
        <v>0</v>
      </c>
      <c r="L267" s="84" t="b">
        <v>0</v>
      </c>
    </row>
    <row r="268" spans="1:12" ht="15">
      <c r="A268" s="84" t="s">
        <v>2020</v>
      </c>
      <c r="B268" s="84" t="s">
        <v>2021</v>
      </c>
      <c r="C268" s="84">
        <v>5</v>
      </c>
      <c r="D268" s="118">
        <v>0.008001872612817134</v>
      </c>
      <c r="E268" s="118">
        <v>2.0253058652647704</v>
      </c>
      <c r="F268" s="84" t="s">
        <v>1535</v>
      </c>
      <c r="G268" s="84" t="b">
        <v>0</v>
      </c>
      <c r="H268" s="84" t="b">
        <v>0</v>
      </c>
      <c r="I268" s="84" t="b">
        <v>0</v>
      </c>
      <c r="J268" s="84" t="b">
        <v>0</v>
      </c>
      <c r="K268" s="84" t="b">
        <v>0</v>
      </c>
      <c r="L268" s="84" t="b">
        <v>0</v>
      </c>
    </row>
    <row r="269" spans="1:12" ht="15">
      <c r="A269" s="84" t="s">
        <v>2021</v>
      </c>
      <c r="B269" s="84" t="s">
        <v>2022</v>
      </c>
      <c r="C269" s="84">
        <v>5</v>
      </c>
      <c r="D269" s="118">
        <v>0.008001872612817134</v>
      </c>
      <c r="E269" s="118">
        <v>2.0253058652647704</v>
      </c>
      <c r="F269" s="84" t="s">
        <v>1535</v>
      </c>
      <c r="G269" s="84" t="b">
        <v>0</v>
      </c>
      <c r="H269" s="84" t="b">
        <v>0</v>
      </c>
      <c r="I269" s="84" t="b">
        <v>0</v>
      </c>
      <c r="J269" s="84" t="b">
        <v>1</v>
      </c>
      <c r="K269" s="84" t="b">
        <v>0</v>
      </c>
      <c r="L269" s="84" t="b">
        <v>0</v>
      </c>
    </row>
    <row r="270" spans="1:12" ht="15">
      <c r="A270" s="84" t="s">
        <v>2080</v>
      </c>
      <c r="B270" s="84" t="s">
        <v>2041</v>
      </c>
      <c r="C270" s="84">
        <v>4</v>
      </c>
      <c r="D270" s="118">
        <v>0.007080377340747973</v>
      </c>
      <c r="E270" s="118">
        <v>1.9461246192171455</v>
      </c>
      <c r="F270" s="84" t="s">
        <v>1535</v>
      </c>
      <c r="G270" s="84" t="b">
        <v>0</v>
      </c>
      <c r="H270" s="84" t="b">
        <v>0</v>
      </c>
      <c r="I270" s="84" t="b">
        <v>0</v>
      </c>
      <c r="J270" s="84" t="b">
        <v>0</v>
      </c>
      <c r="K270" s="84" t="b">
        <v>0</v>
      </c>
      <c r="L270" s="84" t="b">
        <v>0</v>
      </c>
    </row>
    <row r="271" spans="1:12" ht="15">
      <c r="A271" s="84" t="s">
        <v>2041</v>
      </c>
      <c r="B271" s="84" t="s">
        <v>2081</v>
      </c>
      <c r="C271" s="84">
        <v>4</v>
      </c>
      <c r="D271" s="118">
        <v>0.007080377340747973</v>
      </c>
      <c r="E271" s="118">
        <v>1.9461246192171455</v>
      </c>
      <c r="F271" s="84" t="s">
        <v>1535</v>
      </c>
      <c r="G271" s="84" t="b">
        <v>0</v>
      </c>
      <c r="H271" s="84" t="b">
        <v>0</v>
      </c>
      <c r="I271" s="84" t="b">
        <v>0</v>
      </c>
      <c r="J271" s="84" t="b">
        <v>0</v>
      </c>
      <c r="K271" s="84" t="b">
        <v>0</v>
      </c>
      <c r="L271" s="84" t="b">
        <v>0</v>
      </c>
    </row>
    <row r="272" spans="1:12" ht="15">
      <c r="A272" s="84" t="s">
        <v>2081</v>
      </c>
      <c r="B272" s="84" t="s">
        <v>1660</v>
      </c>
      <c r="C272" s="84">
        <v>4</v>
      </c>
      <c r="D272" s="118">
        <v>0.007080377340747973</v>
      </c>
      <c r="E272" s="118">
        <v>1.682883184442564</v>
      </c>
      <c r="F272" s="84" t="s">
        <v>1535</v>
      </c>
      <c r="G272" s="84" t="b">
        <v>0</v>
      </c>
      <c r="H272" s="84" t="b">
        <v>0</v>
      </c>
      <c r="I272" s="84" t="b">
        <v>0</v>
      </c>
      <c r="J272" s="84" t="b">
        <v>0</v>
      </c>
      <c r="K272" s="84" t="b">
        <v>0</v>
      </c>
      <c r="L272" s="84" t="b">
        <v>0</v>
      </c>
    </row>
    <row r="273" spans="1:12" ht="15">
      <c r="A273" s="84" t="s">
        <v>1660</v>
      </c>
      <c r="B273" s="84" t="s">
        <v>2053</v>
      </c>
      <c r="C273" s="84">
        <v>4</v>
      </c>
      <c r="D273" s="118">
        <v>0.007080377340747973</v>
      </c>
      <c r="E273" s="118">
        <v>1.5859731714345076</v>
      </c>
      <c r="F273" s="84" t="s">
        <v>1535</v>
      </c>
      <c r="G273" s="84" t="b">
        <v>0</v>
      </c>
      <c r="H273" s="84" t="b">
        <v>0</v>
      </c>
      <c r="I273" s="84" t="b">
        <v>0</v>
      </c>
      <c r="J273" s="84" t="b">
        <v>0</v>
      </c>
      <c r="K273" s="84" t="b">
        <v>0</v>
      </c>
      <c r="L273" s="84" t="b">
        <v>0</v>
      </c>
    </row>
    <row r="274" spans="1:12" ht="15">
      <c r="A274" s="84" t="s">
        <v>2053</v>
      </c>
      <c r="B274" s="84" t="s">
        <v>2082</v>
      </c>
      <c r="C274" s="84">
        <v>4</v>
      </c>
      <c r="D274" s="118">
        <v>0.007080377340747973</v>
      </c>
      <c r="E274" s="118">
        <v>2.1222158782728267</v>
      </c>
      <c r="F274" s="84" t="s">
        <v>1535</v>
      </c>
      <c r="G274" s="84" t="b">
        <v>0</v>
      </c>
      <c r="H274" s="84" t="b">
        <v>0</v>
      </c>
      <c r="I274" s="84" t="b">
        <v>0</v>
      </c>
      <c r="J274" s="84" t="b">
        <v>0</v>
      </c>
      <c r="K274" s="84" t="b">
        <v>0</v>
      </c>
      <c r="L274" s="84" t="b">
        <v>0</v>
      </c>
    </row>
    <row r="275" spans="1:12" ht="15">
      <c r="A275" s="84" t="s">
        <v>2082</v>
      </c>
      <c r="B275" s="84" t="s">
        <v>1658</v>
      </c>
      <c r="C275" s="84">
        <v>4</v>
      </c>
      <c r="D275" s="118">
        <v>0.007080377340747973</v>
      </c>
      <c r="E275" s="118">
        <v>1.8791778295865322</v>
      </c>
      <c r="F275" s="84" t="s">
        <v>1535</v>
      </c>
      <c r="G275" s="84" t="b">
        <v>0</v>
      </c>
      <c r="H275" s="84" t="b">
        <v>0</v>
      </c>
      <c r="I275" s="84" t="b">
        <v>0</v>
      </c>
      <c r="J275" s="84" t="b">
        <v>0</v>
      </c>
      <c r="K275" s="84" t="b">
        <v>0</v>
      </c>
      <c r="L275" s="84" t="b">
        <v>0</v>
      </c>
    </row>
    <row r="276" spans="1:12" ht="15">
      <c r="A276" s="84" t="s">
        <v>1658</v>
      </c>
      <c r="B276" s="84" t="s">
        <v>2034</v>
      </c>
      <c r="C276" s="84">
        <v>4</v>
      </c>
      <c r="D276" s="118">
        <v>0.007080377340747973</v>
      </c>
      <c r="E276" s="118">
        <v>1.8211858826088454</v>
      </c>
      <c r="F276" s="84" t="s">
        <v>1535</v>
      </c>
      <c r="G276" s="84" t="b">
        <v>0</v>
      </c>
      <c r="H276" s="84" t="b">
        <v>0</v>
      </c>
      <c r="I276" s="84" t="b">
        <v>0</v>
      </c>
      <c r="J276" s="84" t="b">
        <v>0</v>
      </c>
      <c r="K276" s="84" t="b">
        <v>0</v>
      </c>
      <c r="L276" s="84" t="b">
        <v>0</v>
      </c>
    </row>
    <row r="277" spans="1:12" ht="15">
      <c r="A277" s="84" t="s">
        <v>2034</v>
      </c>
      <c r="B277" s="84" t="s">
        <v>2083</v>
      </c>
      <c r="C277" s="84">
        <v>4</v>
      </c>
      <c r="D277" s="118">
        <v>0.007080377340747973</v>
      </c>
      <c r="E277" s="118">
        <v>2.1222158782728267</v>
      </c>
      <c r="F277" s="84" t="s">
        <v>1535</v>
      </c>
      <c r="G277" s="84" t="b">
        <v>0</v>
      </c>
      <c r="H277" s="84" t="b">
        <v>0</v>
      </c>
      <c r="I277" s="84" t="b">
        <v>0</v>
      </c>
      <c r="J277" s="84" t="b">
        <v>0</v>
      </c>
      <c r="K277" s="84" t="b">
        <v>0</v>
      </c>
      <c r="L277" s="84" t="b">
        <v>0</v>
      </c>
    </row>
    <row r="278" spans="1:12" ht="15">
      <c r="A278" s="84" t="s">
        <v>2083</v>
      </c>
      <c r="B278" s="84" t="s">
        <v>2084</v>
      </c>
      <c r="C278" s="84">
        <v>4</v>
      </c>
      <c r="D278" s="118">
        <v>0.007080377340747973</v>
      </c>
      <c r="E278" s="118">
        <v>2.1222158782728267</v>
      </c>
      <c r="F278" s="84" t="s">
        <v>1535</v>
      </c>
      <c r="G278" s="84" t="b">
        <v>0</v>
      </c>
      <c r="H278" s="84" t="b">
        <v>0</v>
      </c>
      <c r="I278" s="84" t="b">
        <v>0</v>
      </c>
      <c r="J278" s="84" t="b">
        <v>0</v>
      </c>
      <c r="K278" s="84" t="b">
        <v>0</v>
      </c>
      <c r="L278" s="84" t="b">
        <v>0</v>
      </c>
    </row>
    <row r="279" spans="1:12" ht="15">
      <c r="A279" s="84" t="s">
        <v>2073</v>
      </c>
      <c r="B279" s="84" t="s">
        <v>1617</v>
      </c>
      <c r="C279" s="84">
        <v>4</v>
      </c>
      <c r="D279" s="118">
        <v>0.007080377340747973</v>
      </c>
      <c r="E279" s="118">
        <v>1.423245873936808</v>
      </c>
      <c r="F279" s="84" t="s">
        <v>1535</v>
      </c>
      <c r="G279" s="84" t="b">
        <v>1</v>
      </c>
      <c r="H279" s="84" t="b">
        <v>0</v>
      </c>
      <c r="I279" s="84" t="b">
        <v>0</v>
      </c>
      <c r="J279" s="84" t="b">
        <v>0</v>
      </c>
      <c r="K279" s="84" t="b">
        <v>0</v>
      </c>
      <c r="L279" s="84" t="b">
        <v>0</v>
      </c>
    </row>
    <row r="280" spans="1:12" ht="15">
      <c r="A280" s="84" t="s">
        <v>1662</v>
      </c>
      <c r="B280" s="84" t="s">
        <v>2074</v>
      </c>
      <c r="C280" s="84">
        <v>4</v>
      </c>
      <c r="D280" s="118">
        <v>0.007080377340747973</v>
      </c>
      <c r="E280" s="118">
        <v>1.682883184442564</v>
      </c>
      <c r="F280" s="84" t="s">
        <v>1535</v>
      </c>
      <c r="G280" s="84" t="b">
        <v>0</v>
      </c>
      <c r="H280" s="84" t="b">
        <v>0</v>
      </c>
      <c r="I280" s="84" t="b">
        <v>0</v>
      </c>
      <c r="J280" s="84" t="b">
        <v>0</v>
      </c>
      <c r="K280" s="84" t="b">
        <v>0</v>
      </c>
      <c r="L280" s="84" t="b">
        <v>0</v>
      </c>
    </row>
    <row r="281" spans="1:12" ht="15">
      <c r="A281" s="84" t="s">
        <v>2074</v>
      </c>
      <c r="B281" s="84" t="s">
        <v>2075</v>
      </c>
      <c r="C281" s="84">
        <v>4</v>
      </c>
      <c r="D281" s="118">
        <v>0.007080377340747973</v>
      </c>
      <c r="E281" s="118">
        <v>2.1222158782728267</v>
      </c>
      <c r="F281" s="84" t="s">
        <v>1535</v>
      </c>
      <c r="G281" s="84" t="b">
        <v>0</v>
      </c>
      <c r="H281" s="84" t="b">
        <v>0</v>
      </c>
      <c r="I281" s="84" t="b">
        <v>0</v>
      </c>
      <c r="J281" s="84" t="b">
        <v>0</v>
      </c>
      <c r="K281" s="84" t="b">
        <v>0</v>
      </c>
      <c r="L281" s="84" t="b">
        <v>0</v>
      </c>
    </row>
    <row r="282" spans="1:12" ht="15">
      <c r="A282" s="84" t="s">
        <v>2075</v>
      </c>
      <c r="B282" s="84" t="s">
        <v>2052</v>
      </c>
      <c r="C282" s="84">
        <v>4</v>
      </c>
      <c r="D282" s="118">
        <v>0.007080377340747973</v>
      </c>
      <c r="E282" s="118">
        <v>2.1222158782728267</v>
      </c>
      <c r="F282" s="84" t="s">
        <v>1535</v>
      </c>
      <c r="G282" s="84" t="b">
        <v>0</v>
      </c>
      <c r="H282" s="84" t="b">
        <v>0</v>
      </c>
      <c r="I282" s="84" t="b">
        <v>0</v>
      </c>
      <c r="J282" s="84" t="b">
        <v>0</v>
      </c>
      <c r="K282" s="84" t="b">
        <v>0</v>
      </c>
      <c r="L282" s="84" t="b">
        <v>0</v>
      </c>
    </row>
    <row r="283" spans="1:12" ht="15">
      <c r="A283" s="84" t="s">
        <v>2052</v>
      </c>
      <c r="B283" s="84" t="s">
        <v>2076</v>
      </c>
      <c r="C283" s="84">
        <v>4</v>
      </c>
      <c r="D283" s="118">
        <v>0.007080377340747973</v>
      </c>
      <c r="E283" s="118">
        <v>2.1222158782728267</v>
      </c>
      <c r="F283" s="84" t="s">
        <v>1535</v>
      </c>
      <c r="G283" s="84" t="b">
        <v>0</v>
      </c>
      <c r="H283" s="84" t="b">
        <v>0</v>
      </c>
      <c r="I283" s="84" t="b">
        <v>0</v>
      </c>
      <c r="J283" s="84" t="b">
        <v>0</v>
      </c>
      <c r="K283" s="84" t="b">
        <v>0</v>
      </c>
      <c r="L283" s="84" t="b">
        <v>0</v>
      </c>
    </row>
    <row r="284" spans="1:12" ht="15">
      <c r="A284" s="84" t="s">
        <v>2076</v>
      </c>
      <c r="B284" s="84" t="s">
        <v>2040</v>
      </c>
      <c r="C284" s="84">
        <v>4</v>
      </c>
      <c r="D284" s="118">
        <v>0.007080377340747973</v>
      </c>
      <c r="E284" s="118">
        <v>2.0253058652647704</v>
      </c>
      <c r="F284" s="84" t="s">
        <v>1535</v>
      </c>
      <c r="G284" s="84" t="b">
        <v>0</v>
      </c>
      <c r="H284" s="84" t="b">
        <v>0</v>
      </c>
      <c r="I284" s="84" t="b">
        <v>0</v>
      </c>
      <c r="J284" s="84" t="b">
        <v>0</v>
      </c>
      <c r="K284" s="84" t="b">
        <v>0</v>
      </c>
      <c r="L284" s="84" t="b">
        <v>0</v>
      </c>
    </row>
    <row r="285" spans="1:12" ht="15">
      <c r="A285" s="84" t="s">
        <v>2031</v>
      </c>
      <c r="B285" s="84" t="s">
        <v>2077</v>
      </c>
      <c r="C285" s="84">
        <v>4</v>
      </c>
      <c r="D285" s="118">
        <v>0.007080377340747973</v>
      </c>
      <c r="E285" s="118">
        <v>1.9461246192171455</v>
      </c>
      <c r="F285" s="84" t="s">
        <v>1535</v>
      </c>
      <c r="G285" s="84" t="b">
        <v>0</v>
      </c>
      <c r="H285" s="84" t="b">
        <v>0</v>
      </c>
      <c r="I285" s="84" t="b">
        <v>0</v>
      </c>
      <c r="J285" s="84" t="b">
        <v>0</v>
      </c>
      <c r="K285" s="84" t="b">
        <v>0</v>
      </c>
      <c r="L285" s="84" t="b">
        <v>0</v>
      </c>
    </row>
    <row r="286" spans="1:12" ht="15">
      <c r="A286" s="84" t="s">
        <v>2077</v>
      </c>
      <c r="B286" s="84" t="s">
        <v>2078</v>
      </c>
      <c r="C286" s="84">
        <v>4</v>
      </c>
      <c r="D286" s="118">
        <v>0.007080377340747973</v>
      </c>
      <c r="E286" s="118">
        <v>2.1222158782728267</v>
      </c>
      <c r="F286" s="84" t="s">
        <v>1535</v>
      </c>
      <c r="G286" s="84" t="b">
        <v>0</v>
      </c>
      <c r="H286" s="84" t="b">
        <v>0</v>
      </c>
      <c r="I286" s="84" t="b">
        <v>0</v>
      </c>
      <c r="J286" s="84" t="b">
        <v>0</v>
      </c>
      <c r="K286" s="84" t="b">
        <v>0</v>
      </c>
      <c r="L286" s="84" t="b">
        <v>0</v>
      </c>
    </row>
    <row r="287" spans="1:12" ht="15">
      <c r="A287" s="84" t="s">
        <v>2078</v>
      </c>
      <c r="B287" s="84" t="s">
        <v>2079</v>
      </c>
      <c r="C287" s="84">
        <v>4</v>
      </c>
      <c r="D287" s="118">
        <v>0.007080377340747973</v>
      </c>
      <c r="E287" s="118">
        <v>2.1222158782728267</v>
      </c>
      <c r="F287" s="84" t="s">
        <v>1535</v>
      </c>
      <c r="G287" s="84" t="b">
        <v>0</v>
      </c>
      <c r="H287" s="84" t="b">
        <v>0</v>
      </c>
      <c r="I287" s="84" t="b">
        <v>0</v>
      </c>
      <c r="J287" s="84" t="b">
        <v>0</v>
      </c>
      <c r="K287" s="84" t="b">
        <v>0</v>
      </c>
      <c r="L287" s="84" t="b">
        <v>0</v>
      </c>
    </row>
    <row r="288" spans="1:12" ht="15">
      <c r="A288" s="84" t="s">
        <v>2079</v>
      </c>
      <c r="B288" s="84" t="s">
        <v>1656</v>
      </c>
      <c r="C288" s="84">
        <v>4</v>
      </c>
      <c r="D288" s="118">
        <v>0.007080377340747973</v>
      </c>
      <c r="E288" s="118">
        <v>1.682883184442564</v>
      </c>
      <c r="F288" s="84" t="s">
        <v>1535</v>
      </c>
      <c r="G288" s="84" t="b">
        <v>0</v>
      </c>
      <c r="H288" s="84" t="b">
        <v>0</v>
      </c>
      <c r="I288" s="84" t="b">
        <v>0</v>
      </c>
      <c r="J288" s="84" t="b">
        <v>0</v>
      </c>
      <c r="K288" s="84" t="b">
        <v>0</v>
      </c>
      <c r="L288" s="84" t="b">
        <v>0</v>
      </c>
    </row>
    <row r="289" spans="1:12" ht="15">
      <c r="A289" s="84" t="s">
        <v>1690</v>
      </c>
      <c r="B289" s="84" t="s">
        <v>2054</v>
      </c>
      <c r="C289" s="84">
        <v>3</v>
      </c>
      <c r="D289" s="118">
        <v>0.005966703688266584</v>
      </c>
      <c r="E289" s="118">
        <v>2.0253058652647704</v>
      </c>
      <c r="F289" s="84" t="s">
        <v>1535</v>
      </c>
      <c r="G289" s="84" t="b">
        <v>0</v>
      </c>
      <c r="H289" s="84" t="b">
        <v>0</v>
      </c>
      <c r="I289" s="84" t="b">
        <v>0</v>
      </c>
      <c r="J289" s="84" t="b">
        <v>0</v>
      </c>
      <c r="K289" s="84" t="b">
        <v>0</v>
      </c>
      <c r="L289" s="84" t="b">
        <v>0</v>
      </c>
    </row>
    <row r="290" spans="1:12" ht="15">
      <c r="A290" s="84" t="s">
        <v>2054</v>
      </c>
      <c r="B290" s="84" t="s">
        <v>2055</v>
      </c>
      <c r="C290" s="84">
        <v>3</v>
      </c>
      <c r="D290" s="118">
        <v>0.005966703688266584</v>
      </c>
      <c r="E290" s="118">
        <v>2.2471546148811266</v>
      </c>
      <c r="F290" s="84" t="s">
        <v>1535</v>
      </c>
      <c r="G290" s="84" t="b">
        <v>0</v>
      </c>
      <c r="H290" s="84" t="b">
        <v>0</v>
      </c>
      <c r="I290" s="84" t="b">
        <v>0</v>
      </c>
      <c r="J290" s="84" t="b">
        <v>1</v>
      </c>
      <c r="K290" s="84" t="b">
        <v>0</v>
      </c>
      <c r="L290" s="84" t="b">
        <v>0</v>
      </c>
    </row>
    <row r="291" spans="1:12" ht="15">
      <c r="A291" s="84" t="s">
        <v>2055</v>
      </c>
      <c r="B291" s="84" t="s">
        <v>2056</v>
      </c>
      <c r="C291" s="84">
        <v>3</v>
      </c>
      <c r="D291" s="118">
        <v>0.005966703688266584</v>
      </c>
      <c r="E291" s="118">
        <v>2.2471546148811266</v>
      </c>
      <c r="F291" s="84" t="s">
        <v>1535</v>
      </c>
      <c r="G291" s="84" t="b">
        <v>1</v>
      </c>
      <c r="H291" s="84" t="b">
        <v>0</v>
      </c>
      <c r="I291" s="84" t="b">
        <v>0</v>
      </c>
      <c r="J291" s="84" t="b">
        <v>0</v>
      </c>
      <c r="K291" s="84" t="b">
        <v>0</v>
      </c>
      <c r="L291" s="84" t="b">
        <v>0</v>
      </c>
    </row>
    <row r="292" spans="1:12" ht="15">
      <c r="A292" s="84" t="s">
        <v>2056</v>
      </c>
      <c r="B292" s="84" t="s">
        <v>1675</v>
      </c>
      <c r="C292" s="84">
        <v>3</v>
      </c>
      <c r="D292" s="118">
        <v>0.005966703688266584</v>
      </c>
      <c r="E292" s="118">
        <v>2.2471546148811266</v>
      </c>
      <c r="F292" s="84" t="s">
        <v>1535</v>
      </c>
      <c r="G292" s="84" t="b">
        <v>0</v>
      </c>
      <c r="H292" s="84" t="b">
        <v>0</v>
      </c>
      <c r="I292" s="84" t="b">
        <v>0</v>
      </c>
      <c r="J292" s="84" t="b">
        <v>0</v>
      </c>
      <c r="K292" s="84" t="b">
        <v>0</v>
      </c>
      <c r="L292" s="84" t="b">
        <v>0</v>
      </c>
    </row>
    <row r="293" spans="1:12" ht="15">
      <c r="A293" s="84" t="s">
        <v>1675</v>
      </c>
      <c r="B293" s="84" t="s">
        <v>2057</v>
      </c>
      <c r="C293" s="84">
        <v>3</v>
      </c>
      <c r="D293" s="118">
        <v>0.005966703688266584</v>
      </c>
      <c r="E293" s="118">
        <v>2.2471546148811266</v>
      </c>
      <c r="F293" s="84" t="s">
        <v>1535</v>
      </c>
      <c r="G293" s="84" t="b">
        <v>0</v>
      </c>
      <c r="H293" s="84" t="b">
        <v>0</v>
      </c>
      <c r="I293" s="84" t="b">
        <v>0</v>
      </c>
      <c r="J293" s="84" t="b">
        <v>0</v>
      </c>
      <c r="K293" s="84" t="b">
        <v>0</v>
      </c>
      <c r="L293" s="84" t="b">
        <v>0</v>
      </c>
    </row>
    <row r="294" spans="1:12" ht="15">
      <c r="A294" s="84" t="s">
        <v>2057</v>
      </c>
      <c r="B294" s="84" t="s">
        <v>2044</v>
      </c>
      <c r="C294" s="84">
        <v>3</v>
      </c>
      <c r="D294" s="118">
        <v>0.005966703688266584</v>
      </c>
      <c r="E294" s="118">
        <v>2.2471546148811266</v>
      </c>
      <c r="F294" s="84" t="s">
        <v>1535</v>
      </c>
      <c r="G294" s="84" t="b">
        <v>0</v>
      </c>
      <c r="H294" s="84" t="b">
        <v>0</v>
      </c>
      <c r="I294" s="84" t="b">
        <v>0</v>
      </c>
      <c r="J294" s="84" t="b">
        <v>0</v>
      </c>
      <c r="K294" s="84" t="b">
        <v>0</v>
      </c>
      <c r="L294" s="84" t="b">
        <v>0</v>
      </c>
    </row>
    <row r="295" spans="1:12" ht="15">
      <c r="A295" s="84" t="s">
        <v>2044</v>
      </c>
      <c r="B295" s="84" t="s">
        <v>2058</v>
      </c>
      <c r="C295" s="84">
        <v>3</v>
      </c>
      <c r="D295" s="118">
        <v>0.005966703688266584</v>
      </c>
      <c r="E295" s="118">
        <v>2.2471546148811266</v>
      </c>
      <c r="F295" s="84" t="s">
        <v>1535</v>
      </c>
      <c r="G295" s="84" t="b">
        <v>0</v>
      </c>
      <c r="H295" s="84" t="b">
        <v>0</v>
      </c>
      <c r="I295" s="84" t="b">
        <v>0</v>
      </c>
      <c r="J295" s="84" t="b">
        <v>0</v>
      </c>
      <c r="K295" s="84" t="b">
        <v>0</v>
      </c>
      <c r="L295" s="84" t="b">
        <v>0</v>
      </c>
    </row>
    <row r="296" spans="1:12" ht="15">
      <c r="A296" s="84" t="s">
        <v>2058</v>
      </c>
      <c r="B296" s="84" t="s">
        <v>2059</v>
      </c>
      <c r="C296" s="84">
        <v>3</v>
      </c>
      <c r="D296" s="118">
        <v>0.005966703688266584</v>
      </c>
      <c r="E296" s="118">
        <v>2.2471546148811266</v>
      </c>
      <c r="F296" s="84" t="s">
        <v>1535</v>
      </c>
      <c r="G296" s="84" t="b">
        <v>0</v>
      </c>
      <c r="H296" s="84" t="b">
        <v>0</v>
      </c>
      <c r="I296" s="84" t="b">
        <v>0</v>
      </c>
      <c r="J296" s="84" t="b">
        <v>0</v>
      </c>
      <c r="K296" s="84" t="b">
        <v>0</v>
      </c>
      <c r="L296" s="84" t="b">
        <v>0</v>
      </c>
    </row>
    <row r="297" spans="1:12" ht="15">
      <c r="A297" s="84" t="s">
        <v>2059</v>
      </c>
      <c r="B297" s="84" t="s">
        <v>2060</v>
      </c>
      <c r="C297" s="84">
        <v>3</v>
      </c>
      <c r="D297" s="118">
        <v>0.005966703688266584</v>
      </c>
      <c r="E297" s="118">
        <v>2.2471546148811266</v>
      </c>
      <c r="F297" s="84" t="s">
        <v>1535</v>
      </c>
      <c r="G297" s="84" t="b">
        <v>0</v>
      </c>
      <c r="H297" s="84" t="b">
        <v>0</v>
      </c>
      <c r="I297" s="84" t="b">
        <v>0</v>
      </c>
      <c r="J297" s="84" t="b">
        <v>0</v>
      </c>
      <c r="K297" s="84" t="b">
        <v>0</v>
      </c>
      <c r="L297" s="84" t="b">
        <v>0</v>
      </c>
    </row>
    <row r="298" spans="1:12" ht="15">
      <c r="A298" s="84" t="s">
        <v>2060</v>
      </c>
      <c r="B298" s="84" t="s">
        <v>2061</v>
      </c>
      <c r="C298" s="84">
        <v>3</v>
      </c>
      <c r="D298" s="118">
        <v>0.005966703688266584</v>
      </c>
      <c r="E298" s="118">
        <v>2.2471546148811266</v>
      </c>
      <c r="F298" s="84" t="s">
        <v>1535</v>
      </c>
      <c r="G298" s="84" t="b">
        <v>0</v>
      </c>
      <c r="H298" s="84" t="b">
        <v>0</v>
      </c>
      <c r="I298" s="84" t="b">
        <v>0</v>
      </c>
      <c r="J298" s="84" t="b">
        <v>0</v>
      </c>
      <c r="K298" s="84" t="b">
        <v>0</v>
      </c>
      <c r="L298" s="84" t="b">
        <v>0</v>
      </c>
    </row>
    <row r="299" spans="1:12" ht="15">
      <c r="A299" s="84" t="s">
        <v>2061</v>
      </c>
      <c r="B299" s="84" t="s">
        <v>2062</v>
      </c>
      <c r="C299" s="84">
        <v>3</v>
      </c>
      <c r="D299" s="118">
        <v>0.005966703688266584</v>
      </c>
      <c r="E299" s="118">
        <v>2.2471546148811266</v>
      </c>
      <c r="F299" s="84" t="s">
        <v>1535</v>
      </c>
      <c r="G299" s="84" t="b">
        <v>0</v>
      </c>
      <c r="H299" s="84" t="b">
        <v>0</v>
      </c>
      <c r="I299" s="84" t="b">
        <v>0</v>
      </c>
      <c r="J299" s="84" t="b">
        <v>0</v>
      </c>
      <c r="K299" s="84" t="b">
        <v>0</v>
      </c>
      <c r="L299" s="84" t="b">
        <v>0</v>
      </c>
    </row>
    <row r="300" spans="1:12" ht="15">
      <c r="A300" s="84" t="s">
        <v>2062</v>
      </c>
      <c r="B300" s="84" t="s">
        <v>1664</v>
      </c>
      <c r="C300" s="84">
        <v>3</v>
      </c>
      <c r="D300" s="118">
        <v>0.005966703688266584</v>
      </c>
      <c r="E300" s="118">
        <v>1.8791778295865322</v>
      </c>
      <c r="F300" s="84" t="s">
        <v>1535</v>
      </c>
      <c r="G300" s="84" t="b">
        <v>0</v>
      </c>
      <c r="H300" s="84" t="b">
        <v>0</v>
      </c>
      <c r="I300" s="84" t="b">
        <v>0</v>
      </c>
      <c r="J300" s="84" t="b">
        <v>0</v>
      </c>
      <c r="K300" s="84" t="b">
        <v>0</v>
      </c>
      <c r="L300" s="84" t="b">
        <v>0</v>
      </c>
    </row>
    <row r="301" spans="1:12" ht="15">
      <c r="A301" s="84" t="s">
        <v>2094</v>
      </c>
      <c r="B301" s="84" t="s">
        <v>2095</v>
      </c>
      <c r="C301" s="84">
        <v>3</v>
      </c>
      <c r="D301" s="118">
        <v>0.005966703688266584</v>
      </c>
      <c r="E301" s="118">
        <v>2.2471546148811266</v>
      </c>
      <c r="F301" s="84" t="s">
        <v>1535</v>
      </c>
      <c r="G301" s="84" t="b">
        <v>0</v>
      </c>
      <c r="H301" s="84" t="b">
        <v>0</v>
      </c>
      <c r="I301" s="84" t="b">
        <v>0</v>
      </c>
      <c r="J301" s="84" t="b">
        <v>0</v>
      </c>
      <c r="K301" s="84" t="b">
        <v>0</v>
      </c>
      <c r="L301" s="84" t="b">
        <v>0</v>
      </c>
    </row>
    <row r="302" spans="1:12" ht="15">
      <c r="A302" s="84" t="s">
        <v>2095</v>
      </c>
      <c r="B302" s="84" t="s">
        <v>2096</v>
      </c>
      <c r="C302" s="84">
        <v>3</v>
      </c>
      <c r="D302" s="118">
        <v>0.005966703688266584</v>
      </c>
      <c r="E302" s="118">
        <v>2.2471546148811266</v>
      </c>
      <c r="F302" s="84" t="s">
        <v>1535</v>
      </c>
      <c r="G302" s="84" t="b">
        <v>0</v>
      </c>
      <c r="H302" s="84" t="b">
        <v>0</v>
      </c>
      <c r="I302" s="84" t="b">
        <v>0</v>
      </c>
      <c r="J302" s="84" t="b">
        <v>0</v>
      </c>
      <c r="K302" s="84" t="b">
        <v>0</v>
      </c>
      <c r="L302" s="84" t="b">
        <v>0</v>
      </c>
    </row>
    <row r="303" spans="1:12" ht="15">
      <c r="A303" s="84" t="s">
        <v>2096</v>
      </c>
      <c r="B303" s="84" t="s">
        <v>277</v>
      </c>
      <c r="C303" s="84">
        <v>3</v>
      </c>
      <c r="D303" s="118">
        <v>0.005966703688266584</v>
      </c>
      <c r="E303" s="118">
        <v>1.469003364497483</v>
      </c>
      <c r="F303" s="84" t="s">
        <v>1535</v>
      </c>
      <c r="G303" s="84" t="b">
        <v>0</v>
      </c>
      <c r="H303" s="84" t="b">
        <v>0</v>
      </c>
      <c r="I303" s="84" t="b">
        <v>0</v>
      </c>
      <c r="J303" s="84" t="b">
        <v>0</v>
      </c>
      <c r="K303" s="84" t="b">
        <v>0</v>
      </c>
      <c r="L303" s="84" t="b">
        <v>0</v>
      </c>
    </row>
    <row r="304" spans="1:12" ht="15">
      <c r="A304" s="84" t="s">
        <v>277</v>
      </c>
      <c r="B304" s="84" t="s">
        <v>2097</v>
      </c>
      <c r="C304" s="84">
        <v>3</v>
      </c>
      <c r="D304" s="118">
        <v>0.005966703688266584</v>
      </c>
      <c r="E304" s="118">
        <v>1.1444922729839788</v>
      </c>
      <c r="F304" s="84" t="s">
        <v>1535</v>
      </c>
      <c r="G304" s="84" t="b">
        <v>0</v>
      </c>
      <c r="H304" s="84" t="b">
        <v>0</v>
      </c>
      <c r="I304" s="84" t="b">
        <v>0</v>
      </c>
      <c r="J304" s="84" t="b">
        <v>0</v>
      </c>
      <c r="K304" s="84" t="b">
        <v>0</v>
      </c>
      <c r="L304" s="84" t="b">
        <v>0</v>
      </c>
    </row>
    <row r="305" spans="1:12" ht="15">
      <c r="A305" s="84" t="s">
        <v>2097</v>
      </c>
      <c r="B305" s="84" t="s">
        <v>2098</v>
      </c>
      <c r="C305" s="84">
        <v>3</v>
      </c>
      <c r="D305" s="118">
        <v>0.005966703688266584</v>
      </c>
      <c r="E305" s="118">
        <v>2.2471546148811266</v>
      </c>
      <c r="F305" s="84" t="s">
        <v>1535</v>
      </c>
      <c r="G305" s="84" t="b">
        <v>0</v>
      </c>
      <c r="H305" s="84" t="b">
        <v>0</v>
      </c>
      <c r="I305" s="84" t="b">
        <v>0</v>
      </c>
      <c r="J305" s="84" t="b">
        <v>0</v>
      </c>
      <c r="K305" s="84" t="b">
        <v>1</v>
      </c>
      <c r="L305" s="84" t="b">
        <v>0</v>
      </c>
    </row>
    <row r="306" spans="1:12" ht="15">
      <c r="A306" s="84" t="s">
        <v>2098</v>
      </c>
      <c r="B306" s="84" t="s">
        <v>2071</v>
      </c>
      <c r="C306" s="84">
        <v>3</v>
      </c>
      <c r="D306" s="118">
        <v>0.005966703688266584</v>
      </c>
      <c r="E306" s="118">
        <v>2.2471546148811266</v>
      </c>
      <c r="F306" s="84" t="s">
        <v>1535</v>
      </c>
      <c r="G306" s="84" t="b">
        <v>0</v>
      </c>
      <c r="H306" s="84" t="b">
        <v>1</v>
      </c>
      <c r="I306" s="84" t="b">
        <v>0</v>
      </c>
      <c r="J306" s="84" t="b">
        <v>0</v>
      </c>
      <c r="K306" s="84" t="b">
        <v>0</v>
      </c>
      <c r="L306" s="84" t="b">
        <v>0</v>
      </c>
    </row>
    <row r="307" spans="1:12" ht="15">
      <c r="A307" s="84" t="s">
        <v>2071</v>
      </c>
      <c r="B307" s="84" t="s">
        <v>1660</v>
      </c>
      <c r="C307" s="84">
        <v>3</v>
      </c>
      <c r="D307" s="118">
        <v>0.005966703688266584</v>
      </c>
      <c r="E307" s="118">
        <v>1.682883184442564</v>
      </c>
      <c r="F307" s="84" t="s">
        <v>1535</v>
      </c>
      <c r="G307" s="84" t="b">
        <v>0</v>
      </c>
      <c r="H307" s="84" t="b">
        <v>0</v>
      </c>
      <c r="I307" s="84" t="b">
        <v>0</v>
      </c>
      <c r="J307" s="84" t="b">
        <v>0</v>
      </c>
      <c r="K307" s="84" t="b">
        <v>0</v>
      </c>
      <c r="L307" s="84" t="b">
        <v>0</v>
      </c>
    </row>
    <row r="308" spans="1:12" ht="15">
      <c r="A308" s="84" t="s">
        <v>1660</v>
      </c>
      <c r="B308" s="84" t="s">
        <v>2046</v>
      </c>
      <c r="C308" s="84">
        <v>3</v>
      </c>
      <c r="D308" s="118">
        <v>0.005966703688266584</v>
      </c>
      <c r="E308" s="118">
        <v>1.4610344348262077</v>
      </c>
      <c r="F308" s="84" t="s">
        <v>1535</v>
      </c>
      <c r="G308" s="84" t="b">
        <v>0</v>
      </c>
      <c r="H308" s="84" t="b">
        <v>0</v>
      </c>
      <c r="I308" s="84" t="b">
        <v>0</v>
      </c>
      <c r="J308" s="84" t="b">
        <v>0</v>
      </c>
      <c r="K308" s="84" t="b">
        <v>0</v>
      </c>
      <c r="L308" s="84" t="b">
        <v>0</v>
      </c>
    </row>
    <row r="309" spans="1:12" ht="15">
      <c r="A309" s="84" t="s">
        <v>2046</v>
      </c>
      <c r="B309" s="84" t="s">
        <v>2072</v>
      </c>
      <c r="C309" s="84">
        <v>3</v>
      </c>
      <c r="D309" s="118">
        <v>0.005966703688266584</v>
      </c>
      <c r="E309" s="118">
        <v>2.0253058652647704</v>
      </c>
      <c r="F309" s="84" t="s">
        <v>1535</v>
      </c>
      <c r="G309" s="84" t="b">
        <v>0</v>
      </c>
      <c r="H309" s="84" t="b">
        <v>0</v>
      </c>
      <c r="I309" s="84" t="b">
        <v>0</v>
      </c>
      <c r="J309" s="84" t="b">
        <v>1</v>
      </c>
      <c r="K309" s="84" t="b">
        <v>0</v>
      </c>
      <c r="L309" s="84" t="b">
        <v>0</v>
      </c>
    </row>
    <row r="310" spans="1:12" ht="15">
      <c r="A310" s="84" t="s">
        <v>2072</v>
      </c>
      <c r="B310" s="84" t="s">
        <v>1617</v>
      </c>
      <c r="C310" s="84">
        <v>3</v>
      </c>
      <c r="D310" s="118">
        <v>0.005966703688266584</v>
      </c>
      <c r="E310" s="118">
        <v>1.423245873936808</v>
      </c>
      <c r="F310" s="84" t="s">
        <v>1535</v>
      </c>
      <c r="G310" s="84" t="b">
        <v>1</v>
      </c>
      <c r="H310" s="84" t="b">
        <v>0</v>
      </c>
      <c r="I310" s="84" t="b">
        <v>0</v>
      </c>
      <c r="J310" s="84" t="b">
        <v>0</v>
      </c>
      <c r="K310" s="84" t="b">
        <v>0</v>
      </c>
      <c r="L310" s="84" t="b">
        <v>0</v>
      </c>
    </row>
    <row r="311" spans="1:12" ht="15">
      <c r="A311" s="84" t="s">
        <v>1617</v>
      </c>
      <c r="B311" s="84" t="s">
        <v>2099</v>
      </c>
      <c r="C311" s="84">
        <v>3</v>
      </c>
      <c r="D311" s="118">
        <v>0.005966703688266584</v>
      </c>
      <c r="E311" s="118">
        <v>1.423245873936808</v>
      </c>
      <c r="F311" s="84" t="s">
        <v>1535</v>
      </c>
      <c r="G311" s="84" t="b">
        <v>0</v>
      </c>
      <c r="H311" s="84" t="b">
        <v>0</v>
      </c>
      <c r="I311" s="84" t="b">
        <v>0</v>
      </c>
      <c r="J311" s="84" t="b">
        <v>0</v>
      </c>
      <c r="K311" s="84" t="b">
        <v>0</v>
      </c>
      <c r="L311" s="84" t="b">
        <v>0</v>
      </c>
    </row>
    <row r="312" spans="1:12" ht="15">
      <c r="A312" s="84" t="s">
        <v>2099</v>
      </c>
      <c r="B312" s="84" t="s">
        <v>301</v>
      </c>
      <c r="C312" s="84">
        <v>3</v>
      </c>
      <c r="D312" s="118">
        <v>0.005966703688266584</v>
      </c>
      <c r="E312" s="118">
        <v>2.2471546148811266</v>
      </c>
      <c r="F312" s="84" t="s">
        <v>1535</v>
      </c>
      <c r="G312" s="84" t="b">
        <v>0</v>
      </c>
      <c r="H312" s="84" t="b">
        <v>0</v>
      </c>
      <c r="I312" s="84" t="b">
        <v>0</v>
      </c>
      <c r="J312" s="84" t="b">
        <v>0</v>
      </c>
      <c r="K312" s="84" t="b">
        <v>0</v>
      </c>
      <c r="L312" s="84" t="b">
        <v>0</v>
      </c>
    </row>
    <row r="313" spans="1:12" ht="15">
      <c r="A313" s="84" t="s">
        <v>2089</v>
      </c>
      <c r="B313" s="84" t="s">
        <v>2090</v>
      </c>
      <c r="C313" s="84">
        <v>3</v>
      </c>
      <c r="D313" s="118">
        <v>0.005966703688266584</v>
      </c>
      <c r="E313" s="118">
        <v>2.2471546148811266</v>
      </c>
      <c r="F313" s="84" t="s">
        <v>1535</v>
      </c>
      <c r="G313" s="84" t="b">
        <v>0</v>
      </c>
      <c r="H313" s="84" t="b">
        <v>0</v>
      </c>
      <c r="I313" s="84" t="b">
        <v>0</v>
      </c>
      <c r="J313" s="84" t="b">
        <v>1</v>
      </c>
      <c r="K313" s="84" t="b">
        <v>0</v>
      </c>
      <c r="L313" s="84" t="b">
        <v>0</v>
      </c>
    </row>
    <row r="314" spans="1:12" ht="15">
      <c r="A314" s="84" t="s">
        <v>2090</v>
      </c>
      <c r="B314" s="84" t="s">
        <v>2091</v>
      </c>
      <c r="C314" s="84">
        <v>3</v>
      </c>
      <c r="D314" s="118">
        <v>0.005966703688266584</v>
      </c>
      <c r="E314" s="118">
        <v>2.2471546148811266</v>
      </c>
      <c r="F314" s="84" t="s">
        <v>1535</v>
      </c>
      <c r="G314" s="84" t="b">
        <v>1</v>
      </c>
      <c r="H314" s="84" t="b">
        <v>0</v>
      </c>
      <c r="I314" s="84" t="b">
        <v>0</v>
      </c>
      <c r="J314" s="84" t="b">
        <v>1</v>
      </c>
      <c r="K314" s="84" t="b">
        <v>0</v>
      </c>
      <c r="L314" s="84" t="b">
        <v>0</v>
      </c>
    </row>
    <row r="315" spans="1:12" ht="15">
      <c r="A315" s="84" t="s">
        <v>2091</v>
      </c>
      <c r="B315" s="84" t="s">
        <v>2023</v>
      </c>
      <c r="C315" s="84">
        <v>3</v>
      </c>
      <c r="D315" s="118">
        <v>0.005966703688266584</v>
      </c>
      <c r="E315" s="118">
        <v>2.0253058652647704</v>
      </c>
      <c r="F315" s="84" t="s">
        <v>1535</v>
      </c>
      <c r="G315" s="84" t="b">
        <v>1</v>
      </c>
      <c r="H315" s="84" t="b">
        <v>0</v>
      </c>
      <c r="I315" s="84" t="b">
        <v>0</v>
      </c>
      <c r="J315" s="84" t="b">
        <v>1</v>
      </c>
      <c r="K315" s="84" t="b">
        <v>0</v>
      </c>
      <c r="L315" s="84" t="b">
        <v>0</v>
      </c>
    </row>
    <row r="316" spans="1:12" ht="15">
      <c r="A316" s="84" t="s">
        <v>2023</v>
      </c>
      <c r="B316" s="84" t="s">
        <v>1678</v>
      </c>
      <c r="C316" s="84">
        <v>3</v>
      </c>
      <c r="D316" s="118">
        <v>0.005966703688266584</v>
      </c>
      <c r="E316" s="118">
        <v>1.8034571156484138</v>
      </c>
      <c r="F316" s="84" t="s">
        <v>1535</v>
      </c>
      <c r="G316" s="84" t="b">
        <v>1</v>
      </c>
      <c r="H316" s="84" t="b">
        <v>0</v>
      </c>
      <c r="I316" s="84" t="b">
        <v>0</v>
      </c>
      <c r="J316" s="84" t="b">
        <v>0</v>
      </c>
      <c r="K316" s="84" t="b">
        <v>0</v>
      </c>
      <c r="L316" s="84" t="b">
        <v>0</v>
      </c>
    </row>
    <row r="317" spans="1:12" ht="15">
      <c r="A317" s="84" t="s">
        <v>1678</v>
      </c>
      <c r="B317" s="84" t="s">
        <v>2038</v>
      </c>
      <c r="C317" s="84">
        <v>3</v>
      </c>
      <c r="D317" s="118">
        <v>0.005966703688266584</v>
      </c>
      <c r="E317" s="118">
        <v>2.0253058652647704</v>
      </c>
      <c r="F317" s="84" t="s">
        <v>1535</v>
      </c>
      <c r="G317" s="84" t="b">
        <v>0</v>
      </c>
      <c r="H317" s="84" t="b">
        <v>0</v>
      </c>
      <c r="I317" s="84" t="b">
        <v>0</v>
      </c>
      <c r="J317" s="84" t="b">
        <v>0</v>
      </c>
      <c r="K317" s="84" t="b">
        <v>0</v>
      </c>
      <c r="L317" s="84" t="b">
        <v>0</v>
      </c>
    </row>
    <row r="318" spans="1:12" ht="15">
      <c r="A318" s="84" t="s">
        <v>2038</v>
      </c>
      <c r="B318" s="84" t="s">
        <v>302</v>
      </c>
      <c r="C318" s="84">
        <v>3</v>
      </c>
      <c r="D318" s="118">
        <v>0.005966703688266584</v>
      </c>
      <c r="E318" s="118">
        <v>2.2471546148811266</v>
      </c>
      <c r="F318" s="84" t="s">
        <v>1535</v>
      </c>
      <c r="G318" s="84" t="b">
        <v>0</v>
      </c>
      <c r="H318" s="84" t="b">
        <v>0</v>
      </c>
      <c r="I318" s="84" t="b">
        <v>0</v>
      </c>
      <c r="J318" s="84" t="b">
        <v>0</v>
      </c>
      <c r="K318" s="84" t="b">
        <v>0</v>
      </c>
      <c r="L318" s="84" t="b">
        <v>0</v>
      </c>
    </row>
    <row r="319" spans="1:12" ht="15">
      <c r="A319" s="84" t="s">
        <v>302</v>
      </c>
      <c r="B319" s="84" t="s">
        <v>2020</v>
      </c>
      <c r="C319" s="84">
        <v>3</v>
      </c>
      <c r="D319" s="118">
        <v>0.005966703688266584</v>
      </c>
      <c r="E319" s="118">
        <v>2.0253058652647704</v>
      </c>
      <c r="F319" s="84" t="s">
        <v>1535</v>
      </c>
      <c r="G319" s="84" t="b">
        <v>0</v>
      </c>
      <c r="H319" s="84" t="b">
        <v>0</v>
      </c>
      <c r="I319" s="84" t="b">
        <v>0</v>
      </c>
      <c r="J319" s="84" t="b">
        <v>0</v>
      </c>
      <c r="K319" s="84" t="b">
        <v>0</v>
      </c>
      <c r="L319" s="84" t="b">
        <v>0</v>
      </c>
    </row>
    <row r="320" spans="1:12" ht="15">
      <c r="A320" s="84" t="s">
        <v>2022</v>
      </c>
      <c r="B320" s="84" t="s">
        <v>1658</v>
      </c>
      <c r="C320" s="84">
        <v>3</v>
      </c>
      <c r="D320" s="118">
        <v>0.005966703688266584</v>
      </c>
      <c r="E320" s="118">
        <v>1.6573290799701759</v>
      </c>
      <c r="F320" s="84" t="s">
        <v>1535</v>
      </c>
      <c r="G320" s="84" t="b">
        <v>1</v>
      </c>
      <c r="H320" s="84" t="b">
        <v>0</v>
      </c>
      <c r="I320" s="84" t="b">
        <v>0</v>
      </c>
      <c r="J320" s="84" t="b">
        <v>0</v>
      </c>
      <c r="K320" s="84" t="b">
        <v>0</v>
      </c>
      <c r="L320" s="84" t="b">
        <v>0</v>
      </c>
    </row>
    <row r="321" spans="1:12" ht="15">
      <c r="A321" s="84" t="s">
        <v>1658</v>
      </c>
      <c r="B321" s="84" t="s">
        <v>2032</v>
      </c>
      <c r="C321" s="84">
        <v>3</v>
      </c>
      <c r="D321" s="118">
        <v>0.005966703688266584</v>
      </c>
      <c r="E321" s="118">
        <v>1.453209097314251</v>
      </c>
      <c r="F321" s="84" t="s">
        <v>1535</v>
      </c>
      <c r="G321" s="84" t="b">
        <v>0</v>
      </c>
      <c r="H321" s="84" t="b">
        <v>0</v>
      </c>
      <c r="I321" s="84" t="b">
        <v>0</v>
      </c>
      <c r="J321" s="84" t="b">
        <v>0</v>
      </c>
      <c r="K321" s="84" t="b">
        <v>0</v>
      </c>
      <c r="L321" s="84" t="b">
        <v>0</v>
      </c>
    </row>
    <row r="322" spans="1:12" ht="15">
      <c r="A322" s="84" t="s">
        <v>1664</v>
      </c>
      <c r="B322" s="84" t="s">
        <v>2032</v>
      </c>
      <c r="C322" s="84">
        <v>3</v>
      </c>
      <c r="D322" s="118">
        <v>0.005966703688266584</v>
      </c>
      <c r="E322" s="118">
        <v>1.5112010442919377</v>
      </c>
      <c r="F322" s="84" t="s">
        <v>1535</v>
      </c>
      <c r="G322" s="84" t="b">
        <v>0</v>
      </c>
      <c r="H322" s="84" t="b">
        <v>0</v>
      </c>
      <c r="I322" s="84" t="b">
        <v>0</v>
      </c>
      <c r="J322" s="84" t="b">
        <v>0</v>
      </c>
      <c r="K322" s="84" t="b">
        <v>0</v>
      </c>
      <c r="L322" s="84" t="b">
        <v>0</v>
      </c>
    </row>
    <row r="323" spans="1:12" ht="15">
      <c r="A323" s="84" t="s">
        <v>277</v>
      </c>
      <c r="B323" s="84" t="s">
        <v>2073</v>
      </c>
      <c r="C323" s="84">
        <v>3</v>
      </c>
      <c r="D323" s="118">
        <v>0.005966703688266584</v>
      </c>
      <c r="E323" s="118">
        <v>1.1444922729839788</v>
      </c>
      <c r="F323" s="84" t="s">
        <v>1535</v>
      </c>
      <c r="G323" s="84" t="b">
        <v>0</v>
      </c>
      <c r="H323" s="84" t="b">
        <v>0</v>
      </c>
      <c r="I323" s="84" t="b">
        <v>0</v>
      </c>
      <c r="J323" s="84" t="b">
        <v>1</v>
      </c>
      <c r="K323" s="84" t="b">
        <v>0</v>
      </c>
      <c r="L323" s="84" t="b">
        <v>0</v>
      </c>
    </row>
    <row r="324" spans="1:12" ht="15">
      <c r="A324" s="84" t="s">
        <v>277</v>
      </c>
      <c r="B324" s="84" t="s">
        <v>2080</v>
      </c>
      <c r="C324" s="84">
        <v>3</v>
      </c>
      <c r="D324" s="118">
        <v>0.005966703688266584</v>
      </c>
      <c r="E324" s="118">
        <v>1.1444922729839788</v>
      </c>
      <c r="F324" s="84" t="s">
        <v>1535</v>
      </c>
      <c r="G324" s="84" t="b">
        <v>0</v>
      </c>
      <c r="H324" s="84" t="b">
        <v>0</v>
      </c>
      <c r="I324" s="84" t="b">
        <v>0</v>
      </c>
      <c r="J324" s="84" t="b">
        <v>0</v>
      </c>
      <c r="K324" s="84" t="b">
        <v>0</v>
      </c>
      <c r="L324" s="84" t="b">
        <v>0</v>
      </c>
    </row>
    <row r="325" spans="1:12" ht="15">
      <c r="A325" s="84" t="s">
        <v>2042</v>
      </c>
      <c r="B325" s="84" t="s">
        <v>277</v>
      </c>
      <c r="C325" s="84">
        <v>3</v>
      </c>
      <c r="D325" s="118">
        <v>0.005966703688266584</v>
      </c>
      <c r="E325" s="118">
        <v>1.469003364497483</v>
      </c>
      <c r="F325" s="84" t="s">
        <v>1535</v>
      </c>
      <c r="G325" s="84" t="b">
        <v>0</v>
      </c>
      <c r="H325" s="84" t="b">
        <v>0</v>
      </c>
      <c r="I325" s="84" t="b">
        <v>0</v>
      </c>
      <c r="J325" s="84" t="b">
        <v>0</v>
      </c>
      <c r="K325" s="84" t="b">
        <v>0</v>
      </c>
      <c r="L325" s="84" t="b">
        <v>0</v>
      </c>
    </row>
    <row r="326" spans="1:12" ht="15">
      <c r="A326" s="84" t="s">
        <v>2043</v>
      </c>
      <c r="B326" s="84" t="s">
        <v>2111</v>
      </c>
      <c r="C326" s="84">
        <v>3</v>
      </c>
      <c r="D326" s="118">
        <v>0.005966703688266584</v>
      </c>
      <c r="E326" s="118">
        <v>1.9461246192171453</v>
      </c>
      <c r="F326" s="84" t="s">
        <v>1535</v>
      </c>
      <c r="G326" s="84" t="b">
        <v>0</v>
      </c>
      <c r="H326" s="84" t="b">
        <v>0</v>
      </c>
      <c r="I326" s="84" t="b">
        <v>0</v>
      </c>
      <c r="J326" s="84" t="b">
        <v>0</v>
      </c>
      <c r="K326" s="84" t="b">
        <v>1</v>
      </c>
      <c r="L326" s="84" t="b">
        <v>0</v>
      </c>
    </row>
    <row r="327" spans="1:12" ht="15">
      <c r="A327" s="84" t="s">
        <v>2111</v>
      </c>
      <c r="B327" s="84" t="s">
        <v>2112</v>
      </c>
      <c r="C327" s="84">
        <v>3</v>
      </c>
      <c r="D327" s="118">
        <v>0.005966703688266584</v>
      </c>
      <c r="E327" s="118">
        <v>2.2471546148811266</v>
      </c>
      <c r="F327" s="84" t="s">
        <v>1535</v>
      </c>
      <c r="G327" s="84" t="b">
        <v>0</v>
      </c>
      <c r="H327" s="84" t="b">
        <v>1</v>
      </c>
      <c r="I327" s="84" t="b">
        <v>0</v>
      </c>
      <c r="J327" s="84" t="b">
        <v>0</v>
      </c>
      <c r="K327" s="84" t="b">
        <v>0</v>
      </c>
      <c r="L327" s="84" t="b">
        <v>0</v>
      </c>
    </row>
    <row r="328" spans="1:12" ht="15">
      <c r="A328" s="84" t="s">
        <v>2112</v>
      </c>
      <c r="B328" s="84" t="s">
        <v>2113</v>
      </c>
      <c r="C328" s="84">
        <v>3</v>
      </c>
      <c r="D328" s="118">
        <v>0.005966703688266584</v>
      </c>
      <c r="E328" s="118">
        <v>2.2471546148811266</v>
      </c>
      <c r="F328" s="84" t="s">
        <v>1535</v>
      </c>
      <c r="G328" s="84" t="b">
        <v>0</v>
      </c>
      <c r="H328" s="84" t="b">
        <v>0</v>
      </c>
      <c r="I328" s="84" t="b">
        <v>0</v>
      </c>
      <c r="J328" s="84" t="b">
        <v>0</v>
      </c>
      <c r="K328" s="84" t="b">
        <v>0</v>
      </c>
      <c r="L328" s="84" t="b">
        <v>0</v>
      </c>
    </row>
    <row r="329" spans="1:12" ht="15">
      <c r="A329" s="84" t="s">
        <v>2113</v>
      </c>
      <c r="B329" s="84" t="s">
        <v>2114</v>
      </c>
      <c r="C329" s="84">
        <v>3</v>
      </c>
      <c r="D329" s="118">
        <v>0.005966703688266584</v>
      </c>
      <c r="E329" s="118">
        <v>2.2471546148811266</v>
      </c>
      <c r="F329" s="84" t="s">
        <v>1535</v>
      </c>
      <c r="G329" s="84" t="b">
        <v>0</v>
      </c>
      <c r="H329" s="84" t="b">
        <v>0</v>
      </c>
      <c r="I329" s="84" t="b">
        <v>0</v>
      </c>
      <c r="J329" s="84" t="b">
        <v>0</v>
      </c>
      <c r="K329" s="84" t="b">
        <v>0</v>
      </c>
      <c r="L329" s="84" t="b">
        <v>0</v>
      </c>
    </row>
    <row r="330" spans="1:12" ht="15">
      <c r="A330" s="84" t="s">
        <v>277</v>
      </c>
      <c r="B330" s="84" t="s">
        <v>277</v>
      </c>
      <c r="C330" s="84">
        <v>2</v>
      </c>
      <c r="D330" s="118">
        <v>0.004594584452034165</v>
      </c>
      <c r="E330" s="118">
        <v>0.19024976354465403</v>
      </c>
      <c r="F330" s="84" t="s">
        <v>1535</v>
      </c>
      <c r="G330" s="84" t="b">
        <v>0</v>
      </c>
      <c r="H330" s="84" t="b">
        <v>0</v>
      </c>
      <c r="I330" s="84" t="b">
        <v>0</v>
      </c>
      <c r="J330" s="84" t="b">
        <v>0</v>
      </c>
      <c r="K330" s="84" t="b">
        <v>0</v>
      </c>
      <c r="L330" s="84" t="b">
        <v>0</v>
      </c>
    </row>
    <row r="331" spans="1:12" ht="15">
      <c r="A331" s="84" t="s">
        <v>1664</v>
      </c>
      <c r="B331" s="84" t="s">
        <v>2085</v>
      </c>
      <c r="C331" s="84">
        <v>2</v>
      </c>
      <c r="D331" s="118">
        <v>0.004594584452034165</v>
      </c>
      <c r="E331" s="118">
        <v>1.8791778295865322</v>
      </c>
      <c r="F331" s="84" t="s">
        <v>1535</v>
      </c>
      <c r="G331" s="84" t="b">
        <v>0</v>
      </c>
      <c r="H331" s="84" t="b">
        <v>0</v>
      </c>
      <c r="I331" s="84" t="b">
        <v>0</v>
      </c>
      <c r="J331" s="84" t="b">
        <v>0</v>
      </c>
      <c r="K331" s="84" t="b">
        <v>0</v>
      </c>
      <c r="L331" s="84" t="b">
        <v>0</v>
      </c>
    </row>
    <row r="332" spans="1:12" ht="15">
      <c r="A332" s="84" t="s">
        <v>1660</v>
      </c>
      <c r="B332" s="84" t="s">
        <v>2066</v>
      </c>
      <c r="C332" s="84">
        <v>2</v>
      </c>
      <c r="D332" s="118">
        <v>0.004594584452034165</v>
      </c>
      <c r="E332" s="118">
        <v>1.506791925386883</v>
      </c>
      <c r="F332" s="84" t="s">
        <v>1535</v>
      </c>
      <c r="G332" s="84" t="b">
        <v>0</v>
      </c>
      <c r="H332" s="84" t="b">
        <v>0</v>
      </c>
      <c r="I332" s="84" t="b">
        <v>0</v>
      </c>
      <c r="J332" s="84" t="b">
        <v>0</v>
      </c>
      <c r="K332" s="84" t="b">
        <v>0</v>
      </c>
      <c r="L332" s="84" t="b">
        <v>0</v>
      </c>
    </row>
    <row r="333" spans="1:12" ht="15">
      <c r="A333" s="84" t="s">
        <v>1664</v>
      </c>
      <c r="B333" s="84" t="s">
        <v>2100</v>
      </c>
      <c r="C333" s="84">
        <v>2</v>
      </c>
      <c r="D333" s="118">
        <v>0.004594584452034165</v>
      </c>
      <c r="E333" s="118">
        <v>1.8791778295865322</v>
      </c>
      <c r="F333" s="84" t="s">
        <v>1535</v>
      </c>
      <c r="G333" s="84" t="b">
        <v>0</v>
      </c>
      <c r="H333" s="84" t="b">
        <v>0</v>
      </c>
      <c r="I333" s="84" t="b">
        <v>0</v>
      </c>
      <c r="J333" s="84" t="b">
        <v>0</v>
      </c>
      <c r="K333" s="84" t="b">
        <v>0</v>
      </c>
      <c r="L333" s="84" t="b">
        <v>0</v>
      </c>
    </row>
    <row r="334" spans="1:12" ht="15">
      <c r="A334" s="84" t="s">
        <v>2035</v>
      </c>
      <c r="B334" s="84" t="s">
        <v>2036</v>
      </c>
      <c r="C334" s="84">
        <v>2</v>
      </c>
      <c r="D334" s="118">
        <v>0.004594584452034165</v>
      </c>
      <c r="E334" s="118">
        <v>2.423245873936808</v>
      </c>
      <c r="F334" s="84" t="s">
        <v>1535</v>
      </c>
      <c r="G334" s="84" t="b">
        <v>0</v>
      </c>
      <c r="H334" s="84" t="b">
        <v>0</v>
      </c>
      <c r="I334" s="84" t="b">
        <v>0</v>
      </c>
      <c r="J334" s="84" t="b">
        <v>0</v>
      </c>
      <c r="K334" s="84" t="b">
        <v>0</v>
      </c>
      <c r="L334" s="84" t="b">
        <v>0</v>
      </c>
    </row>
    <row r="335" spans="1:12" ht="15">
      <c r="A335" s="84" t="s">
        <v>2036</v>
      </c>
      <c r="B335" s="84" t="s">
        <v>232</v>
      </c>
      <c r="C335" s="84">
        <v>2</v>
      </c>
      <c r="D335" s="118">
        <v>0.004594584452034165</v>
      </c>
      <c r="E335" s="118">
        <v>2.423245873936808</v>
      </c>
      <c r="F335" s="84" t="s">
        <v>1535</v>
      </c>
      <c r="G335" s="84" t="b">
        <v>0</v>
      </c>
      <c r="H335" s="84" t="b">
        <v>0</v>
      </c>
      <c r="I335" s="84" t="b">
        <v>0</v>
      </c>
      <c r="J335" s="84" t="b">
        <v>0</v>
      </c>
      <c r="K335" s="84" t="b">
        <v>0</v>
      </c>
      <c r="L335" s="84" t="b">
        <v>0</v>
      </c>
    </row>
    <row r="336" spans="1:12" ht="15">
      <c r="A336" s="84" t="s">
        <v>232</v>
      </c>
      <c r="B336" s="84" t="s">
        <v>2020</v>
      </c>
      <c r="C336" s="84">
        <v>2</v>
      </c>
      <c r="D336" s="118">
        <v>0.004594584452034165</v>
      </c>
      <c r="E336" s="118">
        <v>2.0253058652647704</v>
      </c>
      <c r="F336" s="84" t="s">
        <v>1535</v>
      </c>
      <c r="G336" s="84" t="b">
        <v>0</v>
      </c>
      <c r="H336" s="84" t="b">
        <v>0</v>
      </c>
      <c r="I336" s="84" t="b">
        <v>0</v>
      </c>
      <c r="J336" s="84" t="b">
        <v>0</v>
      </c>
      <c r="K336" s="84" t="b">
        <v>0</v>
      </c>
      <c r="L336" s="84" t="b">
        <v>0</v>
      </c>
    </row>
    <row r="337" spans="1:12" ht="15">
      <c r="A337" s="84" t="s">
        <v>2022</v>
      </c>
      <c r="B337" s="84" t="s">
        <v>277</v>
      </c>
      <c r="C337" s="84">
        <v>2</v>
      </c>
      <c r="D337" s="118">
        <v>0.004594584452034165</v>
      </c>
      <c r="E337" s="118">
        <v>1.0710633558254454</v>
      </c>
      <c r="F337" s="84" t="s">
        <v>1535</v>
      </c>
      <c r="G337" s="84" t="b">
        <v>1</v>
      </c>
      <c r="H337" s="84" t="b">
        <v>0</v>
      </c>
      <c r="I337" s="84" t="b">
        <v>0</v>
      </c>
      <c r="J337" s="84" t="b">
        <v>0</v>
      </c>
      <c r="K337" s="84" t="b">
        <v>0</v>
      </c>
      <c r="L337" s="84" t="b">
        <v>0</v>
      </c>
    </row>
    <row r="338" spans="1:12" ht="15">
      <c r="A338" s="84" t="s">
        <v>1690</v>
      </c>
      <c r="B338" s="84" t="s">
        <v>2037</v>
      </c>
      <c r="C338" s="84">
        <v>2</v>
      </c>
      <c r="D338" s="118">
        <v>0.004594584452034165</v>
      </c>
      <c r="E338" s="118">
        <v>2.0253058652647704</v>
      </c>
      <c r="F338" s="84" t="s">
        <v>1535</v>
      </c>
      <c r="G338" s="84" t="b">
        <v>0</v>
      </c>
      <c r="H338" s="84" t="b">
        <v>0</v>
      </c>
      <c r="I338" s="84" t="b">
        <v>0</v>
      </c>
      <c r="J338" s="84" t="b">
        <v>0</v>
      </c>
      <c r="K338" s="84" t="b">
        <v>0</v>
      </c>
      <c r="L338" s="84" t="b">
        <v>0</v>
      </c>
    </row>
    <row r="339" spans="1:12" ht="15">
      <c r="A339" s="84" t="s">
        <v>2037</v>
      </c>
      <c r="B339" s="84" t="s">
        <v>2023</v>
      </c>
      <c r="C339" s="84">
        <v>2</v>
      </c>
      <c r="D339" s="118">
        <v>0.004594584452034165</v>
      </c>
      <c r="E339" s="118">
        <v>2.0253058652647704</v>
      </c>
      <c r="F339" s="84" t="s">
        <v>1535</v>
      </c>
      <c r="G339" s="84" t="b">
        <v>0</v>
      </c>
      <c r="H339" s="84" t="b">
        <v>0</v>
      </c>
      <c r="I339" s="84" t="b">
        <v>0</v>
      </c>
      <c r="J339" s="84" t="b">
        <v>1</v>
      </c>
      <c r="K339" s="84" t="b">
        <v>0</v>
      </c>
      <c r="L339" s="84" t="b">
        <v>0</v>
      </c>
    </row>
    <row r="340" spans="1:12" ht="15">
      <c r="A340" s="84" t="s">
        <v>2023</v>
      </c>
      <c r="B340" s="84" t="s">
        <v>1691</v>
      </c>
      <c r="C340" s="84">
        <v>2</v>
      </c>
      <c r="D340" s="118">
        <v>0.004594584452034165</v>
      </c>
      <c r="E340" s="118">
        <v>2.0253058652647704</v>
      </c>
      <c r="F340" s="84" t="s">
        <v>1535</v>
      </c>
      <c r="G340" s="84" t="b">
        <v>1</v>
      </c>
      <c r="H340" s="84" t="b">
        <v>0</v>
      </c>
      <c r="I340" s="84" t="b">
        <v>0</v>
      </c>
      <c r="J340" s="84" t="b">
        <v>0</v>
      </c>
      <c r="K340" s="84" t="b">
        <v>0</v>
      </c>
      <c r="L340" s="84" t="b">
        <v>0</v>
      </c>
    </row>
    <row r="341" spans="1:12" ht="15">
      <c r="A341" s="84" t="s">
        <v>1691</v>
      </c>
      <c r="B341" s="84" t="s">
        <v>1617</v>
      </c>
      <c r="C341" s="84">
        <v>2</v>
      </c>
      <c r="D341" s="118">
        <v>0.004594584452034165</v>
      </c>
      <c r="E341" s="118">
        <v>1.423245873936808</v>
      </c>
      <c r="F341" s="84" t="s">
        <v>1535</v>
      </c>
      <c r="G341" s="84" t="b">
        <v>0</v>
      </c>
      <c r="H341" s="84" t="b">
        <v>0</v>
      </c>
      <c r="I341" s="84" t="b">
        <v>0</v>
      </c>
      <c r="J341" s="84" t="b">
        <v>0</v>
      </c>
      <c r="K341" s="84" t="b">
        <v>0</v>
      </c>
      <c r="L341" s="84" t="b">
        <v>0</v>
      </c>
    </row>
    <row r="342" spans="1:12" ht="15">
      <c r="A342" s="84" t="s">
        <v>281</v>
      </c>
      <c r="B342" s="84" t="s">
        <v>1688</v>
      </c>
      <c r="C342" s="84">
        <v>2</v>
      </c>
      <c r="D342" s="118">
        <v>0.004594584452034165</v>
      </c>
      <c r="E342" s="118">
        <v>2.423245873936808</v>
      </c>
      <c r="F342" s="84" t="s">
        <v>1535</v>
      </c>
      <c r="G342" s="84" t="b">
        <v>0</v>
      </c>
      <c r="H342" s="84" t="b">
        <v>0</v>
      </c>
      <c r="I342" s="84" t="b">
        <v>0</v>
      </c>
      <c r="J342" s="84" t="b">
        <v>0</v>
      </c>
      <c r="K342" s="84" t="b">
        <v>0</v>
      </c>
      <c r="L342" s="84" t="b">
        <v>0</v>
      </c>
    </row>
    <row r="343" spans="1:12" ht="15">
      <c r="A343" s="84" t="s">
        <v>1688</v>
      </c>
      <c r="B343" s="84" t="s">
        <v>277</v>
      </c>
      <c r="C343" s="84">
        <v>2</v>
      </c>
      <c r="D343" s="118">
        <v>0.004594584452034165</v>
      </c>
      <c r="E343" s="118">
        <v>1.469003364497483</v>
      </c>
      <c r="F343" s="84" t="s">
        <v>1535</v>
      </c>
      <c r="G343" s="84" t="b">
        <v>0</v>
      </c>
      <c r="H343" s="84" t="b">
        <v>0</v>
      </c>
      <c r="I343" s="84" t="b">
        <v>0</v>
      </c>
      <c r="J343" s="84" t="b">
        <v>0</v>
      </c>
      <c r="K343" s="84" t="b">
        <v>0</v>
      </c>
      <c r="L343" s="84" t="b">
        <v>0</v>
      </c>
    </row>
    <row r="344" spans="1:12" ht="15">
      <c r="A344" s="84" t="s">
        <v>277</v>
      </c>
      <c r="B344" s="84" t="s">
        <v>1687</v>
      </c>
      <c r="C344" s="84">
        <v>2</v>
      </c>
      <c r="D344" s="118">
        <v>0.004594584452034165</v>
      </c>
      <c r="E344" s="118">
        <v>1.1444922729839788</v>
      </c>
      <c r="F344" s="84" t="s">
        <v>1535</v>
      </c>
      <c r="G344" s="84" t="b">
        <v>0</v>
      </c>
      <c r="H344" s="84" t="b">
        <v>0</v>
      </c>
      <c r="I344" s="84" t="b">
        <v>0</v>
      </c>
      <c r="J344" s="84" t="b">
        <v>0</v>
      </c>
      <c r="K344" s="84" t="b">
        <v>0</v>
      </c>
      <c r="L344" s="84" t="b">
        <v>0</v>
      </c>
    </row>
    <row r="345" spans="1:12" ht="15">
      <c r="A345" s="84" t="s">
        <v>1687</v>
      </c>
      <c r="B345" s="84" t="s">
        <v>1689</v>
      </c>
      <c r="C345" s="84">
        <v>2</v>
      </c>
      <c r="D345" s="118">
        <v>0.004594584452034165</v>
      </c>
      <c r="E345" s="118">
        <v>2.2471546148811266</v>
      </c>
      <c r="F345" s="84" t="s">
        <v>1535</v>
      </c>
      <c r="G345" s="84" t="b">
        <v>0</v>
      </c>
      <c r="H345" s="84" t="b">
        <v>0</v>
      </c>
      <c r="I345" s="84" t="b">
        <v>0</v>
      </c>
      <c r="J345" s="84" t="b">
        <v>0</v>
      </c>
      <c r="K345" s="84" t="b">
        <v>0</v>
      </c>
      <c r="L345" s="84" t="b">
        <v>0</v>
      </c>
    </row>
    <row r="346" spans="1:12" ht="15">
      <c r="A346" s="84" t="s">
        <v>2116</v>
      </c>
      <c r="B346" s="84" t="s">
        <v>2117</v>
      </c>
      <c r="C346" s="84">
        <v>2</v>
      </c>
      <c r="D346" s="118">
        <v>0.004594584452034165</v>
      </c>
      <c r="E346" s="118">
        <v>2.423245873936808</v>
      </c>
      <c r="F346" s="84" t="s">
        <v>1535</v>
      </c>
      <c r="G346" s="84" t="b">
        <v>0</v>
      </c>
      <c r="H346" s="84" t="b">
        <v>0</v>
      </c>
      <c r="I346" s="84" t="b">
        <v>0</v>
      </c>
      <c r="J346" s="84" t="b">
        <v>0</v>
      </c>
      <c r="K346" s="84" t="b">
        <v>0</v>
      </c>
      <c r="L346" s="84" t="b">
        <v>0</v>
      </c>
    </row>
    <row r="347" spans="1:12" ht="15">
      <c r="A347" s="84" t="s">
        <v>2117</v>
      </c>
      <c r="B347" s="84" t="s">
        <v>2118</v>
      </c>
      <c r="C347" s="84">
        <v>2</v>
      </c>
      <c r="D347" s="118">
        <v>0.004594584452034165</v>
      </c>
      <c r="E347" s="118">
        <v>2.423245873936808</v>
      </c>
      <c r="F347" s="84" t="s">
        <v>1535</v>
      </c>
      <c r="G347" s="84" t="b">
        <v>0</v>
      </c>
      <c r="H347" s="84" t="b">
        <v>0</v>
      </c>
      <c r="I347" s="84" t="b">
        <v>0</v>
      </c>
      <c r="J347" s="84" t="b">
        <v>0</v>
      </c>
      <c r="K347" s="84" t="b">
        <v>0</v>
      </c>
      <c r="L347" s="84" t="b">
        <v>0</v>
      </c>
    </row>
    <row r="348" spans="1:12" ht="15">
      <c r="A348" s="84" t="s">
        <v>2118</v>
      </c>
      <c r="B348" s="84" t="s">
        <v>2063</v>
      </c>
      <c r="C348" s="84">
        <v>2</v>
      </c>
      <c r="D348" s="118">
        <v>0.004594584452034165</v>
      </c>
      <c r="E348" s="118">
        <v>2.1222158782728267</v>
      </c>
      <c r="F348" s="84" t="s">
        <v>1535</v>
      </c>
      <c r="G348" s="84" t="b">
        <v>0</v>
      </c>
      <c r="H348" s="84" t="b">
        <v>0</v>
      </c>
      <c r="I348" s="84" t="b">
        <v>0</v>
      </c>
      <c r="J348" s="84" t="b">
        <v>0</v>
      </c>
      <c r="K348" s="84" t="b">
        <v>0</v>
      </c>
      <c r="L348" s="84" t="b">
        <v>0</v>
      </c>
    </row>
    <row r="349" spans="1:12" ht="15">
      <c r="A349" s="84" t="s">
        <v>2063</v>
      </c>
      <c r="B349" s="84" t="s">
        <v>2045</v>
      </c>
      <c r="C349" s="84">
        <v>2</v>
      </c>
      <c r="D349" s="118">
        <v>0.004594584452034165</v>
      </c>
      <c r="E349" s="118">
        <v>2.1222158782728267</v>
      </c>
      <c r="F349" s="84" t="s">
        <v>1535</v>
      </c>
      <c r="G349" s="84" t="b">
        <v>0</v>
      </c>
      <c r="H349" s="84" t="b">
        <v>0</v>
      </c>
      <c r="I349" s="84" t="b">
        <v>0</v>
      </c>
      <c r="J349" s="84" t="b">
        <v>0</v>
      </c>
      <c r="K349" s="84" t="b">
        <v>0</v>
      </c>
      <c r="L349" s="84" t="b">
        <v>0</v>
      </c>
    </row>
    <row r="350" spans="1:12" ht="15">
      <c r="A350" s="84" t="s">
        <v>2045</v>
      </c>
      <c r="B350" s="84" t="s">
        <v>2119</v>
      </c>
      <c r="C350" s="84">
        <v>2</v>
      </c>
      <c r="D350" s="118">
        <v>0.004594584452034165</v>
      </c>
      <c r="E350" s="118">
        <v>2.423245873936808</v>
      </c>
      <c r="F350" s="84" t="s">
        <v>1535</v>
      </c>
      <c r="G350" s="84" t="b">
        <v>0</v>
      </c>
      <c r="H350" s="84" t="b">
        <v>0</v>
      </c>
      <c r="I350" s="84" t="b">
        <v>0</v>
      </c>
      <c r="J350" s="84" t="b">
        <v>0</v>
      </c>
      <c r="K350" s="84" t="b">
        <v>0</v>
      </c>
      <c r="L350" s="84" t="b">
        <v>0</v>
      </c>
    </row>
    <row r="351" spans="1:12" ht="15">
      <c r="A351" s="84" t="s">
        <v>2119</v>
      </c>
      <c r="B351" s="84" t="s">
        <v>2064</v>
      </c>
      <c r="C351" s="84">
        <v>2</v>
      </c>
      <c r="D351" s="118">
        <v>0.004594584452034165</v>
      </c>
      <c r="E351" s="118">
        <v>2.423245873936808</v>
      </c>
      <c r="F351" s="84" t="s">
        <v>1535</v>
      </c>
      <c r="G351" s="84" t="b">
        <v>0</v>
      </c>
      <c r="H351" s="84" t="b">
        <v>0</v>
      </c>
      <c r="I351" s="84" t="b">
        <v>0</v>
      </c>
      <c r="J351" s="84" t="b">
        <v>0</v>
      </c>
      <c r="K351" s="84" t="b">
        <v>0</v>
      </c>
      <c r="L351" s="84" t="b">
        <v>0</v>
      </c>
    </row>
    <row r="352" spans="1:12" ht="15">
      <c r="A352" s="84" t="s">
        <v>2064</v>
      </c>
      <c r="B352" s="84" t="s">
        <v>2065</v>
      </c>
      <c r="C352" s="84">
        <v>2</v>
      </c>
      <c r="D352" s="118">
        <v>0.004594584452034165</v>
      </c>
      <c r="E352" s="118">
        <v>2.1222158782728267</v>
      </c>
      <c r="F352" s="84" t="s">
        <v>1535</v>
      </c>
      <c r="G352" s="84" t="b">
        <v>0</v>
      </c>
      <c r="H352" s="84" t="b">
        <v>0</v>
      </c>
      <c r="I352" s="84" t="b">
        <v>0</v>
      </c>
      <c r="J352" s="84" t="b">
        <v>0</v>
      </c>
      <c r="K352" s="84" t="b">
        <v>0</v>
      </c>
      <c r="L352" s="84" t="b">
        <v>0</v>
      </c>
    </row>
    <row r="353" spans="1:12" ht="15">
      <c r="A353" s="84" t="s">
        <v>2065</v>
      </c>
      <c r="B353" s="84" t="s">
        <v>2120</v>
      </c>
      <c r="C353" s="84">
        <v>2</v>
      </c>
      <c r="D353" s="118">
        <v>0.004594584452034165</v>
      </c>
      <c r="E353" s="118">
        <v>2.1222158782728267</v>
      </c>
      <c r="F353" s="84" t="s">
        <v>1535</v>
      </c>
      <c r="G353" s="84" t="b">
        <v>0</v>
      </c>
      <c r="H353" s="84" t="b">
        <v>0</v>
      </c>
      <c r="I353" s="84" t="b">
        <v>0</v>
      </c>
      <c r="J353" s="84" t="b">
        <v>1</v>
      </c>
      <c r="K353" s="84" t="b">
        <v>0</v>
      </c>
      <c r="L353" s="84" t="b">
        <v>0</v>
      </c>
    </row>
    <row r="354" spans="1:12" ht="15">
      <c r="A354" s="84" t="s">
        <v>2120</v>
      </c>
      <c r="B354" s="84" t="s">
        <v>2046</v>
      </c>
      <c r="C354" s="84">
        <v>2</v>
      </c>
      <c r="D354" s="118">
        <v>0.004594584452034165</v>
      </c>
      <c r="E354" s="118">
        <v>2.0253058652647704</v>
      </c>
      <c r="F354" s="84" t="s">
        <v>1535</v>
      </c>
      <c r="G354" s="84" t="b">
        <v>1</v>
      </c>
      <c r="H354" s="84" t="b">
        <v>0</v>
      </c>
      <c r="I354" s="84" t="b">
        <v>0</v>
      </c>
      <c r="J354" s="84" t="b">
        <v>0</v>
      </c>
      <c r="K354" s="84" t="b">
        <v>0</v>
      </c>
      <c r="L354" s="84" t="b">
        <v>0</v>
      </c>
    </row>
    <row r="355" spans="1:12" ht="15">
      <c r="A355" s="84" t="s">
        <v>2046</v>
      </c>
      <c r="B355" s="84" t="s">
        <v>2063</v>
      </c>
      <c r="C355" s="84">
        <v>2</v>
      </c>
      <c r="D355" s="118">
        <v>0.004594584452034165</v>
      </c>
      <c r="E355" s="118">
        <v>1.7242758696007892</v>
      </c>
      <c r="F355" s="84" t="s">
        <v>1535</v>
      </c>
      <c r="G355" s="84" t="b">
        <v>0</v>
      </c>
      <c r="H355" s="84" t="b">
        <v>0</v>
      </c>
      <c r="I355" s="84" t="b">
        <v>0</v>
      </c>
      <c r="J355" s="84" t="b">
        <v>0</v>
      </c>
      <c r="K355" s="84" t="b">
        <v>0</v>
      </c>
      <c r="L355" s="84" t="b">
        <v>0</v>
      </c>
    </row>
    <row r="356" spans="1:12" ht="15">
      <c r="A356" s="84" t="s">
        <v>2063</v>
      </c>
      <c r="B356" s="84" t="s">
        <v>2121</v>
      </c>
      <c r="C356" s="84">
        <v>2</v>
      </c>
      <c r="D356" s="118">
        <v>0.004594584452034165</v>
      </c>
      <c r="E356" s="118">
        <v>2.1222158782728267</v>
      </c>
      <c r="F356" s="84" t="s">
        <v>1535</v>
      </c>
      <c r="G356" s="84" t="b">
        <v>0</v>
      </c>
      <c r="H356" s="84" t="b">
        <v>0</v>
      </c>
      <c r="I356" s="84" t="b">
        <v>0</v>
      </c>
      <c r="J356" s="84" t="b">
        <v>0</v>
      </c>
      <c r="K356" s="84" t="b">
        <v>0</v>
      </c>
      <c r="L356" s="84" t="b">
        <v>0</v>
      </c>
    </row>
    <row r="357" spans="1:12" ht="15">
      <c r="A357" s="84" t="s">
        <v>2126</v>
      </c>
      <c r="B357" s="84" t="s">
        <v>278</v>
      </c>
      <c r="C357" s="84">
        <v>2</v>
      </c>
      <c r="D357" s="118">
        <v>0.004594584452034165</v>
      </c>
      <c r="E357" s="118">
        <v>2.423245873936808</v>
      </c>
      <c r="F357" s="84" t="s">
        <v>1535</v>
      </c>
      <c r="G357" s="84" t="b">
        <v>0</v>
      </c>
      <c r="H357" s="84" t="b">
        <v>0</v>
      </c>
      <c r="I357" s="84" t="b">
        <v>0</v>
      </c>
      <c r="J357" s="84" t="b">
        <v>0</v>
      </c>
      <c r="K357" s="84" t="b">
        <v>0</v>
      </c>
      <c r="L357" s="84" t="b">
        <v>0</v>
      </c>
    </row>
    <row r="358" spans="1:12" ht="15">
      <c r="A358" s="84" t="s">
        <v>278</v>
      </c>
      <c r="B358" s="84" t="s">
        <v>2127</v>
      </c>
      <c r="C358" s="84">
        <v>2</v>
      </c>
      <c r="D358" s="118">
        <v>0.004594584452034165</v>
      </c>
      <c r="E358" s="118">
        <v>2.423245873936808</v>
      </c>
      <c r="F358" s="84" t="s">
        <v>1535</v>
      </c>
      <c r="G358" s="84" t="b">
        <v>0</v>
      </c>
      <c r="H358" s="84" t="b">
        <v>0</v>
      </c>
      <c r="I358" s="84" t="b">
        <v>0</v>
      </c>
      <c r="J358" s="84" t="b">
        <v>0</v>
      </c>
      <c r="K358" s="84" t="b">
        <v>0</v>
      </c>
      <c r="L358" s="84" t="b">
        <v>0</v>
      </c>
    </row>
    <row r="359" spans="1:12" ht="15">
      <c r="A359" s="84" t="s">
        <v>2127</v>
      </c>
      <c r="B359" s="84" t="s">
        <v>308</v>
      </c>
      <c r="C359" s="84">
        <v>2</v>
      </c>
      <c r="D359" s="118">
        <v>0.004594584452034165</v>
      </c>
      <c r="E359" s="118">
        <v>2.423245873936808</v>
      </c>
      <c r="F359" s="84" t="s">
        <v>1535</v>
      </c>
      <c r="G359" s="84" t="b">
        <v>0</v>
      </c>
      <c r="H359" s="84" t="b">
        <v>0</v>
      </c>
      <c r="I359" s="84" t="b">
        <v>0</v>
      </c>
      <c r="J359" s="84" t="b">
        <v>0</v>
      </c>
      <c r="K359" s="84" t="b">
        <v>0</v>
      </c>
      <c r="L359" s="84" t="b">
        <v>0</v>
      </c>
    </row>
    <row r="360" spans="1:12" ht="15">
      <c r="A360" s="84" t="s">
        <v>308</v>
      </c>
      <c r="B360" s="84" t="s">
        <v>2128</v>
      </c>
      <c r="C360" s="84">
        <v>2</v>
      </c>
      <c r="D360" s="118">
        <v>0.004594584452034165</v>
      </c>
      <c r="E360" s="118">
        <v>2.423245873936808</v>
      </c>
      <c r="F360" s="84" t="s">
        <v>1535</v>
      </c>
      <c r="G360" s="84" t="b">
        <v>0</v>
      </c>
      <c r="H360" s="84" t="b">
        <v>0</v>
      </c>
      <c r="I360" s="84" t="b">
        <v>0</v>
      </c>
      <c r="J360" s="84" t="b">
        <v>0</v>
      </c>
      <c r="K360" s="84" t="b">
        <v>0</v>
      </c>
      <c r="L360" s="84" t="b">
        <v>0</v>
      </c>
    </row>
    <row r="361" spans="1:12" ht="15">
      <c r="A361" s="84" t="s">
        <v>2128</v>
      </c>
      <c r="B361" s="84" t="s">
        <v>1678</v>
      </c>
      <c r="C361" s="84">
        <v>2</v>
      </c>
      <c r="D361" s="118">
        <v>0.004594584452034165</v>
      </c>
      <c r="E361" s="118">
        <v>2.0253058652647704</v>
      </c>
      <c r="F361" s="84" t="s">
        <v>1535</v>
      </c>
      <c r="G361" s="84" t="b">
        <v>0</v>
      </c>
      <c r="H361" s="84" t="b">
        <v>0</v>
      </c>
      <c r="I361" s="84" t="b">
        <v>0</v>
      </c>
      <c r="J361" s="84" t="b">
        <v>0</v>
      </c>
      <c r="K361" s="84" t="b">
        <v>0</v>
      </c>
      <c r="L361" s="84" t="b">
        <v>0</v>
      </c>
    </row>
    <row r="362" spans="1:12" ht="15">
      <c r="A362" s="84" t="s">
        <v>1678</v>
      </c>
      <c r="B362" s="84" t="s">
        <v>2129</v>
      </c>
      <c r="C362" s="84">
        <v>2</v>
      </c>
      <c r="D362" s="118">
        <v>0.004594584452034165</v>
      </c>
      <c r="E362" s="118">
        <v>2.0253058652647704</v>
      </c>
      <c r="F362" s="84" t="s">
        <v>1535</v>
      </c>
      <c r="G362" s="84" t="b">
        <v>0</v>
      </c>
      <c r="H362" s="84" t="b">
        <v>0</v>
      </c>
      <c r="I362" s="84" t="b">
        <v>0</v>
      </c>
      <c r="J362" s="84" t="b">
        <v>0</v>
      </c>
      <c r="K362" s="84" t="b">
        <v>0</v>
      </c>
      <c r="L362" s="84" t="b">
        <v>0</v>
      </c>
    </row>
    <row r="363" spans="1:12" ht="15">
      <c r="A363" s="84" t="s">
        <v>2129</v>
      </c>
      <c r="B363" s="84" t="s">
        <v>2130</v>
      </c>
      <c r="C363" s="84">
        <v>2</v>
      </c>
      <c r="D363" s="118">
        <v>0.004594584452034165</v>
      </c>
      <c r="E363" s="118">
        <v>2.423245873936808</v>
      </c>
      <c r="F363" s="84" t="s">
        <v>1535</v>
      </c>
      <c r="G363" s="84" t="b">
        <v>0</v>
      </c>
      <c r="H363" s="84" t="b">
        <v>0</v>
      </c>
      <c r="I363" s="84" t="b">
        <v>0</v>
      </c>
      <c r="J363" s="84" t="b">
        <v>1</v>
      </c>
      <c r="K363" s="84" t="b">
        <v>0</v>
      </c>
      <c r="L363" s="84" t="b">
        <v>0</v>
      </c>
    </row>
    <row r="364" spans="1:12" ht="15">
      <c r="A364" s="84" t="s">
        <v>2130</v>
      </c>
      <c r="B364" s="84" t="s">
        <v>2068</v>
      </c>
      <c r="C364" s="84">
        <v>2</v>
      </c>
      <c r="D364" s="118">
        <v>0.004594584452034165</v>
      </c>
      <c r="E364" s="118">
        <v>2.423245873936808</v>
      </c>
      <c r="F364" s="84" t="s">
        <v>1535</v>
      </c>
      <c r="G364" s="84" t="b">
        <v>1</v>
      </c>
      <c r="H364" s="84" t="b">
        <v>0</v>
      </c>
      <c r="I364" s="84" t="b">
        <v>0</v>
      </c>
      <c r="J364" s="84" t="b">
        <v>0</v>
      </c>
      <c r="K364" s="84" t="b">
        <v>0</v>
      </c>
      <c r="L364" s="84" t="b">
        <v>0</v>
      </c>
    </row>
    <row r="365" spans="1:12" ht="15">
      <c r="A365" s="84" t="s">
        <v>2068</v>
      </c>
      <c r="B365" s="84" t="s">
        <v>1617</v>
      </c>
      <c r="C365" s="84">
        <v>2</v>
      </c>
      <c r="D365" s="118">
        <v>0.004594584452034165</v>
      </c>
      <c r="E365" s="118">
        <v>1.423245873936808</v>
      </c>
      <c r="F365" s="84" t="s">
        <v>1535</v>
      </c>
      <c r="G365" s="84" t="b">
        <v>0</v>
      </c>
      <c r="H365" s="84" t="b">
        <v>0</v>
      </c>
      <c r="I365" s="84" t="b">
        <v>0</v>
      </c>
      <c r="J365" s="84" t="b">
        <v>0</v>
      </c>
      <c r="K365" s="84" t="b">
        <v>0</v>
      </c>
      <c r="L365" s="84" t="b">
        <v>0</v>
      </c>
    </row>
    <row r="366" spans="1:12" ht="15">
      <c r="A366" s="84" t="s">
        <v>1617</v>
      </c>
      <c r="B366" s="84" t="s">
        <v>1664</v>
      </c>
      <c r="C366" s="84">
        <v>2</v>
      </c>
      <c r="D366" s="118">
        <v>0.004594584452034165</v>
      </c>
      <c r="E366" s="118">
        <v>0.8791778295865322</v>
      </c>
      <c r="F366" s="84" t="s">
        <v>1535</v>
      </c>
      <c r="G366" s="84" t="b">
        <v>0</v>
      </c>
      <c r="H366" s="84" t="b">
        <v>0</v>
      </c>
      <c r="I366" s="84" t="b">
        <v>0</v>
      </c>
      <c r="J366" s="84" t="b">
        <v>0</v>
      </c>
      <c r="K366" s="84" t="b">
        <v>0</v>
      </c>
      <c r="L366" s="84" t="b">
        <v>0</v>
      </c>
    </row>
    <row r="367" spans="1:12" ht="15">
      <c r="A367" s="84" t="s">
        <v>277</v>
      </c>
      <c r="B367" s="84" t="s">
        <v>2089</v>
      </c>
      <c r="C367" s="84">
        <v>2</v>
      </c>
      <c r="D367" s="118">
        <v>0.004594584452034165</v>
      </c>
      <c r="E367" s="118">
        <v>1.1444922729839788</v>
      </c>
      <c r="F367" s="84" t="s">
        <v>1535</v>
      </c>
      <c r="G367" s="84" t="b">
        <v>0</v>
      </c>
      <c r="H367" s="84" t="b">
        <v>0</v>
      </c>
      <c r="I367" s="84" t="b">
        <v>0</v>
      </c>
      <c r="J367" s="84" t="b">
        <v>0</v>
      </c>
      <c r="K367" s="84" t="b">
        <v>0</v>
      </c>
      <c r="L367" s="84" t="b">
        <v>0</v>
      </c>
    </row>
    <row r="368" spans="1:12" ht="15">
      <c r="A368" s="84" t="s">
        <v>277</v>
      </c>
      <c r="B368" s="84" t="s">
        <v>2094</v>
      </c>
      <c r="C368" s="84">
        <v>2</v>
      </c>
      <c r="D368" s="118">
        <v>0.004594584452034165</v>
      </c>
      <c r="E368" s="118">
        <v>1.1444922729839788</v>
      </c>
      <c r="F368" s="84" t="s">
        <v>1535</v>
      </c>
      <c r="G368" s="84" t="b">
        <v>0</v>
      </c>
      <c r="H368" s="84" t="b">
        <v>0</v>
      </c>
      <c r="I368" s="84" t="b">
        <v>0</v>
      </c>
      <c r="J368" s="84" t="b">
        <v>0</v>
      </c>
      <c r="K368" s="84" t="b">
        <v>0</v>
      </c>
      <c r="L368" s="84" t="b">
        <v>0</v>
      </c>
    </row>
    <row r="369" spans="1:12" ht="15">
      <c r="A369" s="84" t="s">
        <v>2147</v>
      </c>
      <c r="B369" s="84" t="s">
        <v>2101</v>
      </c>
      <c r="C369" s="84">
        <v>2</v>
      </c>
      <c r="D369" s="118">
        <v>0.004594584452034165</v>
      </c>
      <c r="E369" s="118">
        <v>2.2471546148811266</v>
      </c>
      <c r="F369" s="84" t="s">
        <v>1535</v>
      </c>
      <c r="G369" s="84" t="b">
        <v>0</v>
      </c>
      <c r="H369" s="84" t="b">
        <v>0</v>
      </c>
      <c r="I369" s="84" t="b">
        <v>0</v>
      </c>
      <c r="J369" s="84" t="b">
        <v>0</v>
      </c>
      <c r="K369" s="84" t="b">
        <v>0</v>
      </c>
      <c r="L369" s="84" t="b">
        <v>0</v>
      </c>
    </row>
    <row r="370" spans="1:12" ht="15">
      <c r="A370" s="84" t="s">
        <v>2101</v>
      </c>
      <c r="B370" s="84" t="s">
        <v>2148</v>
      </c>
      <c r="C370" s="84">
        <v>2</v>
      </c>
      <c r="D370" s="118">
        <v>0.004594584452034165</v>
      </c>
      <c r="E370" s="118">
        <v>2.423245873936808</v>
      </c>
      <c r="F370" s="84" t="s">
        <v>1535</v>
      </c>
      <c r="G370" s="84" t="b">
        <v>0</v>
      </c>
      <c r="H370" s="84" t="b">
        <v>0</v>
      </c>
      <c r="I370" s="84" t="b">
        <v>0</v>
      </c>
      <c r="J370" s="84" t="b">
        <v>0</v>
      </c>
      <c r="K370" s="84" t="b">
        <v>0</v>
      </c>
      <c r="L370" s="84" t="b">
        <v>0</v>
      </c>
    </row>
    <row r="371" spans="1:12" ht="15">
      <c r="A371" s="84" t="s">
        <v>2148</v>
      </c>
      <c r="B371" s="84" t="s">
        <v>2041</v>
      </c>
      <c r="C371" s="84">
        <v>2</v>
      </c>
      <c r="D371" s="118">
        <v>0.004594584452034165</v>
      </c>
      <c r="E371" s="118">
        <v>1.9461246192171455</v>
      </c>
      <c r="F371" s="84" t="s">
        <v>1535</v>
      </c>
      <c r="G371" s="84" t="b">
        <v>0</v>
      </c>
      <c r="H371" s="84" t="b">
        <v>0</v>
      </c>
      <c r="I371" s="84" t="b">
        <v>0</v>
      </c>
      <c r="J371" s="84" t="b">
        <v>0</v>
      </c>
      <c r="K371" s="84" t="b">
        <v>0</v>
      </c>
      <c r="L371" s="84" t="b">
        <v>0</v>
      </c>
    </row>
    <row r="372" spans="1:12" ht="15">
      <c r="A372" s="84" t="s">
        <v>2041</v>
      </c>
      <c r="B372" s="84" t="s">
        <v>2149</v>
      </c>
      <c r="C372" s="84">
        <v>2</v>
      </c>
      <c r="D372" s="118">
        <v>0.004594584452034165</v>
      </c>
      <c r="E372" s="118">
        <v>1.9461246192171455</v>
      </c>
      <c r="F372" s="84" t="s">
        <v>1535</v>
      </c>
      <c r="G372" s="84" t="b">
        <v>0</v>
      </c>
      <c r="H372" s="84" t="b">
        <v>0</v>
      </c>
      <c r="I372" s="84" t="b">
        <v>0</v>
      </c>
      <c r="J372" s="84" t="b">
        <v>0</v>
      </c>
      <c r="K372" s="84" t="b">
        <v>0</v>
      </c>
      <c r="L372" s="84" t="b">
        <v>0</v>
      </c>
    </row>
    <row r="373" spans="1:12" ht="15">
      <c r="A373" s="84" t="s">
        <v>2149</v>
      </c>
      <c r="B373" s="84" t="s">
        <v>1617</v>
      </c>
      <c r="C373" s="84">
        <v>2</v>
      </c>
      <c r="D373" s="118">
        <v>0.004594584452034165</v>
      </c>
      <c r="E373" s="118">
        <v>1.423245873936808</v>
      </c>
      <c r="F373" s="84" t="s">
        <v>1535</v>
      </c>
      <c r="G373" s="84" t="b">
        <v>0</v>
      </c>
      <c r="H373" s="84" t="b">
        <v>0</v>
      </c>
      <c r="I373" s="84" t="b">
        <v>0</v>
      </c>
      <c r="J373" s="84" t="b">
        <v>0</v>
      </c>
      <c r="K373" s="84" t="b">
        <v>0</v>
      </c>
      <c r="L373" s="84" t="b">
        <v>0</v>
      </c>
    </row>
    <row r="374" spans="1:12" ht="15">
      <c r="A374" s="84" t="s">
        <v>1617</v>
      </c>
      <c r="B374" s="84" t="s">
        <v>2150</v>
      </c>
      <c r="C374" s="84">
        <v>2</v>
      </c>
      <c r="D374" s="118">
        <v>0.004594584452034165</v>
      </c>
      <c r="E374" s="118">
        <v>1.423245873936808</v>
      </c>
      <c r="F374" s="84" t="s">
        <v>1535</v>
      </c>
      <c r="G374" s="84" t="b">
        <v>0</v>
      </c>
      <c r="H374" s="84" t="b">
        <v>0</v>
      </c>
      <c r="I374" s="84" t="b">
        <v>0</v>
      </c>
      <c r="J374" s="84" t="b">
        <v>1</v>
      </c>
      <c r="K374" s="84" t="b">
        <v>0</v>
      </c>
      <c r="L374" s="84" t="b">
        <v>0</v>
      </c>
    </row>
    <row r="375" spans="1:12" ht="15">
      <c r="A375" s="84" t="s">
        <v>2150</v>
      </c>
      <c r="B375" s="84" t="s">
        <v>2065</v>
      </c>
      <c r="C375" s="84">
        <v>2</v>
      </c>
      <c r="D375" s="118">
        <v>0.004594584452034165</v>
      </c>
      <c r="E375" s="118">
        <v>2.1222158782728267</v>
      </c>
      <c r="F375" s="84" t="s">
        <v>1535</v>
      </c>
      <c r="G375" s="84" t="b">
        <v>1</v>
      </c>
      <c r="H375" s="84" t="b">
        <v>0</v>
      </c>
      <c r="I375" s="84" t="b">
        <v>0</v>
      </c>
      <c r="J375" s="84" t="b">
        <v>0</v>
      </c>
      <c r="K375" s="84" t="b">
        <v>0</v>
      </c>
      <c r="L375" s="84" t="b">
        <v>0</v>
      </c>
    </row>
    <row r="376" spans="1:12" ht="15">
      <c r="A376" s="84" t="s">
        <v>2065</v>
      </c>
      <c r="B376" s="84" t="s">
        <v>277</v>
      </c>
      <c r="C376" s="84">
        <v>2</v>
      </c>
      <c r="D376" s="118">
        <v>0.004594584452034165</v>
      </c>
      <c r="E376" s="118">
        <v>1.167973368833502</v>
      </c>
      <c r="F376" s="84" t="s">
        <v>1535</v>
      </c>
      <c r="G376" s="84" t="b">
        <v>0</v>
      </c>
      <c r="H376" s="84" t="b">
        <v>0</v>
      </c>
      <c r="I376" s="84" t="b">
        <v>0</v>
      </c>
      <c r="J376" s="84" t="b">
        <v>0</v>
      </c>
      <c r="K376" s="84" t="b">
        <v>0</v>
      </c>
      <c r="L376" s="84" t="b">
        <v>0</v>
      </c>
    </row>
    <row r="377" spans="1:12" ht="15">
      <c r="A377" s="84" t="s">
        <v>277</v>
      </c>
      <c r="B377" s="84" t="s">
        <v>2172</v>
      </c>
      <c r="C377" s="84">
        <v>2</v>
      </c>
      <c r="D377" s="118">
        <v>0.004594584452034165</v>
      </c>
      <c r="E377" s="118">
        <v>1.1444922729839788</v>
      </c>
      <c r="F377" s="84" t="s">
        <v>1535</v>
      </c>
      <c r="G377" s="84" t="b">
        <v>0</v>
      </c>
      <c r="H377" s="84" t="b">
        <v>0</v>
      </c>
      <c r="I377" s="84" t="b">
        <v>0</v>
      </c>
      <c r="J377" s="84" t="b">
        <v>0</v>
      </c>
      <c r="K377" s="84" t="b">
        <v>0</v>
      </c>
      <c r="L377" s="84" t="b">
        <v>0</v>
      </c>
    </row>
    <row r="378" spans="1:12" ht="15">
      <c r="A378" s="84" t="s">
        <v>2172</v>
      </c>
      <c r="B378" s="84" t="s">
        <v>2110</v>
      </c>
      <c r="C378" s="84">
        <v>2</v>
      </c>
      <c r="D378" s="118">
        <v>0.004594584452034165</v>
      </c>
      <c r="E378" s="118">
        <v>2.2471546148811266</v>
      </c>
      <c r="F378" s="84" t="s">
        <v>1535</v>
      </c>
      <c r="G378" s="84" t="b">
        <v>0</v>
      </c>
      <c r="H378" s="84" t="b">
        <v>0</v>
      </c>
      <c r="I378" s="84" t="b">
        <v>0</v>
      </c>
      <c r="J378" s="84" t="b">
        <v>0</v>
      </c>
      <c r="K378" s="84" t="b">
        <v>0</v>
      </c>
      <c r="L378" s="84" t="b">
        <v>0</v>
      </c>
    </row>
    <row r="379" spans="1:12" ht="15">
      <c r="A379" s="84" t="s">
        <v>1667</v>
      </c>
      <c r="B379" s="84" t="s">
        <v>1658</v>
      </c>
      <c r="C379" s="84">
        <v>18</v>
      </c>
      <c r="D379" s="118">
        <v>0</v>
      </c>
      <c r="E379" s="118">
        <v>1.1338935792612264</v>
      </c>
      <c r="F379" s="84" t="s">
        <v>1536</v>
      </c>
      <c r="G379" s="84" t="b">
        <v>0</v>
      </c>
      <c r="H379" s="84" t="b">
        <v>0</v>
      </c>
      <c r="I379" s="84" t="b">
        <v>0</v>
      </c>
      <c r="J379" s="84" t="b">
        <v>0</v>
      </c>
      <c r="K379" s="84" t="b">
        <v>0</v>
      </c>
      <c r="L379" s="84" t="b">
        <v>0</v>
      </c>
    </row>
    <row r="380" spans="1:12" ht="15">
      <c r="A380" s="84" t="s">
        <v>1656</v>
      </c>
      <c r="B380" s="84" t="s">
        <v>1669</v>
      </c>
      <c r="C380" s="84">
        <v>17</v>
      </c>
      <c r="D380" s="118">
        <v>0.001604566248386108</v>
      </c>
      <c r="E380" s="118">
        <v>1.1338935792612264</v>
      </c>
      <c r="F380" s="84" t="s">
        <v>1536</v>
      </c>
      <c r="G380" s="84" t="b">
        <v>0</v>
      </c>
      <c r="H380" s="84" t="b">
        <v>0</v>
      </c>
      <c r="I380" s="84" t="b">
        <v>0</v>
      </c>
      <c r="J380" s="84" t="b">
        <v>0</v>
      </c>
      <c r="K380" s="84" t="b">
        <v>0</v>
      </c>
      <c r="L380" s="84" t="b">
        <v>0</v>
      </c>
    </row>
    <row r="381" spans="1:12" ht="15">
      <c r="A381" s="84" t="s">
        <v>1669</v>
      </c>
      <c r="B381" s="84" t="s">
        <v>1667</v>
      </c>
      <c r="C381" s="84">
        <v>17</v>
      </c>
      <c r="D381" s="118">
        <v>0.001604566248386108</v>
      </c>
      <c r="E381" s="118">
        <v>1.1338935792612264</v>
      </c>
      <c r="F381" s="84" t="s">
        <v>1536</v>
      </c>
      <c r="G381" s="84" t="b">
        <v>0</v>
      </c>
      <c r="H381" s="84" t="b">
        <v>0</v>
      </c>
      <c r="I381" s="84" t="b">
        <v>0</v>
      </c>
      <c r="J381" s="84" t="b">
        <v>0</v>
      </c>
      <c r="K381" s="84" t="b">
        <v>0</v>
      </c>
      <c r="L381" s="84" t="b">
        <v>0</v>
      </c>
    </row>
    <row r="382" spans="1:12" ht="15">
      <c r="A382" s="84" t="s">
        <v>1658</v>
      </c>
      <c r="B382" s="84" t="s">
        <v>1670</v>
      </c>
      <c r="C382" s="84">
        <v>17</v>
      </c>
      <c r="D382" s="118">
        <v>0.001604566248386108</v>
      </c>
      <c r="E382" s="118">
        <v>1.1338935792612264</v>
      </c>
      <c r="F382" s="84" t="s">
        <v>1536</v>
      </c>
      <c r="G382" s="84" t="b">
        <v>0</v>
      </c>
      <c r="H382" s="84" t="b">
        <v>0</v>
      </c>
      <c r="I382" s="84" t="b">
        <v>0</v>
      </c>
      <c r="J382" s="84" t="b">
        <v>0</v>
      </c>
      <c r="K382" s="84" t="b">
        <v>0</v>
      </c>
      <c r="L382" s="84" t="b">
        <v>0</v>
      </c>
    </row>
    <row r="383" spans="1:12" ht="15">
      <c r="A383" s="84" t="s">
        <v>1670</v>
      </c>
      <c r="B383" s="84" t="s">
        <v>1671</v>
      </c>
      <c r="C383" s="84">
        <v>17</v>
      </c>
      <c r="D383" s="118">
        <v>0.001604566248386108</v>
      </c>
      <c r="E383" s="118">
        <v>1.1587171629862585</v>
      </c>
      <c r="F383" s="84" t="s">
        <v>1536</v>
      </c>
      <c r="G383" s="84" t="b">
        <v>0</v>
      </c>
      <c r="H383" s="84" t="b">
        <v>0</v>
      </c>
      <c r="I383" s="84" t="b">
        <v>0</v>
      </c>
      <c r="J383" s="84" t="b">
        <v>0</v>
      </c>
      <c r="K383" s="84" t="b">
        <v>0</v>
      </c>
      <c r="L383" s="84" t="b">
        <v>0</v>
      </c>
    </row>
    <row r="384" spans="1:12" ht="15">
      <c r="A384" s="84" t="s">
        <v>1671</v>
      </c>
      <c r="B384" s="84" t="s">
        <v>277</v>
      </c>
      <c r="C384" s="84">
        <v>17</v>
      </c>
      <c r="D384" s="118">
        <v>0.001604566248386108</v>
      </c>
      <c r="E384" s="118">
        <v>1.1338935792612264</v>
      </c>
      <c r="F384" s="84" t="s">
        <v>1536</v>
      </c>
      <c r="G384" s="84" t="b">
        <v>0</v>
      </c>
      <c r="H384" s="84" t="b">
        <v>0</v>
      </c>
      <c r="I384" s="84" t="b">
        <v>0</v>
      </c>
      <c r="J384" s="84" t="b">
        <v>0</v>
      </c>
      <c r="K384" s="84" t="b">
        <v>0</v>
      </c>
      <c r="L384" s="84" t="b">
        <v>0</v>
      </c>
    </row>
    <row r="385" spans="1:12" ht="15">
      <c r="A385" s="84" t="s">
        <v>277</v>
      </c>
      <c r="B385" s="84" t="s">
        <v>1617</v>
      </c>
      <c r="C385" s="84">
        <v>17</v>
      </c>
      <c r="D385" s="118">
        <v>0.001604566248386108</v>
      </c>
      <c r="E385" s="118">
        <v>1.1338935792612264</v>
      </c>
      <c r="F385" s="84" t="s">
        <v>1536</v>
      </c>
      <c r="G385" s="84" t="b">
        <v>0</v>
      </c>
      <c r="H385" s="84" t="b">
        <v>0</v>
      </c>
      <c r="I385" s="84" t="b">
        <v>0</v>
      </c>
      <c r="J385" s="84" t="b">
        <v>0</v>
      </c>
      <c r="K385" s="84" t="b">
        <v>0</v>
      </c>
      <c r="L385" s="84" t="b">
        <v>0</v>
      </c>
    </row>
    <row r="386" spans="1:12" ht="15">
      <c r="A386" s="84" t="s">
        <v>1617</v>
      </c>
      <c r="B386" s="84" t="s">
        <v>1657</v>
      </c>
      <c r="C386" s="84">
        <v>17</v>
      </c>
      <c r="D386" s="118">
        <v>0.001604566248386108</v>
      </c>
      <c r="E386" s="118">
        <v>1.1587171629862585</v>
      </c>
      <c r="F386" s="84" t="s">
        <v>1536</v>
      </c>
      <c r="G386" s="84" t="b">
        <v>0</v>
      </c>
      <c r="H386" s="84" t="b">
        <v>0</v>
      </c>
      <c r="I386" s="84" t="b">
        <v>0</v>
      </c>
      <c r="J386" s="84" t="b">
        <v>0</v>
      </c>
      <c r="K386" s="84" t="b">
        <v>0</v>
      </c>
      <c r="L386" s="84" t="b">
        <v>0</v>
      </c>
    </row>
    <row r="387" spans="1:12" ht="15">
      <c r="A387" s="84" t="s">
        <v>1657</v>
      </c>
      <c r="B387" s="84" t="s">
        <v>2017</v>
      </c>
      <c r="C387" s="84">
        <v>17</v>
      </c>
      <c r="D387" s="118">
        <v>0.001604566248386108</v>
      </c>
      <c r="E387" s="118">
        <v>1.1587171629862585</v>
      </c>
      <c r="F387" s="84" t="s">
        <v>1536</v>
      </c>
      <c r="G387" s="84" t="b">
        <v>0</v>
      </c>
      <c r="H387" s="84" t="b">
        <v>0</v>
      </c>
      <c r="I387" s="84" t="b">
        <v>0</v>
      </c>
      <c r="J387" s="84" t="b">
        <v>0</v>
      </c>
      <c r="K387" s="84" t="b">
        <v>0</v>
      </c>
      <c r="L387" s="84" t="b">
        <v>0</v>
      </c>
    </row>
    <row r="388" spans="1:12" ht="15">
      <c r="A388" s="84" t="s">
        <v>2017</v>
      </c>
      <c r="B388" s="84" t="s">
        <v>2018</v>
      </c>
      <c r="C388" s="84">
        <v>17</v>
      </c>
      <c r="D388" s="118">
        <v>0.001604566248386108</v>
      </c>
      <c r="E388" s="118">
        <v>1.1587171629862585</v>
      </c>
      <c r="F388" s="84" t="s">
        <v>1536</v>
      </c>
      <c r="G388" s="84" t="b">
        <v>0</v>
      </c>
      <c r="H388" s="84" t="b">
        <v>0</v>
      </c>
      <c r="I388" s="84" t="b">
        <v>0</v>
      </c>
      <c r="J388" s="84" t="b">
        <v>0</v>
      </c>
      <c r="K388" s="84" t="b">
        <v>0</v>
      </c>
      <c r="L388" s="84" t="b">
        <v>0</v>
      </c>
    </row>
    <row r="389" spans="1:12" ht="15">
      <c r="A389" s="84" t="s">
        <v>2018</v>
      </c>
      <c r="B389" s="84" t="s">
        <v>1668</v>
      </c>
      <c r="C389" s="84">
        <v>17</v>
      </c>
      <c r="D389" s="118">
        <v>0.001604566248386108</v>
      </c>
      <c r="E389" s="118">
        <v>1.1338935792612264</v>
      </c>
      <c r="F389" s="84" t="s">
        <v>1536</v>
      </c>
      <c r="G389" s="84" t="b">
        <v>0</v>
      </c>
      <c r="H389" s="84" t="b">
        <v>0</v>
      </c>
      <c r="I389" s="84" t="b">
        <v>0</v>
      </c>
      <c r="J389" s="84" t="b">
        <v>0</v>
      </c>
      <c r="K389" s="84" t="b">
        <v>0</v>
      </c>
      <c r="L389" s="84" t="b">
        <v>0</v>
      </c>
    </row>
    <row r="390" spans="1:12" ht="15">
      <c r="A390" s="84" t="s">
        <v>265</v>
      </c>
      <c r="B390" s="84" t="s">
        <v>1656</v>
      </c>
      <c r="C390" s="84">
        <v>16</v>
      </c>
      <c r="D390" s="118">
        <v>0.0031119405291182532</v>
      </c>
      <c r="E390" s="118">
        <v>1.1850461017086076</v>
      </c>
      <c r="F390" s="84" t="s">
        <v>1536</v>
      </c>
      <c r="G390" s="84" t="b">
        <v>0</v>
      </c>
      <c r="H390" s="84" t="b">
        <v>0</v>
      </c>
      <c r="I390" s="84" t="b">
        <v>0</v>
      </c>
      <c r="J390" s="84" t="b">
        <v>0</v>
      </c>
      <c r="K390" s="84" t="b">
        <v>0</v>
      </c>
      <c r="L390" s="84" t="b">
        <v>0</v>
      </c>
    </row>
    <row r="391" spans="1:12" ht="15">
      <c r="A391" s="84" t="s">
        <v>1668</v>
      </c>
      <c r="B391" s="84" t="s">
        <v>2019</v>
      </c>
      <c r="C391" s="84">
        <v>16</v>
      </c>
      <c r="D391" s="118">
        <v>0.0031119405291182532</v>
      </c>
      <c r="E391" s="118">
        <v>1.1338935792612264</v>
      </c>
      <c r="F391" s="84" t="s">
        <v>1536</v>
      </c>
      <c r="G391" s="84" t="b">
        <v>0</v>
      </c>
      <c r="H391" s="84" t="b">
        <v>0</v>
      </c>
      <c r="I391" s="84" t="b">
        <v>0</v>
      </c>
      <c r="J391" s="84" t="b">
        <v>0</v>
      </c>
      <c r="K391" s="84" t="b">
        <v>0</v>
      </c>
      <c r="L391" s="84" t="b">
        <v>0</v>
      </c>
    </row>
    <row r="392" spans="1:12" ht="15">
      <c r="A392" s="84" t="s">
        <v>1668</v>
      </c>
      <c r="B392" s="84" t="s">
        <v>1678</v>
      </c>
      <c r="C392" s="84">
        <v>2</v>
      </c>
      <c r="D392" s="118">
        <v>0.0072565970299568435</v>
      </c>
      <c r="E392" s="118">
        <v>1.1338935792612264</v>
      </c>
      <c r="F392" s="84" t="s">
        <v>1536</v>
      </c>
      <c r="G392" s="84" t="b">
        <v>0</v>
      </c>
      <c r="H392" s="84" t="b">
        <v>0</v>
      </c>
      <c r="I392" s="84" t="b">
        <v>0</v>
      </c>
      <c r="J392" s="84" t="b">
        <v>0</v>
      </c>
      <c r="K392" s="84" t="b">
        <v>0</v>
      </c>
      <c r="L392" s="84" t="b">
        <v>0</v>
      </c>
    </row>
    <row r="393" spans="1:12" ht="15">
      <c r="A393" s="84" t="s">
        <v>1678</v>
      </c>
      <c r="B393" s="84" t="s">
        <v>2038</v>
      </c>
      <c r="C393" s="84">
        <v>2</v>
      </c>
      <c r="D393" s="118">
        <v>0.0072565970299568435</v>
      </c>
      <c r="E393" s="118">
        <v>2.0881360887005513</v>
      </c>
      <c r="F393" s="84" t="s">
        <v>1536</v>
      </c>
      <c r="G393" s="84" t="b">
        <v>0</v>
      </c>
      <c r="H393" s="84" t="b">
        <v>0</v>
      </c>
      <c r="I393" s="84" t="b">
        <v>0</v>
      </c>
      <c r="J393" s="84" t="b">
        <v>0</v>
      </c>
      <c r="K393" s="84" t="b">
        <v>0</v>
      </c>
      <c r="L393" s="84" t="b">
        <v>0</v>
      </c>
    </row>
    <row r="394" spans="1:12" ht="15">
      <c r="A394" s="84" t="s">
        <v>1617</v>
      </c>
      <c r="B394" s="84" t="s">
        <v>1657</v>
      </c>
      <c r="C394" s="84">
        <v>11</v>
      </c>
      <c r="D394" s="118">
        <v>0.01620187661432032</v>
      </c>
      <c r="E394" s="118">
        <v>1.202825512302926</v>
      </c>
      <c r="F394" s="84" t="s">
        <v>1537</v>
      </c>
      <c r="G394" s="84" t="b">
        <v>0</v>
      </c>
      <c r="H394" s="84" t="b">
        <v>0</v>
      </c>
      <c r="I394" s="84" t="b">
        <v>0</v>
      </c>
      <c r="J394" s="84" t="b">
        <v>0</v>
      </c>
      <c r="K394" s="84" t="b">
        <v>0</v>
      </c>
      <c r="L394" s="84" t="b">
        <v>0</v>
      </c>
    </row>
    <row r="395" spans="1:12" ht="15">
      <c r="A395" s="84" t="s">
        <v>1673</v>
      </c>
      <c r="B395" s="84" t="s">
        <v>1675</v>
      </c>
      <c r="C395" s="84">
        <v>9</v>
      </c>
      <c r="D395" s="118">
        <v>0.015263492737892004</v>
      </c>
      <c r="E395" s="118">
        <v>1.3789167713586072</v>
      </c>
      <c r="F395" s="84" t="s">
        <v>1537</v>
      </c>
      <c r="G395" s="84" t="b">
        <v>0</v>
      </c>
      <c r="H395" s="84" t="b">
        <v>0</v>
      </c>
      <c r="I395" s="84" t="b">
        <v>0</v>
      </c>
      <c r="J395" s="84" t="b">
        <v>0</v>
      </c>
      <c r="K395" s="84" t="b">
        <v>0</v>
      </c>
      <c r="L395" s="84" t="b">
        <v>0</v>
      </c>
    </row>
    <row r="396" spans="1:12" ht="15">
      <c r="A396" s="84" t="s">
        <v>1674</v>
      </c>
      <c r="B396" s="84" t="s">
        <v>1617</v>
      </c>
      <c r="C396" s="84">
        <v>8</v>
      </c>
      <c r="D396" s="118">
        <v>0.01575143671743141</v>
      </c>
      <c r="E396" s="118">
        <v>1.195138683636635</v>
      </c>
      <c r="F396" s="84" t="s">
        <v>1537</v>
      </c>
      <c r="G396" s="84" t="b">
        <v>0</v>
      </c>
      <c r="H396" s="84" t="b">
        <v>0</v>
      </c>
      <c r="I396" s="84" t="b">
        <v>0</v>
      </c>
      <c r="J396" s="84" t="b">
        <v>0</v>
      </c>
      <c r="K396" s="84" t="b">
        <v>0</v>
      </c>
      <c r="L396" s="84" t="b">
        <v>0</v>
      </c>
    </row>
    <row r="397" spans="1:12" ht="15">
      <c r="A397" s="84" t="s">
        <v>1657</v>
      </c>
      <c r="B397" s="84" t="s">
        <v>1673</v>
      </c>
      <c r="C397" s="84">
        <v>8</v>
      </c>
      <c r="D397" s="118">
        <v>0.01575143671743141</v>
      </c>
      <c r="E397" s="118">
        <v>1.2406140731923256</v>
      </c>
      <c r="F397" s="84" t="s">
        <v>1537</v>
      </c>
      <c r="G397" s="84" t="b">
        <v>0</v>
      </c>
      <c r="H397" s="84" t="b">
        <v>0</v>
      </c>
      <c r="I397" s="84" t="b">
        <v>0</v>
      </c>
      <c r="J397" s="84" t="b">
        <v>0</v>
      </c>
      <c r="K397" s="84" t="b">
        <v>0</v>
      </c>
      <c r="L397" s="84" t="b">
        <v>0</v>
      </c>
    </row>
    <row r="398" spans="1:12" ht="15">
      <c r="A398" s="84" t="s">
        <v>1675</v>
      </c>
      <c r="B398" s="84" t="s">
        <v>300</v>
      </c>
      <c r="C398" s="84">
        <v>8</v>
      </c>
      <c r="D398" s="118">
        <v>0.01575143671743141</v>
      </c>
      <c r="E398" s="118">
        <v>1.5708022975975204</v>
      </c>
      <c r="F398" s="84" t="s">
        <v>1537</v>
      </c>
      <c r="G398" s="84" t="b">
        <v>0</v>
      </c>
      <c r="H398" s="84" t="b">
        <v>0</v>
      </c>
      <c r="I398" s="84" t="b">
        <v>0</v>
      </c>
      <c r="J398" s="84" t="b">
        <v>0</v>
      </c>
      <c r="K398" s="84" t="b">
        <v>0</v>
      </c>
      <c r="L398" s="84" t="b">
        <v>0</v>
      </c>
    </row>
    <row r="399" spans="1:12" ht="15">
      <c r="A399" s="84" t="s">
        <v>300</v>
      </c>
      <c r="B399" s="84" t="s">
        <v>1676</v>
      </c>
      <c r="C399" s="84">
        <v>8</v>
      </c>
      <c r="D399" s="118">
        <v>0.01575143671743141</v>
      </c>
      <c r="E399" s="118">
        <v>1.6219548200449017</v>
      </c>
      <c r="F399" s="84" t="s">
        <v>1537</v>
      </c>
      <c r="G399" s="84" t="b">
        <v>0</v>
      </c>
      <c r="H399" s="84" t="b">
        <v>0</v>
      </c>
      <c r="I399" s="84" t="b">
        <v>0</v>
      </c>
      <c r="J399" s="84" t="b">
        <v>0</v>
      </c>
      <c r="K399" s="84" t="b">
        <v>0</v>
      </c>
      <c r="L399" s="84" t="b">
        <v>0</v>
      </c>
    </row>
    <row r="400" spans="1:12" ht="15">
      <c r="A400" s="84" t="s">
        <v>1676</v>
      </c>
      <c r="B400" s="84" t="s">
        <v>1677</v>
      </c>
      <c r="C400" s="84">
        <v>8</v>
      </c>
      <c r="D400" s="118">
        <v>0.01575143671743141</v>
      </c>
      <c r="E400" s="118">
        <v>1.6219548200449017</v>
      </c>
      <c r="F400" s="84" t="s">
        <v>1537</v>
      </c>
      <c r="G400" s="84" t="b">
        <v>0</v>
      </c>
      <c r="H400" s="84" t="b">
        <v>0</v>
      </c>
      <c r="I400" s="84" t="b">
        <v>0</v>
      </c>
      <c r="J400" s="84" t="b">
        <v>0</v>
      </c>
      <c r="K400" s="84" t="b">
        <v>0</v>
      </c>
      <c r="L400" s="84" t="b">
        <v>0</v>
      </c>
    </row>
    <row r="401" spans="1:12" ht="15">
      <c r="A401" s="84" t="s">
        <v>1677</v>
      </c>
      <c r="B401" s="84" t="s">
        <v>277</v>
      </c>
      <c r="C401" s="84">
        <v>6</v>
      </c>
      <c r="D401" s="118">
        <v>0.011813577538073557</v>
      </c>
      <c r="E401" s="118">
        <v>1.224014811372864</v>
      </c>
      <c r="F401" s="84" t="s">
        <v>1537</v>
      </c>
      <c r="G401" s="84" t="b">
        <v>0</v>
      </c>
      <c r="H401" s="84" t="b">
        <v>0</v>
      </c>
      <c r="I401" s="84" t="b">
        <v>0</v>
      </c>
      <c r="J401" s="84" t="b">
        <v>0</v>
      </c>
      <c r="K401" s="84" t="b">
        <v>0</v>
      </c>
      <c r="L401" s="84" t="b">
        <v>0</v>
      </c>
    </row>
    <row r="402" spans="1:12" ht="15">
      <c r="A402" s="84" t="s">
        <v>1678</v>
      </c>
      <c r="B402" s="84" t="s">
        <v>2050</v>
      </c>
      <c r="C402" s="84">
        <v>5</v>
      </c>
      <c r="D402" s="118">
        <v>0.008479718187717781</v>
      </c>
      <c r="E402" s="118">
        <v>1.7468935566532016</v>
      </c>
      <c r="F402" s="84" t="s">
        <v>1537</v>
      </c>
      <c r="G402" s="84" t="b">
        <v>0</v>
      </c>
      <c r="H402" s="84" t="b">
        <v>0</v>
      </c>
      <c r="I402" s="84" t="b">
        <v>0</v>
      </c>
      <c r="J402" s="84" t="b">
        <v>0</v>
      </c>
      <c r="K402" s="84" t="b">
        <v>0</v>
      </c>
      <c r="L402" s="84" t="b">
        <v>0</v>
      </c>
    </row>
    <row r="403" spans="1:12" ht="15">
      <c r="A403" s="84" t="s">
        <v>2050</v>
      </c>
      <c r="B403" s="84" t="s">
        <v>2051</v>
      </c>
      <c r="C403" s="84">
        <v>5</v>
      </c>
      <c r="D403" s="118">
        <v>0.008479718187717781</v>
      </c>
      <c r="E403" s="118">
        <v>1.8260748027008264</v>
      </c>
      <c r="F403" s="84" t="s">
        <v>1537</v>
      </c>
      <c r="G403" s="84" t="b">
        <v>0</v>
      </c>
      <c r="H403" s="84" t="b">
        <v>0</v>
      </c>
      <c r="I403" s="84" t="b">
        <v>0</v>
      </c>
      <c r="J403" s="84" t="b">
        <v>0</v>
      </c>
      <c r="K403" s="84" t="b">
        <v>0</v>
      </c>
      <c r="L403" s="84" t="b">
        <v>0</v>
      </c>
    </row>
    <row r="404" spans="1:12" ht="15">
      <c r="A404" s="84" t="s">
        <v>277</v>
      </c>
      <c r="B404" s="84" t="s">
        <v>2048</v>
      </c>
      <c r="C404" s="84">
        <v>4</v>
      </c>
      <c r="D404" s="118">
        <v>0.007875718358715705</v>
      </c>
      <c r="E404" s="118">
        <v>1.1493811930759599</v>
      </c>
      <c r="F404" s="84" t="s">
        <v>1537</v>
      </c>
      <c r="G404" s="84" t="b">
        <v>0</v>
      </c>
      <c r="H404" s="84" t="b">
        <v>0</v>
      </c>
      <c r="I404" s="84" t="b">
        <v>0</v>
      </c>
      <c r="J404" s="84" t="b">
        <v>0</v>
      </c>
      <c r="K404" s="84" t="b">
        <v>0</v>
      </c>
      <c r="L404" s="84" t="b">
        <v>0</v>
      </c>
    </row>
    <row r="405" spans="1:12" ht="15">
      <c r="A405" s="84" t="s">
        <v>2048</v>
      </c>
      <c r="B405" s="84" t="s">
        <v>2049</v>
      </c>
      <c r="C405" s="84">
        <v>4</v>
      </c>
      <c r="D405" s="118">
        <v>0.007875718358715705</v>
      </c>
      <c r="E405" s="118">
        <v>1.72916478969277</v>
      </c>
      <c r="F405" s="84" t="s">
        <v>1537</v>
      </c>
      <c r="G405" s="84" t="b">
        <v>0</v>
      </c>
      <c r="H405" s="84" t="b">
        <v>0</v>
      </c>
      <c r="I405" s="84" t="b">
        <v>0</v>
      </c>
      <c r="J405" s="84" t="b">
        <v>0</v>
      </c>
      <c r="K405" s="84" t="b">
        <v>0</v>
      </c>
      <c r="L405" s="84" t="b">
        <v>0</v>
      </c>
    </row>
    <row r="406" spans="1:12" ht="15">
      <c r="A406" s="84" t="s">
        <v>2049</v>
      </c>
      <c r="B406" s="84" t="s">
        <v>2069</v>
      </c>
      <c r="C406" s="84">
        <v>4</v>
      </c>
      <c r="D406" s="118">
        <v>0.007875718358715705</v>
      </c>
      <c r="E406" s="118">
        <v>1.8260748027008264</v>
      </c>
      <c r="F406" s="84" t="s">
        <v>1537</v>
      </c>
      <c r="G406" s="84" t="b">
        <v>0</v>
      </c>
      <c r="H406" s="84" t="b">
        <v>0</v>
      </c>
      <c r="I406" s="84" t="b">
        <v>0</v>
      </c>
      <c r="J406" s="84" t="b">
        <v>0</v>
      </c>
      <c r="K406" s="84" t="b">
        <v>0</v>
      </c>
      <c r="L406" s="84" t="b">
        <v>0</v>
      </c>
    </row>
    <row r="407" spans="1:12" ht="15">
      <c r="A407" s="84" t="s">
        <v>2069</v>
      </c>
      <c r="B407" s="84" t="s">
        <v>1617</v>
      </c>
      <c r="C407" s="84">
        <v>4</v>
      </c>
      <c r="D407" s="118">
        <v>0.007875718358715705</v>
      </c>
      <c r="E407" s="118">
        <v>1.2462912060840163</v>
      </c>
      <c r="F407" s="84" t="s">
        <v>1537</v>
      </c>
      <c r="G407" s="84" t="b">
        <v>0</v>
      </c>
      <c r="H407" s="84" t="b">
        <v>0</v>
      </c>
      <c r="I407" s="84" t="b">
        <v>0</v>
      </c>
      <c r="J407" s="84" t="b">
        <v>0</v>
      </c>
      <c r="K407" s="84" t="b">
        <v>0</v>
      </c>
      <c r="L407" s="84" t="b">
        <v>0</v>
      </c>
    </row>
    <row r="408" spans="1:12" ht="15">
      <c r="A408" s="84" t="s">
        <v>1617</v>
      </c>
      <c r="B408" s="84" t="s">
        <v>2070</v>
      </c>
      <c r="C408" s="84">
        <v>4</v>
      </c>
      <c r="D408" s="118">
        <v>0.007875718358715705</v>
      </c>
      <c r="E408" s="118">
        <v>1.2028255123029261</v>
      </c>
      <c r="F408" s="84" t="s">
        <v>1537</v>
      </c>
      <c r="G408" s="84" t="b">
        <v>0</v>
      </c>
      <c r="H408" s="84" t="b">
        <v>0</v>
      </c>
      <c r="I408" s="84" t="b">
        <v>0</v>
      </c>
      <c r="J408" s="84" t="b">
        <v>1</v>
      </c>
      <c r="K408" s="84" t="b">
        <v>0</v>
      </c>
      <c r="L408" s="84" t="b">
        <v>0</v>
      </c>
    </row>
    <row r="409" spans="1:12" ht="15">
      <c r="A409" s="84" t="s">
        <v>2070</v>
      </c>
      <c r="B409" s="84" t="s">
        <v>2039</v>
      </c>
      <c r="C409" s="84">
        <v>4</v>
      </c>
      <c r="D409" s="118">
        <v>0.007875718358715705</v>
      </c>
      <c r="E409" s="118">
        <v>1.8260748027008264</v>
      </c>
      <c r="F409" s="84" t="s">
        <v>1537</v>
      </c>
      <c r="G409" s="84" t="b">
        <v>1</v>
      </c>
      <c r="H409" s="84" t="b">
        <v>0</v>
      </c>
      <c r="I409" s="84" t="b">
        <v>0</v>
      </c>
      <c r="J409" s="84" t="b">
        <v>0</v>
      </c>
      <c r="K409" s="84" t="b">
        <v>0</v>
      </c>
      <c r="L409" s="84" t="b">
        <v>0</v>
      </c>
    </row>
    <row r="410" spans="1:12" ht="15">
      <c r="A410" s="84" t="s">
        <v>2039</v>
      </c>
      <c r="B410" s="84" t="s">
        <v>1673</v>
      </c>
      <c r="C410" s="84">
        <v>4</v>
      </c>
      <c r="D410" s="118">
        <v>0.007875718358715705</v>
      </c>
      <c r="E410" s="118">
        <v>1.2820067583505508</v>
      </c>
      <c r="F410" s="84" t="s">
        <v>1537</v>
      </c>
      <c r="G410" s="84" t="b">
        <v>0</v>
      </c>
      <c r="H410" s="84" t="b">
        <v>0</v>
      </c>
      <c r="I410" s="84" t="b">
        <v>0</v>
      </c>
      <c r="J410" s="84" t="b">
        <v>0</v>
      </c>
      <c r="K410" s="84" t="b">
        <v>0</v>
      </c>
      <c r="L410" s="84" t="b">
        <v>0</v>
      </c>
    </row>
    <row r="411" spans="1:12" ht="15">
      <c r="A411" s="84" t="s">
        <v>277</v>
      </c>
      <c r="B411" s="84" t="s">
        <v>2042</v>
      </c>
      <c r="C411" s="84">
        <v>2</v>
      </c>
      <c r="D411" s="118">
        <v>0.005633802816901409</v>
      </c>
      <c r="E411" s="118">
        <v>1.070199947028335</v>
      </c>
      <c r="F411" s="84" t="s">
        <v>1537</v>
      </c>
      <c r="G411" s="84" t="b">
        <v>0</v>
      </c>
      <c r="H411" s="84" t="b">
        <v>0</v>
      </c>
      <c r="I411" s="84" t="b">
        <v>0</v>
      </c>
      <c r="J411" s="84" t="b">
        <v>0</v>
      </c>
      <c r="K411" s="84" t="b">
        <v>0</v>
      </c>
      <c r="L411" s="84" t="b">
        <v>0</v>
      </c>
    </row>
    <row r="412" spans="1:12" ht="15">
      <c r="A412" s="84" t="s">
        <v>2104</v>
      </c>
      <c r="B412" s="84" t="s">
        <v>2163</v>
      </c>
      <c r="C412" s="84">
        <v>2</v>
      </c>
      <c r="D412" s="118">
        <v>0.005633802816901409</v>
      </c>
      <c r="E412" s="118">
        <v>2.047923552317183</v>
      </c>
      <c r="F412" s="84" t="s">
        <v>1537</v>
      </c>
      <c r="G412" s="84" t="b">
        <v>0</v>
      </c>
      <c r="H412" s="84" t="b">
        <v>0</v>
      </c>
      <c r="I412" s="84" t="b">
        <v>0</v>
      </c>
      <c r="J412" s="84" t="b">
        <v>0</v>
      </c>
      <c r="K412" s="84" t="b">
        <v>0</v>
      </c>
      <c r="L412" s="84" t="b">
        <v>0</v>
      </c>
    </row>
    <row r="413" spans="1:12" ht="15">
      <c r="A413" s="84" t="s">
        <v>277</v>
      </c>
      <c r="B413" s="84" t="s">
        <v>2107</v>
      </c>
      <c r="C413" s="84">
        <v>2</v>
      </c>
      <c r="D413" s="118">
        <v>0.005633802816901409</v>
      </c>
      <c r="E413" s="118">
        <v>1.070199947028335</v>
      </c>
      <c r="F413" s="84" t="s">
        <v>1537</v>
      </c>
      <c r="G413" s="84" t="b">
        <v>0</v>
      </c>
      <c r="H413" s="84" t="b">
        <v>0</v>
      </c>
      <c r="I413" s="84" t="b">
        <v>0</v>
      </c>
      <c r="J413" s="84" t="b">
        <v>0</v>
      </c>
      <c r="K413" s="84" t="b">
        <v>0</v>
      </c>
      <c r="L413" s="84" t="b">
        <v>0</v>
      </c>
    </row>
    <row r="414" spans="1:12" ht="15">
      <c r="A414" s="84" t="s">
        <v>2107</v>
      </c>
      <c r="B414" s="84" t="s">
        <v>2167</v>
      </c>
      <c r="C414" s="84">
        <v>2</v>
      </c>
      <c r="D414" s="118">
        <v>0.005633802816901409</v>
      </c>
      <c r="E414" s="118">
        <v>2.047923552317183</v>
      </c>
      <c r="F414" s="84" t="s">
        <v>1537</v>
      </c>
      <c r="G414" s="84" t="b">
        <v>0</v>
      </c>
      <c r="H414" s="84" t="b">
        <v>0</v>
      </c>
      <c r="I414" s="84" t="b">
        <v>0</v>
      </c>
      <c r="J414" s="84" t="b">
        <v>0</v>
      </c>
      <c r="K414" s="84" t="b">
        <v>0</v>
      </c>
      <c r="L414" s="84" t="b">
        <v>0</v>
      </c>
    </row>
    <row r="415" spans="1:12" ht="15">
      <c r="A415" s="84" t="s">
        <v>2167</v>
      </c>
      <c r="B415" s="84" t="s">
        <v>2108</v>
      </c>
      <c r="C415" s="84">
        <v>2</v>
      </c>
      <c r="D415" s="118">
        <v>0.005633802816901409</v>
      </c>
      <c r="E415" s="118">
        <v>2.047923552317183</v>
      </c>
      <c r="F415" s="84" t="s">
        <v>1537</v>
      </c>
      <c r="G415" s="84" t="b">
        <v>0</v>
      </c>
      <c r="H415" s="84" t="b">
        <v>0</v>
      </c>
      <c r="I415" s="84" t="b">
        <v>0</v>
      </c>
      <c r="J415" s="84" t="b">
        <v>0</v>
      </c>
      <c r="K415" s="84" t="b">
        <v>0</v>
      </c>
      <c r="L415" s="84" t="b">
        <v>0</v>
      </c>
    </row>
    <row r="416" spans="1:12" ht="15">
      <c r="A416" s="84" t="s">
        <v>2164</v>
      </c>
      <c r="B416" s="84" t="s">
        <v>2105</v>
      </c>
      <c r="C416" s="84">
        <v>2</v>
      </c>
      <c r="D416" s="118">
        <v>0.007329746454444965</v>
      </c>
      <c r="E416" s="118">
        <v>2.047923552317183</v>
      </c>
      <c r="F416" s="84" t="s">
        <v>1537</v>
      </c>
      <c r="G416" s="84" t="b">
        <v>0</v>
      </c>
      <c r="H416" s="84" t="b">
        <v>0</v>
      </c>
      <c r="I416" s="84" t="b">
        <v>0</v>
      </c>
      <c r="J416" s="84" t="b">
        <v>0</v>
      </c>
      <c r="K416" s="84" t="b">
        <v>0</v>
      </c>
      <c r="L416" s="84" t="b">
        <v>0</v>
      </c>
    </row>
    <row r="417" spans="1:12" ht="15">
      <c r="A417" s="84" t="s">
        <v>1673</v>
      </c>
      <c r="B417" s="84" t="s">
        <v>2092</v>
      </c>
      <c r="C417" s="84">
        <v>2</v>
      </c>
      <c r="D417" s="118">
        <v>0.005633802816901409</v>
      </c>
      <c r="E417" s="118">
        <v>1.202825512302926</v>
      </c>
      <c r="F417" s="84" t="s">
        <v>1537</v>
      </c>
      <c r="G417" s="84" t="b">
        <v>0</v>
      </c>
      <c r="H417" s="84" t="b">
        <v>0</v>
      </c>
      <c r="I417" s="84" t="b">
        <v>0</v>
      </c>
      <c r="J417" s="84" t="b">
        <v>0</v>
      </c>
      <c r="K417" s="84" t="b">
        <v>0</v>
      </c>
      <c r="L417" s="84" t="b">
        <v>0</v>
      </c>
    </row>
    <row r="418" spans="1:12" ht="15">
      <c r="A418" s="84" t="s">
        <v>2092</v>
      </c>
      <c r="B418" s="84" t="s">
        <v>1674</v>
      </c>
      <c r="C418" s="84">
        <v>2</v>
      </c>
      <c r="D418" s="118">
        <v>0.005633802816901409</v>
      </c>
      <c r="E418" s="118">
        <v>1.6499835436451453</v>
      </c>
      <c r="F418" s="84" t="s">
        <v>1537</v>
      </c>
      <c r="G418" s="84" t="b">
        <v>0</v>
      </c>
      <c r="H418" s="84" t="b">
        <v>0</v>
      </c>
      <c r="I418" s="84" t="b">
        <v>0</v>
      </c>
      <c r="J418" s="84" t="b">
        <v>0</v>
      </c>
      <c r="K418" s="84" t="b">
        <v>0</v>
      </c>
      <c r="L418" s="84" t="b">
        <v>0</v>
      </c>
    </row>
    <row r="419" spans="1:12" ht="15">
      <c r="A419" s="84" t="s">
        <v>277</v>
      </c>
      <c r="B419" s="84" t="s">
        <v>1678</v>
      </c>
      <c r="C419" s="84">
        <v>2</v>
      </c>
      <c r="D419" s="118">
        <v>0.005633802816901409</v>
      </c>
      <c r="E419" s="118">
        <v>0.7022231617337407</v>
      </c>
      <c r="F419" s="84" t="s">
        <v>1537</v>
      </c>
      <c r="G419" s="84" t="b">
        <v>0</v>
      </c>
      <c r="H419" s="84" t="b">
        <v>0</v>
      </c>
      <c r="I419" s="84" t="b">
        <v>0</v>
      </c>
      <c r="J419" s="84" t="b">
        <v>0</v>
      </c>
      <c r="K419" s="84" t="b">
        <v>0</v>
      </c>
      <c r="L419" s="84" t="b">
        <v>0</v>
      </c>
    </row>
    <row r="420" spans="1:12" ht="15">
      <c r="A420" s="84" t="s">
        <v>1657</v>
      </c>
      <c r="B420" s="84" t="s">
        <v>1706</v>
      </c>
      <c r="C420" s="84">
        <v>2</v>
      </c>
      <c r="D420" s="118">
        <v>0.007329746454444965</v>
      </c>
      <c r="E420" s="118">
        <v>1.4836521218786203</v>
      </c>
      <c r="F420" s="84" t="s">
        <v>1537</v>
      </c>
      <c r="G420" s="84" t="b">
        <v>0</v>
      </c>
      <c r="H420" s="84" t="b">
        <v>0</v>
      </c>
      <c r="I420" s="84" t="b">
        <v>0</v>
      </c>
      <c r="J420" s="84" t="b">
        <v>0</v>
      </c>
      <c r="K420" s="84" t="b">
        <v>0</v>
      </c>
      <c r="L420" s="84" t="b">
        <v>0</v>
      </c>
    </row>
    <row r="421" spans="1:12" ht="15">
      <c r="A421" s="84" t="s">
        <v>1673</v>
      </c>
      <c r="B421" s="84" t="s">
        <v>2146</v>
      </c>
      <c r="C421" s="84">
        <v>2</v>
      </c>
      <c r="D421" s="118">
        <v>0.005633802816901409</v>
      </c>
      <c r="E421" s="118">
        <v>1.3789167713586072</v>
      </c>
      <c r="F421" s="84" t="s">
        <v>1537</v>
      </c>
      <c r="G421" s="84" t="b">
        <v>0</v>
      </c>
      <c r="H421" s="84" t="b">
        <v>0</v>
      </c>
      <c r="I421" s="84" t="b">
        <v>0</v>
      </c>
      <c r="J421" s="84" t="b">
        <v>0</v>
      </c>
      <c r="K421" s="84" t="b">
        <v>0</v>
      </c>
      <c r="L421" s="84" t="b">
        <v>0</v>
      </c>
    </row>
    <row r="422" spans="1:12" ht="15">
      <c r="A422" s="84" t="s">
        <v>2146</v>
      </c>
      <c r="B422" s="84" t="s">
        <v>1674</v>
      </c>
      <c r="C422" s="84">
        <v>2</v>
      </c>
      <c r="D422" s="118">
        <v>0.005633802816901409</v>
      </c>
      <c r="E422" s="118">
        <v>1.8260748027008264</v>
      </c>
      <c r="F422" s="84" t="s">
        <v>1537</v>
      </c>
      <c r="G422" s="84" t="b">
        <v>0</v>
      </c>
      <c r="H422" s="84" t="b">
        <v>0</v>
      </c>
      <c r="I422" s="84" t="b">
        <v>0</v>
      </c>
      <c r="J422" s="84" t="b">
        <v>0</v>
      </c>
      <c r="K422" s="84" t="b">
        <v>0</v>
      </c>
      <c r="L422" s="84" t="b">
        <v>0</v>
      </c>
    </row>
    <row r="423" spans="1:12" ht="15">
      <c r="A423" s="84" t="s">
        <v>1677</v>
      </c>
      <c r="B423" s="84" t="s">
        <v>1678</v>
      </c>
      <c r="C423" s="84">
        <v>2</v>
      </c>
      <c r="D423" s="118">
        <v>0.005633802816901409</v>
      </c>
      <c r="E423" s="118">
        <v>1.077886775694626</v>
      </c>
      <c r="F423" s="84" t="s">
        <v>1537</v>
      </c>
      <c r="G423" s="84" t="b">
        <v>0</v>
      </c>
      <c r="H423" s="84" t="b">
        <v>0</v>
      </c>
      <c r="I423" s="84" t="b">
        <v>0</v>
      </c>
      <c r="J423" s="84" t="b">
        <v>0</v>
      </c>
      <c r="K423" s="84" t="b">
        <v>0</v>
      </c>
      <c r="L423" s="84" t="b">
        <v>0</v>
      </c>
    </row>
    <row r="424" spans="1:12" ht="15">
      <c r="A424" s="84" t="s">
        <v>1680</v>
      </c>
      <c r="B424" s="84" t="s">
        <v>1681</v>
      </c>
      <c r="C424" s="84">
        <v>3</v>
      </c>
      <c r="D424" s="118">
        <v>0.011288624837399295</v>
      </c>
      <c r="E424" s="118">
        <v>1.3921104650113136</v>
      </c>
      <c r="F424" s="84" t="s">
        <v>1538</v>
      </c>
      <c r="G424" s="84" t="b">
        <v>0</v>
      </c>
      <c r="H424" s="84" t="b">
        <v>0</v>
      </c>
      <c r="I424" s="84" t="b">
        <v>0</v>
      </c>
      <c r="J424" s="84" t="b">
        <v>0</v>
      </c>
      <c r="K424" s="84" t="b">
        <v>0</v>
      </c>
      <c r="L424" s="84" t="b">
        <v>0</v>
      </c>
    </row>
    <row r="425" spans="1:12" ht="15">
      <c r="A425" s="84" t="s">
        <v>1681</v>
      </c>
      <c r="B425" s="84" t="s">
        <v>1682</v>
      </c>
      <c r="C425" s="84">
        <v>3</v>
      </c>
      <c r="D425" s="118">
        <v>0.011288624837399295</v>
      </c>
      <c r="E425" s="118">
        <v>1.3921104650113136</v>
      </c>
      <c r="F425" s="84" t="s">
        <v>1538</v>
      </c>
      <c r="G425" s="84" t="b">
        <v>0</v>
      </c>
      <c r="H425" s="84" t="b">
        <v>0</v>
      </c>
      <c r="I425" s="84" t="b">
        <v>0</v>
      </c>
      <c r="J425" s="84" t="b">
        <v>0</v>
      </c>
      <c r="K425" s="84" t="b">
        <v>0</v>
      </c>
      <c r="L425" s="84" t="b">
        <v>0</v>
      </c>
    </row>
    <row r="426" spans="1:12" ht="15">
      <c r="A426" s="84" t="s">
        <v>1682</v>
      </c>
      <c r="B426" s="84" t="s">
        <v>1683</v>
      </c>
      <c r="C426" s="84">
        <v>3</v>
      </c>
      <c r="D426" s="118">
        <v>0.011288624837399295</v>
      </c>
      <c r="E426" s="118">
        <v>1.3921104650113136</v>
      </c>
      <c r="F426" s="84" t="s">
        <v>1538</v>
      </c>
      <c r="G426" s="84" t="b">
        <v>0</v>
      </c>
      <c r="H426" s="84" t="b">
        <v>0</v>
      </c>
      <c r="I426" s="84" t="b">
        <v>0</v>
      </c>
      <c r="J426" s="84" t="b">
        <v>0</v>
      </c>
      <c r="K426" s="84" t="b">
        <v>0</v>
      </c>
      <c r="L426" s="84" t="b">
        <v>0</v>
      </c>
    </row>
    <row r="427" spans="1:12" ht="15">
      <c r="A427" s="84" t="s">
        <v>1683</v>
      </c>
      <c r="B427" s="84" t="s">
        <v>1684</v>
      </c>
      <c r="C427" s="84">
        <v>3</v>
      </c>
      <c r="D427" s="118">
        <v>0.011288624837399295</v>
      </c>
      <c r="E427" s="118">
        <v>1.3921104650113136</v>
      </c>
      <c r="F427" s="84" t="s">
        <v>1538</v>
      </c>
      <c r="G427" s="84" t="b">
        <v>0</v>
      </c>
      <c r="H427" s="84" t="b">
        <v>0</v>
      </c>
      <c r="I427" s="84" t="b">
        <v>0</v>
      </c>
      <c r="J427" s="84" t="b">
        <v>0</v>
      </c>
      <c r="K427" s="84" t="b">
        <v>0</v>
      </c>
      <c r="L427" s="84" t="b">
        <v>0</v>
      </c>
    </row>
    <row r="428" spans="1:12" ht="15">
      <c r="A428" s="84" t="s">
        <v>1684</v>
      </c>
      <c r="B428" s="84" t="s">
        <v>1685</v>
      </c>
      <c r="C428" s="84">
        <v>3</v>
      </c>
      <c r="D428" s="118">
        <v>0.011288624837399295</v>
      </c>
      <c r="E428" s="118">
        <v>1.3921104650113136</v>
      </c>
      <c r="F428" s="84" t="s">
        <v>1538</v>
      </c>
      <c r="G428" s="84" t="b">
        <v>0</v>
      </c>
      <c r="H428" s="84" t="b">
        <v>0</v>
      </c>
      <c r="I428" s="84" t="b">
        <v>0</v>
      </c>
      <c r="J428" s="84" t="b">
        <v>0</v>
      </c>
      <c r="K428" s="84" t="b">
        <v>0</v>
      </c>
      <c r="L428" s="84" t="b">
        <v>0</v>
      </c>
    </row>
    <row r="429" spans="1:12" ht="15">
      <c r="A429" s="84" t="s">
        <v>1685</v>
      </c>
      <c r="B429" s="84" t="s">
        <v>300</v>
      </c>
      <c r="C429" s="84">
        <v>3</v>
      </c>
      <c r="D429" s="118">
        <v>0.011288624837399295</v>
      </c>
      <c r="E429" s="118">
        <v>1.3921104650113136</v>
      </c>
      <c r="F429" s="84" t="s">
        <v>1538</v>
      </c>
      <c r="G429" s="84" t="b">
        <v>0</v>
      </c>
      <c r="H429" s="84" t="b">
        <v>0</v>
      </c>
      <c r="I429" s="84" t="b">
        <v>0</v>
      </c>
      <c r="J429" s="84" t="b">
        <v>0</v>
      </c>
      <c r="K429" s="84" t="b">
        <v>0</v>
      </c>
      <c r="L429" s="84" t="b">
        <v>0</v>
      </c>
    </row>
    <row r="430" spans="1:12" ht="15">
      <c r="A430" s="84" t="s">
        <v>300</v>
      </c>
      <c r="B430" s="84" t="s">
        <v>277</v>
      </c>
      <c r="C430" s="84">
        <v>3</v>
      </c>
      <c r="D430" s="118">
        <v>0.011288624837399295</v>
      </c>
      <c r="E430" s="118">
        <v>1.0910804693473326</v>
      </c>
      <c r="F430" s="84" t="s">
        <v>1538</v>
      </c>
      <c r="G430" s="84" t="b">
        <v>0</v>
      </c>
      <c r="H430" s="84" t="b">
        <v>0</v>
      </c>
      <c r="I430" s="84" t="b">
        <v>0</v>
      </c>
      <c r="J430" s="84" t="b">
        <v>0</v>
      </c>
      <c r="K430" s="84" t="b">
        <v>0</v>
      </c>
      <c r="L430" s="84" t="b">
        <v>0</v>
      </c>
    </row>
    <row r="431" spans="1:12" ht="15">
      <c r="A431" s="84" t="s">
        <v>232</v>
      </c>
      <c r="B431" s="84" t="s">
        <v>1680</v>
      </c>
      <c r="C431" s="84">
        <v>2</v>
      </c>
      <c r="D431" s="118">
        <v>0.011928031367991561</v>
      </c>
      <c r="E431" s="118">
        <v>1.2671717284030137</v>
      </c>
      <c r="F431" s="84" t="s">
        <v>1538</v>
      </c>
      <c r="G431" s="84" t="b">
        <v>0</v>
      </c>
      <c r="H431" s="84" t="b">
        <v>0</v>
      </c>
      <c r="I431" s="84" t="b">
        <v>0</v>
      </c>
      <c r="J431" s="84" t="b">
        <v>0</v>
      </c>
      <c r="K431" s="84" t="b">
        <v>0</v>
      </c>
      <c r="L431" s="84" t="b">
        <v>0</v>
      </c>
    </row>
    <row r="432" spans="1:12" ht="15">
      <c r="A432" s="84" t="s">
        <v>277</v>
      </c>
      <c r="B432" s="84" t="s">
        <v>299</v>
      </c>
      <c r="C432" s="84">
        <v>2</v>
      </c>
      <c r="D432" s="118">
        <v>0.011928031367991561</v>
      </c>
      <c r="E432" s="118">
        <v>0.9661417327390325</v>
      </c>
      <c r="F432" s="84" t="s">
        <v>1538</v>
      </c>
      <c r="G432" s="84" t="b">
        <v>0</v>
      </c>
      <c r="H432" s="84" t="b">
        <v>0</v>
      </c>
      <c r="I432" s="84" t="b">
        <v>0</v>
      </c>
      <c r="J432" s="84" t="b">
        <v>0</v>
      </c>
      <c r="K432" s="84" t="b">
        <v>0</v>
      </c>
      <c r="L432" s="84" t="b">
        <v>0</v>
      </c>
    </row>
    <row r="433" spans="1:12" ht="15">
      <c r="A433" s="84" t="s">
        <v>277</v>
      </c>
      <c r="B433" s="84" t="s">
        <v>2035</v>
      </c>
      <c r="C433" s="84">
        <v>2</v>
      </c>
      <c r="D433" s="118">
        <v>0.011928031367991561</v>
      </c>
      <c r="E433" s="118">
        <v>0.9661417327390325</v>
      </c>
      <c r="F433" s="84" t="s">
        <v>1538</v>
      </c>
      <c r="G433" s="84" t="b">
        <v>0</v>
      </c>
      <c r="H433" s="84" t="b">
        <v>0</v>
      </c>
      <c r="I433" s="84" t="b">
        <v>0</v>
      </c>
      <c r="J433" s="84" t="b">
        <v>0</v>
      </c>
      <c r="K433" s="84" t="b">
        <v>0</v>
      </c>
      <c r="L433" s="84" t="b">
        <v>0</v>
      </c>
    </row>
    <row r="434" spans="1:12" ht="15">
      <c r="A434" s="84" t="s">
        <v>2035</v>
      </c>
      <c r="B434" s="84" t="s">
        <v>2036</v>
      </c>
      <c r="C434" s="84">
        <v>2</v>
      </c>
      <c r="D434" s="118">
        <v>0.011928031367991561</v>
      </c>
      <c r="E434" s="118">
        <v>1.568201724066995</v>
      </c>
      <c r="F434" s="84" t="s">
        <v>1538</v>
      </c>
      <c r="G434" s="84" t="b">
        <v>0</v>
      </c>
      <c r="H434" s="84" t="b">
        <v>0</v>
      </c>
      <c r="I434" s="84" t="b">
        <v>0</v>
      </c>
      <c r="J434" s="84" t="b">
        <v>0</v>
      </c>
      <c r="K434" s="84" t="b">
        <v>0</v>
      </c>
      <c r="L434" s="84" t="b">
        <v>0</v>
      </c>
    </row>
    <row r="435" spans="1:12" ht="15">
      <c r="A435" s="84" t="s">
        <v>2036</v>
      </c>
      <c r="B435" s="84" t="s">
        <v>232</v>
      </c>
      <c r="C435" s="84">
        <v>2</v>
      </c>
      <c r="D435" s="118">
        <v>0.011928031367991561</v>
      </c>
      <c r="E435" s="118">
        <v>1.568201724066995</v>
      </c>
      <c r="F435" s="84" t="s">
        <v>1538</v>
      </c>
      <c r="G435" s="84" t="b">
        <v>0</v>
      </c>
      <c r="H435" s="84" t="b">
        <v>0</v>
      </c>
      <c r="I435" s="84" t="b">
        <v>0</v>
      </c>
      <c r="J435" s="84" t="b">
        <v>0</v>
      </c>
      <c r="K435" s="84" t="b">
        <v>0</v>
      </c>
      <c r="L435" s="84" t="b">
        <v>0</v>
      </c>
    </row>
    <row r="436" spans="1:12" ht="15">
      <c r="A436" s="84" t="s">
        <v>232</v>
      </c>
      <c r="B436" s="84" t="s">
        <v>2020</v>
      </c>
      <c r="C436" s="84">
        <v>2</v>
      </c>
      <c r="D436" s="118">
        <v>0.011928031367991561</v>
      </c>
      <c r="E436" s="118">
        <v>1.2671717284030137</v>
      </c>
      <c r="F436" s="84" t="s">
        <v>1538</v>
      </c>
      <c r="G436" s="84" t="b">
        <v>0</v>
      </c>
      <c r="H436" s="84" t="b">
        <v>0</v>
      </c>
      <c r="I436" s="84" t="b">
        <v>0</v>
      </c>
      <c r="J436" s="84" t="b">
        <v>0</v>
      </c>
      <c r="K436" s="84" t="b">
        <v>0</v>
      </c>
      <c r="L436" s="84" t="b">
        <v>0</v>
      </c>
    </row>
    <row r="437" spans="1:12" ht="15">
      <c r="A437" s="84" t="s">
        <v>2020</v>
      </c>
      <c r="B437" s="84" t="s">
        <v>2021</v>
      </c>
      <c r="C437" s="84">
        <v>2</v>
      </c>
      <c r="D437" s="118">
        <v>0.011928031367991561</v>
      </c>
      <c r="E437" s="118">
        <v>1.568201724066995</v>
      </c>
      <c r="F437" s="84" t="s">
        <v>1538</v>
      </c>
      <c r="G437" s="84" t="b">
        <v>0</v>
      </c>
      <c r="H437" s="84" t="b">
        <v>0</v>
      </c>
      <c r="I437" s="84" t="b">
        <v>0</v>
      </c>
      <c r="J437" s="84" t="b">
        <v>0</v>
      </c>
      <c r="K437" s="84" t="b">
        <v>0</v>
      </c>
      <c r="L437" s="84" t="b">
        <v>0</v>
      </c>
    </row>
    <row r="438" spans="1:12" ht="15">
      <c r="A438" s="84" t="s">
        <v>2021</v>
      </c>
      <c r="B438" s="84" t="s">
        <v>2022</v>
      </c>
      <c r="C438" s="84">
        <v>2</v>
      </c>
      <c r="D438" s="118">
        <v>0.011928031367991561</v>
      </c>
      <c r="E438" s="118">
        <v>1.568201724066995</v>
      </c>
      <c r="F438" s="84" t="s">
        <v>1538</v>
      </c>
      <c r="G438" s="84" t="b">
        <v>0</v>
      </c>
      <c r="H438" s="84" t="b">
        <v>0</v>
      </c>
      <c r="I438" s="84" t="b">
        <v>0</v>
      </c>
      <c r="J438" s="84" t="b">
        <v>1</v>
      </c>
      <c r="K438" s="84" t="b">
        <v>0</v>
      </c>
      <c r="L438" s="84" t="b">
        <v>0</v>
      </c>
    </row>
    <row r="439" spans="1:12" ht="15">
      <c r="A439" s="84" t="s">
        <v>2022</v>
      </c>
      <c r="B439" s="84" t="s">
        <v>277</v>
      </c>
      <c r="C439" s="84">
        <v>2</v>
      </c>
      <c r="D439" s="118">
        <v>0.011928031367991561</v>
      </c>
      <c r="E439" s="118">
        <v>1.0910804693473326</v>
      </c>
      <c r="F439" s="84" t="s">
        <v>1538</v>
      </c>
      <c r="G439" s="84" t="b">
        <v>1</v>
      </c>
      <c r="H439" s="84" t="b">
        <v>0</v>
      </c>
      <c r="I439" s="84" t="b">
        <v>0</v>
      </c>
      <c r="J439" s="84" t="b">
        <v>0</v>
      </c>
      <c r="K439" s="84" t="b">
        <v>0</v>
      </c>
      <c r="L439" s="84" t="b">
        <v>0</v>
      </c>
    </row>
    <row r="440" spans="1:12" ht="15">
      <c r="A440" s="84" t="s">
        <v>277</v>
      </c>
      <c r="B440" s="84" t="s">
        <v>1690</v>
      </c>
      <c r="C440" s="84">
        <v>2</v>
      </c>
      <c r="D440" s="118">
        <v>0.011928031367991561</v>
      </c>
      <c r="E440" s="118">
        <v>0.9661417327390325</v>
      </c>
      <c r="F440" s="84" t="s">
        <v>1538</v>
      </c>
      <c r="G440" s="84" t="b">
        <v>0</v>
      </c>
      <c r="H440" s="84" t="b">
        <v>0</v>
      </c>
      <c r="I440" s="84" t="b">
        <v>0</v>
      </c>
      <c r="J440" s="84" t="b">
        <v>0</v>
      </c>
      <c r="K440" s="84" t="b">
        <v>0</v>
      </c>
      <c r="L440" s="84" t="b">
        <v>0</v>
      </c>
    </row>
    <row r="441" spans="1:12" ht="15">
      <c r="A441" s="84" t="s">
        <v>1690</v>
      </c>
      <c r="B441" s="84" t="s">
        <v>2037</v>
      </c>
      <c r="C441" s="84">
        <v>2</v>
      </c>
      <c r="D441" s="118">
        <v>0.011928031367991561</v>
      </c>
      <c r="E441" s="118">
        <v>1.568201724066995</v>
      </c>
      <c r="F441" s="84" t="s">
        <v>1538</v>
      </c>
      <c r="G441" s="84" t="b">
        <v>0</v>
      </c>
      <c r="H441" s="84" t="b">
        <v>0</v>
      </c>
      <c r="I441" s="84" t="b">
        <v>0</v>
      </c>
      <c r="J441" s="84" t="b">
        <v>0</v>
      </c>
      <c r="K441" s="84" t="b">
        <v>0</v>
      </c>
      <c r="L441" s="84" t="b">
        <v>0</v>
      </c>
    </row>
    <row r="442" spans="1:12" ht="15">
      <c r="A442" s="84" t="s">
        <v>2037</v>
      </c>
      <c r="B442" s="84" t="s">
        <v>2023</v>
      </c>
      <c r="C442" s="84">
        <v>2</v>
      </c>
      <c r="D442" s="118">
        <v>0.011928031367991561</v>
      </c>
      <c r="E442" s="118">
        <v>1.568201724066995</v>
      </c>
      <c r="F442" s="84" t="s">
        <v>1538</v>
      </c>
      <c r="G442" s="84" t="b">
        <v>0</v>
      </c>
      <c r="H442" s="84" t="b">
        <v>0</v>
      </c>
      <c r="I442" s="84" t="b">
        <v>0</v>
      </c>
      <c r="J442" s="84" t="b">
        <v>1</v>
      </c>
      <c r="K442" s="84" t="b">
        <v>0</v>
      </c>
      <c r="L442" s="84" t="b">
        <v>0</v>
      </c>
    </row>
    <row r="443" spans="1:12" ht="15">
      <c r="A443" s="84" t="s">
        <v>2023</v>
      </c>
      <c r="B443" s="84" t="s">
        <v>1691</v>
      </c>
      <c r="C443" s="84">
        <v>2</v>
      </c>
      <c r="D443" s="118">
        <v>0.011928031367991561</v>
      </c>
      <c r="E443" s="118">
        <v>1.568201724066995</v>
      </c>
      <c r="F443" s="84" t="s">
        <v>1538</v>
      </c>
      <c r="G443" s="84" t="b">
        <v>1</v>
      </c>
      <c r="H443" s="84" t="b">
        <v>0</v>
      </c>
      <c r="I443" s="84" t="b">
        <v>0</v>
      </c>
      <c r="J443" s="84" t="b">
        <v>0</v>
      </c>
      <c r="K443" s="84" t="b">
        <v>0</v>
      </c>
      <c r="L443" s="84" t="b">
        <v>0</v>
      </c>
    </row>
    <row r="444" spans="1:12" ht="15">
      <c r="A444" s="84" t="s">
        <v>1691</v>
      </c>
      <c r="B444" s="84" t="s">
        <v>1617</v>
      </c>
      <c r="C444" s="84">
        <v>2</v>
      </c>
      <c r="D444" s="118">
        <v>0.011928031367991561</v>
      </c>
      <c r="E444" s="118">
        <v>1.2671717284030137</v>
      </c>
      <c r="F444" s="84" t="s">
        <v>1538</v>
      </c>
      <c r="G444" s="84" t="b">
        <v>0</v>
      </c>
      <c r="H444" s="84" t="b">
        <v>0</v>
      </c>
      <c r="I444" s="84" t="b">
        <v>0</v>
      </c>
      <c r="J444" s="84" t="b">
        <v>0</v>
      </c>
      <c r="K444" s="84" t="b">
        <v>0</v>
      </c>
      <c r="L444" s="84" t="b">
        <v>0</v>
      </c>
    </row>
    <row r="445" spans="1:12" ht="15">
      <c r="A445" s="84" t="s">
        <v>1617</v>
      </c>
      <c r="B445" s="84" t="s">
        <v>2047</v>
      </c>
      <c r="C445" s="84">
        <v>2</v>
      </c>
      <c r="D445" s="118">
        <v>0.011928031367991561</v>
      </c>
      <c r="E445" s="118">
        <v>1.2671717284030137</v>
      </c>
      <c r="F445" s="84" t="s">
        <v>1538</v>
      </c>
      <c r="G445" s="84" t="b">
        <v>0</v>
      </c>
      <c r="H445" s="84" t="b">
        <v>0</v>
      </c>
      <c r="I445" s="84" t="b">
        <v>0</v>
      </c>
      <c r="J445" s="84" t="b">
        <v>0</v>
      </c>
      <c r="K445" s="84" t="b">
        <v>0</v>
      </c>
      <c r="L445" s="84" t="b">
        <v>0</v>
      </c>
    </row>
    <row r="446" spans="1:12" ht="15">
      <c r="A446" s="84" t="s">
        <v>1688</v>
      </c>
      <c r="B446" s="84" t="s">
        <v>277</v>
      </c>
      <c r="C446" s="84">
        <v>8</v>
      </c>
      <c r="D446" s="118">
        <v>0.016840838918264683</v>
      </c>
      <c r="E446" s="118">
        <v>0.9932666173410316</v>
      </c>
      <c r="F446" s="84" t="s">
        <v>1539</v>
      </c>
      <c r="G446" s="84" t="b">
        <v>0</v>
      </c>
      <c r="H446" s="84" t="b">
        <v>0</v>
      </c>
      <c r="I446" s="84" t="b">
        <v>0</v>
      </c>
      <c r="J446" s="84" t="b">
        <v>0</v>
      </c>
      <c r="K446" s="84" t="b">
        <v>0</v>
      </c>
      <c r="L446" s="84" t="b">
        <v>0</v>
      </c>
    </row>
    <row r="447" spans="1:12" ht="15">
      <c r="A447" s="84" t="s">
        <v>277</v>
      </c>
      <c r="B447" s="84" t="s">
        <v>1687</v>
      </c>
      <c r="C447" s="84">
        <v>8</v>
      </c>
      <c r="D447" s="118">
        <v>0.016840838918264683</v>
      </c>
      <c r="E447" s="118">
        <v>0.800784942097181</v>
      </c>
      <c r="F447" s="84" t="s">
        <v>1539</v>
      </c>
      <c r="G447" s="84" t="b">
        <v>0</v>
      </c>
      <c r="H447" s="84" t="b">
        <v>0</v>
      </c>
      <c r="I447" s="84" t="b">
        <v>0</v>
      </c>
      <c r="J447" s="84" t="b">
        <v>0</v>
      </c>
      <c r="K447" s="84" t="b">
        <v>0</v>
      </c>
      <c r="L447" s="84" t="b">
        <v>0</v>
      </c>
    </row>
    <row r="448" spans="1:12" ht="15">
      <c r="A448" s="84" t="s">
        <v>1687</v>
      </c>
      <c r="B448" s="84" t="s">
        <v>1689</v>
      </c>
      <c r="C448" s="84">
        <v>8</v>
      </c>
      <c r="D448" s="118">
        <v>0.016840838918264683</v>
      </c>
      <c r="E448" s="118">
        <v>1.1529674602085436</v>
      </c>
      <c r="F448" s="84" t="s">
        <v>1539</v>
      </c>
      <c r="G448" s="84" t="b">
        <v>0</v>
      </c>
      <c r="H448" s="84" t="b">
        <v>0</v>
      </c>
      <c r="I448" s="84" t="b">
        <v>0</v>
      </c>
      <c r="J448" s="84" t="b">
        <v>0</v>
      </c>
      <c r="K448" s="84" t="b">
        <v>0</v>
      </c>
      <c r="L448" s="84" t="b">
        <v>0</v>
      </c>
    </row>
    <row r="449" spans="1:12" ht="15">
      <c r="A449" s="84" t="s">
        <v>281</v>
      </c>
      <c r="B449" s="84" t="s">
        <v>1688</v>
      </c>
      <c r="C449" s="84">
        <v>7</v>
      </c>
      <c r="D449" s="118">
        <v>0.017574500688752975</v>
      </c>
      <c r="E449" s="118">
        <v>1.2621119296336114</v>
      </c>
      <c r="F449" s="84" t="s">
        <v>1539</v>
      </c>
      <c r="G449" s="84" t="b">
        <v>0</v>
      </c>
      <c r="H449" s="84" t="b">
        <v>0</v>
      </c>
      <c r="I449" s="84" t="b">
        <v>0</v>
      </c>
      <c r="J449" s="84" t="b">
        <v>0</v>
      </c>
      <c r="K449" s="84" t="b">
        <v>0</v>
      </c>
      <c r="L449" s="84" t="b">
        <v>0</v>
      </c>
    </row>
    <row r="450" spans="1:12" ht="15">
      <c r="A450" s="84" t="s">
        <v>277</v>
      </c>
      <c r="B450" s="84" t="s">
        <v>1690</v>
      </c>
      <c r="C450" s="84">
        <v>3</v>
      </c>
      <c r="D450" s="118">
        <v>0.015251721565096412</v>
      </c>
      <c r="E450" s="118">
        <v>0.8519374645445623</v>
      </c>
      <c r="F450" s="84" t="s">
        <v>1539</v>
      </c>
      <c r="G450" s="84" t="b">
        <v>0</v>
      </c>
      <c r="H450" s="84" t="b">
        <v>0</v>
      </c>
      <c r="I450" s="84" t="b">
        <v>0</v>
      </c>
      <c r="J450" s="84" t="b">
        <v>0</v>
      </c>
      <c r="K450" s="84" t="b">
        <v>0</v>
      </c>
      <c r="L450" s="84" t="b">
        <v>0</v>
      </c>
    </row>
    <row r="451" spans="1:12" ht="15">
      <c r="A451" s="84" t="s">
        <v>277</v>
      </c>
      <c r="B451" s="84" t="s">
        <v>1621</v>
      </c>
      <c r="C451" s="84">
        <v>2</v>
      </c>
      <c r="D451" s="118">
        <v>0.01263062918869851</v>
      </c>
      <c r="E451" s="118">
        <v>0.8519374645445623</v>
      </c>
      <c r="F451" s="84" t="s">
        <v>1539</v>
      </c>
      <c r="G451" s="84" t="b">
        <v>0</v>
      </c>
      <c r="H451" s="84" t="b">
        <v>0</v>
      </c>
      <c r="I451" s="84" t="b">
        <v>0</v>
      </c>
      <c r="J451" s="84" t="b">
        <v>0</v>
      </c>
      <c r="K451" s="84" t="b">
        <v>0</v>
      </c>
      <c r="L451" s="84" t="b">
        <v>0</v>
      </c>
    </row>
    <row r="452" spans="1:12" ht="15">
      <c r="A452" s="84" t="s">
        <v>1621</v>
      </c>
      <c r="B452" s="84" t="s">
        <v>2131</v>
      </c>
      <c r="C452" s="84">
        <v>2</v>
      </c>
      <c r="D452" s="118">
        <v>0.01263062918869851</v>
      </c>
      <c r="E452" s="118">
        <v>1.806179973983887</v>
      </c>
      <c r="F452" s="84" t="s">
        <v>1539</v>
      </c>
      <c r="G452" s="84" t="b">
        <v>0</v>
      </c>
      <c r="H452" s="84" t="b">
        <v>0</v>
      </c>
      <c r="I452" s="84" t="b">
        <v>0</v>
      </c>
      <c r="J452" s="84" t="b">
        <v>0</v>
      </c>
      <c r="K452" s="84" t="b">
        <v>0</v>
      </c>
      <c r="L452" s="84" t="b">
        <v>0</v>
      </c>
    </row>
    <row r="453" spans="1:12" ht="15">
      <c r="A453" s="84" t="s">
        <v>2131</v>
      </c>
      <c r="B453" s="84" t="s">
        <v>2088</v>
      </c>
      <c r="C453" s="84">
        <v>2</v>
      </c>
      <c r="D453" s="118">
        <v>0.01263062918869851</v>
      </c>
      <c r="E453" s="118">
        <v>1.806179973983887</v>
      </c>
      <c r="F453" s="84" t="s">
        <v>1539</v>
      </c>
      <c r="G453" s="84" t="b">
        <v>0</v>
      </c>
      <c r="H453" s="84" t="b">
        <v>0</v>
      </c>
      <c r="I453" s="84" t="b">
        <v>0</v>
      </c>
      <c r="J453" s="84" t="b">
        <v>0</v>
      </c>
      <c r="K453" s="84" t="b">
        <v>0</v>
      </c>
      <c r="L453" s="84" t="b">
        <v>0</v>
      </c>
    </row>
    <row r="454" spans="1:12" ht="15">
      <c r="A454" s="84" t="s">
        <v>2088</v>
      </c>
      <c r="B454" s="84" t="s">
        <v>2045</v>
      </c>
      <c r="C454" s="84">
        <v>2</v>
      </c>
      <c r="D454" s="118">
        <v>0.01263062918869851</v>
      </c>
      <c r="E454" s="118">
        <v>1.806179973983887</v>
      </c>
      <c r="F454" s="84" t="s">
        <v>1539</v>
      </c>
      <c r="G454" s="84" t="b">
        <v>0</v>
      </c>
      <c r="H454" s="84" t="b">
        <v>0</v>
      </c>
      <c r="I454" s="84" t="b">
        <v>0</v>
      </c>
      <c r="J454" s="84" t="b">
        <v>0</v>
      </c>
      <c r="K454" s="84" t="b">
        <v>0</v>
      </c>
      <c r="L454" s="84" t="b">
        <v>0</v>
      </c>
    </row>
    <row r="455" spans="1:12" ht="15">
      <c r="A455" s="84" t="s">
        <v>2045</v>
      </c>
      <c r="B455" s="84" t="s">
        <v>2132</v>
      </c>
      <c r="C455" s="84">
        <v>2</v>
      </c>
      <c r="D455" s="118">
        <v>0.01263062918869851</v>
      </c>
      <c r="E455" s="118">
        <v>1.806179973983887</v>
      </c>
      <c r="F455" s="84" t="s">
        <v>1539</v>
      </c>
      <c r="G455" s="84" t="b">
        <v>0</v>
      </c>
      <c r="H455" s="84" t="b">
        <v>0</v>
      </c>
      <c r="I455" s="84" t="b">
        <v>0</v>
      </c>
      <c r="J455" s="84" t="b">
        <v>0</v>
      </c>
      <c r="K455" s="84" t="b">
        <v>0</v>
      </c>
      <c r="L455" s="84" t="b">
        <v>0</v>
      </c>
    </row>
    <row r="456" spans="1:12" ht="15">
      <c r="A456" s="84" t="s">
        <v>2132</v>
      </c>
      <c r="B456" s="84" t="s">
        <v>2133</v>
      </c>
      <c r="C456" s="84">
        <v>2</v>
      </c>
      <c r="D456" s="118">
        <v>0.01263062918869851</v>
      </c>
      <c r="E456" s="118">
        <v>1.806179973983887</v>
      </c>
      <c r="F456" s="84" t="s">
        <v>1539</v>
      </c>
      <c r="G456" s="84" t="b">
        <v>0</v>
      </c>
      <c r="H456" s="84" t="b">
        <v>0</v>
      </c>
      <c r="I456" s="84" t="b">
        <v>0</v>
      </c>
      <c r="J456" s="84" t="b">
        <v>0</v>
      </c>
      <c r="K456" s="84" t="b">
        <v>0</v>
      </c>
      <c r="L456" s="84" t="b">
        <v>0</v>
      </c>
    </row>
    <row r="457" spans="1:12" ht="15">
      <c r="A457" s="84" t="s">
        <v>2133</v>
      </c>
      <c r="B457" s="84" t="s">
        <v>306</v>
      </c>
      <c r="C457" s="84">
        <v>2</v>
      </c>
      <c r="D457" s="118">
        <v>0.01263062918869851</v>
      </c>
      <c r="E457" s="118">
        <v>1.806179973983887</v>
      </c>
      <c r="F457" s="84" t="s">
        <v>1539</v>
      </c>
      <c r="G457" s="84" t="b">
        <v>0</v>
      </c>
      <c r="H457" s="84" t="b">
        <v>0</v>
      </c>
      <c r="I457" s="84" t="b">
        <v>0</v>
      </c>
      <c r="J457" s="84" t="b">
        <v>0</v>
      </c>
      <c r="K457" s="84" t="b">
        <v>0</v>
      </c>
      <c r="L457" s="84" t="b">
        <v>0</v>
      </c>
    </row>
    <row r="458" spans="1:12" ht="15">
      <c r="A458" s="84" t="s">
        <v>306</v>
      </c>
      <c r="B458" s="84" t="s">
        <v>1656</v>
      </c>
      <c r="C458" s="84">
        <v>2</v>
      </c>
      <c r="D458" s="118">
        <v>0.01263062918869851</v>
      </c>
      <c r="E458" s="118">
        <v>1.630088714928206</v>
      </c>
      <c r="F458" s="84" t="s">
        <v>1539</v>
      </c>
      <c r="G458" s="84" t="b">
        <v>0</v>
      </c>
      <c r="H458" s="84" t="b">
        <v>0</v>
      </c>
      <c r="I458" s="84" t="b">
        <v>0</v>
      </c>
      <c r="J458" s="84" t="b">
        <v>0</v>
      </c>
      <c r="K458" s="84" t="b">
        <v>0</v>
      </c>
      <c r="L458" s="84" t="b">
        <v>0</v>
      </c>
    </row>
    <row r="459" spans="1:12" ht="15">
      <c r="A459" s="84" t="s">
        <v>1656</v>
      </c>
      <c r="B459" s="84" t="s">
        <v>2134</v>
      </c>
      <c r="C459" s="84">
        <v>2</v>
      </c>
      <c r="D459" s="118">
        <v>0.01263062918869851</v>
      </c>
      <c r="E459" s="118">
        <v>1.630088714928206</v>
      </c>
      <c r="F459" s="84" t="s">
        <v>1539</v>
      </c>
      <c r="G459" s="84" t="b">
        <v>0</v>
      </c>
      <c r="H459" s="84" t="b">
        <v>0</v>
      </c>
      <c r="I459" s="84" t="b">
        <v>0</v>
      </c>
      <c r="J459" s="84" t="b">
        <v>1</v>
      </c>
      <c r="K459" s="84" t="b">
        <v>0</v>
      </c>
      <c r="L459" s="84" t="b">
        <v>0</v>
      </c>
    </row>
    <row r="460" spans="1:12" ht="15">
      <c r="A460" s="84" t="s">
        <v>277</v>
      </c>
      <c r="B460" s="84" t="s">
        <v>2035</v>
      </c>
      <c r="C460" s="84">
        <v>2</v>
      </c>
      <c r="D460" s="118">
        <v>0.01263062918869851</v>
      </c>
      <c r="E460" s="118">
        <v>0.8519374645445623</v>
      </c>
      <c r="F460" s="84" t="s">
        <v>1539</v>
      </c>
      <c r="G460" s="84" t="b">
        <v>0</v>
      </c>
      <c r="H460" s="84" t="b">
        <v>0</v>
      </c>
      <c r="I460" s="84" t="b">
        <v>0</v>
      </c>
      <c r="J460" s="84" t="b">
        <v>0</v>
      </c>
      <c r="K460" s="84" t="b">
        <v>0</v>
      </c>
      <c r="L460" s="84" t="b">
        <v>0</v>
      </c>
    </row>
    <row r="461" spans="1:12" ht="15">
      <c r="A461" s="84" t="s">
        <v>2035</v>
      </c>
      <c r="B461" s="84" t="s">
        <v>2036</v>
      </c>
      <c r="C461" s="84">
        <v>2</v>
      </c>
      <c r="D461" s="118">
        <v>0.01263062918869851</v>
      </c>
      <c r="E461" s="118">
        <v>1.806179973983887</v>
      </c>
      <c r="F461" s="84" t="s">
        <v>1539</v>
      </c>
      <c r="G461" s="84" t="b">
        <v>0</v>
      </c>
      <c r="H461" s="84" t="b">
        <v>0</v>
      </c>
      <c r="I461" s="84" t="b">
        <v>0</v>
      </c>
      <c r="J461" s="84" t="b">
        <v>0</v>
      </c>
      <c r="K461" s="84" t="b">
        <v>0</v>
      </c>
      <c r="L461" s="84" t="b">
        <v>0</v>
      </c>
    </row>
    <row r="462" spans="1:12" ht="15">
      <c r="A462" s="84" t="s">
        <v>2036</v>
      </c>
      <c r="B462" s="84" t="s">
        <v>232</v>
      </c>
      <c r="C462" s="84">
        <v>2</v>
      </c>
      <c r="D462" s="118">
        <v>0.01263062918869851</v>
      </c>
      <c r="E462" s="118">
        <v>1.806179973983887</v>
      </c>
      <c r="F462" s="84" t="s">
        <v>1539</v>
      </c>
      <c r="G462" s="84" t="b">
        <v>0</v>
      </c>
      <c r="H462" s="84" t="b">
        <v>0</v>
      </c>
      <c r="I462" s="84" t="b">
        <v>0</v>
      </c>
      <c r="J462" s="84" t="b">
        <v>0</v>
      </c>
      <c r="K462" s="84" t="b">
        <v>0</v>
      </c>
      <c r="L462" s="84" t="b">
        <v>0</v>
      </c>
    </row>
    <row r="463" spans="1:12" ht="15">
      <c r="A463" s="84" t="s">
        <v>232</v>
      </c>
      <c r="B463" s="84" t="s">
        <v>2020</v>
      </c>
      <c r="C463" s="84">
        <v>2</v>
      </c>
      <c r="D463" s="118">
        <v>0.01263062918869851</v>
      </c>
      <c r="E463" s="118">
        <v>1.806179973983887</v>
      </c>
      <c r="F463" s="84" t="s">
        <v>1539</v>
      </c>
      <c r="G463" s="84" t="b">
        <v>0</v>
      </c>
      <c r="H463" s="84" t="b">
        <v>0</v>
      </c>
      <c r="I463" s="84" t="b">
        <v>0</v>
      </c>
      <c r="J463" s="84" t="b">
        <v>0</v>
      </c>
      <c r="K463" s="84" t="b">
        <v>0</v>
      </c>
      <c r="L463" s="84" t="b">
        <v>0</v>
      </c>
    </row>
    <row r="464" spans="1:12" ht="15">
      <c r="A464" s="84" t="s">
        <v>2020</v>
      </c>
      <c r="B464" s="84" t="s">
        <v>2021</v>
      </c>
      <c r="C464" s="84">
        <v>2</v>
      </c>
      <c r="D464" s="118">
        <v>0.01263062918869851</v>
      </c>
      <c r="E464" s="118">
        <v>1.806179973983887</v>
      </c>
      <c r="F464" s="84" t="s">
        <v>1539</v>
      </c>
      <c r="G464" s="84" t="b">
        <v>0</v>
      </c>
      <c r="H464" s="84" t="b">
        <v>0</v>
      </c>
      <c r="I464" s="84" t="b">
        <v>0</v>
      </c>
      <c r="J464" s="84" t="b">
        <v>0</v>
      </c>
      <c r="K464" s="84" t="b">
        <v>0</v>
      </c>
      <c r="L464" s="84" t="b">
        <v>0</v>
      </c>
    </row>
    <row r="465" spans="1:12" ht="15">
      <c r="A465" s="84" t="s">
        <v>2021</v>
      </c>
      <c r="B465" s="84" t="s">
        <v>2022</v>
      </c>
      <c r="C465" s="84">
        <v>2</v>
      </c>
      <c r="D465" s="118">
        <v>0.01263062918869851</v>
      </c>
      <c r="E465" s="118">
        <v>1.806179973983887</v>
      </c>
      <c r="F465" s="84" t="s">
        <v>1539</v>
      </c>
      <c r="G465" s="84" t="b">
        <v>0</v>
      </c>
      <c r="H465" s="84" t="b">
        <v>0</v>
      </c>
      <c r="I465" s="84" t="b">
        <v>0</v>
      </c>
      <c r="J465" s="84" t="b">
        <v>1</v>
      </c>
      <c r="K465" s="84" t="b">
        <v>0</v>
      </c>
      <c r="L465" s="84" t="b">
        <v>0</v>
      </c>
    </row>
    <row r="466" spans="1:12" ht="15">
      <c r="A466" s="84" t="s">
        <v>2022</v>
      </c>
      <c r="B466" s="84" t="s">
        <v>277</v>
      </c>
      <c r="C466" s="84">
        <v>2</v>
      </c>
      <c r="D466" s="118">
        <v>0.01263062918869851</v>
      </c>
      <c r="E466" s="118">
        <v>0.9932666173410316</v>
      </c>
      <c r="F466" s="84" t="s">
        <v>1539</v>
      </c>
      <c r="G466" s="84" t="b">
        <v>1</v>
      </c>
      <c r="H466" s="84" t="b">
        <v>0</v>
      </c>
      <c r="I466" s="84" t="b">
        <v>0</v>
      </c>
      <c r="J466" s="84" t="b">
        <v>0</v>
      </c>
      <c r="K466" s="84" t="b">
        <v>0</v>
      </c>
      <c r="L466" s="84" t="b">
        <v>0</v>
      </c>
    </row>
    <row r="467" spans="1:12" ht="15">
      <c r="A467" s="84" t="s">
        <v>1690</v>
      </c>
      <c r="B467" s="84" t="s">
        <v>2037</v>
      </c>
      <c r="C467" s="84">
        <v>2</v>
      </c>
      <c r="D467" s="118">
        <v>0.01263062918869851</v>
      </c>
      <c r="E467" s="118">
        <v>1.630088714928206</v>
      </c>
      <c r="F467" s="84" t="s">
        <v>1539</v>
      </c>
      <c r="G467" s="84" t="b">
        <v>0</v>
      </c>
      <c r="H467" s="84" t="b">
        <v>0</v>
      </c>
      <c r="I467" s="84" t="b">
        <v>0</v>
      </c>
      <c r="J467" s="84" t="b">
        <v>0</v>
      </c>
      <c r="K467" s="84" t="b">
        <v>0</v>
      </c>
      <c r="L467" s="84" t="b">
        <v>0</v>
      </c>
    </row>
    <row r="468" spans="1:12" ht="15">
      <c r="A468" s="84" t="s">
        <v>2037</v>
      </c>
      <c r="B468" s="84" t="s">
        <v>2023</v>
      </c>
      <c r="C468" s="84">
        <v>2</v>
      </c>
      <c r="D468" s="118">
        <v>0.01263062918869851</v>
      </c>
      <c r="E468" s="118">
        <v>1.806179973983887</v>
      </c>
      <c r="F468" s="84" t="s">
        <v>1539</v>
      </c>
      <c r="G468" s="84" t="b">
        <v>0</v>
      </c>
      <c r="H468" s="84" t="b">
        <v>0</v>
      </c>
      <c r="I468" s="84" t="b">
        <v>0</v>
      </c>
      <c r="J468" s="84" t="b">
        <v>1</v>
      </c>
      <c r="K468" s="84" t="b">
        <v>0</v>
      </c>
      <c r="L468" s="84" t="b">
        <v>0</v>
      </c>
    </row>
    <row r="469" spans="1:12" ht="15">
      <c r="A469" s="84" t="s">
        <v>2023</v>
      </c>
      <c r="B469" s="84" t="s">
        <v>1691</v>
      </c>
      <c r="C469" s="84">
        <v>2</v>
      </c>
      <c r="D469" s="118">
        <v>0.01263062918869851</v>
      </c>
      <c r="E469" s="118">
        <v>1.630088714928206</v>
      </c>
      <c r="F469" s="84" t="s">
        <v>1539</v>
      </c>
      <c r="G469" s="84" t="b">
        <v>1</v>
      </c>
      <c r="H469" s="84" t="b">
        <v>0</v>
      </c>
      <c r="I469" s="84" t="b">
        <v>0</v>
      </c>
      <c r="J469" s="84" t="b">
        <v>0</v>
      </c>
      <c r="K469" s="84" t="b">
        <v>0</v>
      </c>
      <c r="L469" s="84" t="b">
        <v>0</v>
      </c>
    </row>
    <row r="470" spans="1:12" ht="15">
      <c r="A470" s="84" t="s">
        <v>1691</v>
      </c>
      <c r="B470" s="84" t="s">
        <v>1617</v>
      </c>
      <c r="C470" s="84">
        <v>2</v>
      </c>
      <c r="D470" s="118">
        <v>0.01263062918869851</v>
      </c>
      <c r="E470" s="118">
        <v>1.4539974558725246</v>
      </c>
      <c r="F470" s="84" t="s">
        <v>1539</v>
      </c>
      <c r="G470" s="84" t="b">
        <v>0</v>
      </c>
      <c r="H470" s="84" t="b">
        <v>0</v>
      </c>
      <c r="I470" s="84" t="b">
        <v>0</v>
      </c>
      <c r="J470" s="84" t="b">
        <v>0</v>
      </c>
      <c r="K470" s="84" t="b">
        <v>0</v>
      </c>
      <c r="L470" s="84" t="b">
        <v>0</v>
      </c>
    </row>
    <row r="471" spans="1:12" ht="15">
      <c r="A471" s="84" t="s">
        <v>1617</v>
      </c>
      <c r="B471" s="84" t="s">
        <v>2047</v>
      </c>
      <c r="C471" s="84">
        <v>2</v>
      </c>
      <c r="D471" s="118">
        <v>0.01263062918869851</v>
      </c>
      <c r="E471" s="118">
        <v>1.630088714928206</v>
      </c>
      <c r="F471" s="84" t="s">
        <v>1539</v>
      </c>
      <c r="G471" s="84" t="b">
        <v>0</v>
      </c>
      <c r="H471" s="84" t="b">
        <v>0</v>
      </c>
      <c r="I471" s="84" t="b">
        <v>0</v>
      </c>
      <c r="J471" s="84" t="b">
        <v>0</v>
      </c>
      <c r="K471" s="84" t="b">
        <v>0</v>
      </c>
      <c r="L471" s="84" t="b">
        <v>0</v>
      </c>
    </row>
    <row r="472" spans="1:12" ht="15">
      <c r="A472" s="84" t="s">
        <v>218</v>
      </c>
      <c r="B472" s="84" t="s">
        <v>292</v>
      </c>
      <c r="C472" s="84">
        <v>2</v>
      </c>
      <c r="D472" s="118">
        <v>0</v>
      </c>
      <c r="E472" s="118">
        <v>1.3710678622717363</v>
      </c>
      <c r="F472" s="84" t="s">
        <v>1540</v>
      </c>
      <c r="G472" s="84" t="b">
        <v>0</v>
      </c>
      <c r="H472" s="84" t="b">
        <v>0</v>
      </c>
      <c r="I472" s="84" t="b">
        <v>0</v>
      </c>
      <c r="J472" s="84" t="b">
        <v>0</v>
      </c>
      <c r="K472" s="84" t="b">
        <v>0</v>
      </c>
      <c r="L472" s="84" t="b">
        <v>0</v>
      </c>
    </row>
    <row r="473" spans="1:12" ht="15">
      <c r="A473" s="84" t="s">
        <v>292</v>
      </c>
      <c r="B473" s="84" t="s">
        <v>291</v>
      </c>
      <c r="C473" s="84">
        <v>2</v>
      </c>
      <c r="D473" s="118">
        <v>0</v>
      </c>
      <c r="E473" s="118">
        <v>1.3710678622717363</v>
      </c>
      <c r="F473" s="84" t="s">
        <v>1540</v>
      </c>
      <c r="G473" s="84" t="b">
        <v>0</v>
      </c>
      <c r="H473" s="84" t="b">
        <v>0</v>
      </c>
      <c r="I473" s="84" t="b">
        <v>0</v>
      </c>
      <c r="J473" s="84" t="b">
        <v>0</v>
      </c>
      <c r="K473" s="84" t="b">
        <v>0</v>
      </c>
      <c r="L473" s="84" t="b">
        <v>0</v>
      </c>
    </row>
    <row r="474" spans="1:12" ht="15">
      <c r="A474" s="84" t="s">
        <v>291</v>
      </c>
      <c r="B474" s="84" t="s">
        <v>290</v>
      </c>
      <c r="C474" s="84">
        <v>2</v>
      </c>
      <c r="D474" s="118">
        <v>0</v>
      </c>
      <c r="E474" s="118">
        <v>1.3710678622717363</v>
      </c>
      <c r="F474" s="84" t="s">
        <v>1540</v>
      </c>
      <c r="G474" s="84" t="b">
        <v>0</v>
      </c>
      <c r="H474" s="84" t="b">
        <v>0</v>
      </c>
      <c r="I474" s="84" t="b">
        <v>0</v>
      </c>
      <c r="J474" s="84" t="b">
        <v>0</v>
      </c>
      <c r="K474" s="84" t="b">
        <v>0</v>
      </c>
      <c r="L474" s="84" t="b">
        <v>0</v>
      </c>
    </row>
    <row r="475" spans="1:12" ht="15">
      <c r="A475" s="84" t="s">
        <v>290</v>
      </c>
      <c r="B475" s="84" t="s">
        <v>289</v>
      </c>
      <c r="C475" s="84">
        <v>2</v>
      </c>
      <c r="D475" s="118">
        <v>0</v>
      </c>
      <c r="E475" s="118">
        <v>1.3710678622717363</v>
      </c>
      <c r="F475" s="84" t="s">
        <v>1540</v>
      </c>
      <c r="G475" s="84" t="b">
        <v>0</v>
      </c>
      <c r="H475" s="84" t="b">
        <v>0</v>
      </c>
      <c r="I475" s="84" t="b">
        <v>0</v>
      </c>
      <c r="J475" s="84" t="b">
        <v>0</v>
      </c>
      <c r="K475" s="84" t="b">
        <v>0</v>
      </c>
      <c r="L475" s="84" t="b">
        <v>0</v>
      </c>
    </row>
    <row r="476" spans="1:12" ht="15">
      <c r="A476" s="84" t="s">
        <v>289</v>
      </c>
      <c r="B476" s="84" t="s">
        <v>288</v>
      </c>
      <c r="C476" s="84">
        <v>2</v>
      </c>
      <c r="D476" s="118">
        <v>0</v>
      </c>
      <c r="E476" s="118">
        <v>1.3710678622717363</v>
      </c>
      <c r="F476" s="84" t="s">
        <v>1540</v>
      </c>
      <c r="G476" s="84" t="b">
        <v>0</v>
      </c>
      <c r="H476" s="84" t="b">
        <v>0</v>
      </c>
      <c r="I476" s="84" t="b">
        <v>0</v>
      </c>
      <c r="J476" s="84" t="b">
        <v>0</v>
      </c>
      <c r="K476" s="84" t="b">
        <v>0</v>
      </c>
      <c r="L476" s="84" t="b">
        <v>0</v>
      </c>
    </row>
    <row r="477" spans="1:12" ht="15">
      <c r="A477" s="84" t="s">
        <v>288</v>
      </c>
      <c r="B477" s="84" t="s">
        <v>1693</v>
      </c>
      <c r="C477" s="84">
        <v>2</v>
      </c>
      <c r="D477" s="118">
        <v>0</v>
      </c>
      <c r="E477" s="118">
        <v>1.3710678622717363</v>
      </c>
      <c r="F477" s="84" t="s">
        <v>1540</v>
      </c>
      <c r="G477" s="84" t="b">
        <v>0</v>
      </c>
      <c r="H477" s="84" t="b">
        <v>0</v>
      </c>
      <c r="I477" s="84" t="b">
        <v>0</v>
      </c>
      <c r="J477" s="84" t="b">
        <v>0</v>
      </c>
      <c r="K477" s="84" t="b">
        <v>0</v>
      </c>
      <c r="L477" s="84" t="b">
        <v>0</v>
      </c>
    </row>
    <row r="478" spans="1:12" ht="15">
      <c r="A478" s="84" t="s">
        <v>1693</v>
      </c>
      <c r="B478" s="84" t="s">
        <v>1694</v>
      </c>
      <c r="C478" s="84">
        <v>2</v>
      </c>
      <c r="D478" s="118">
        <v>0</v>
      </c>
      <c r="E478" s="118">
        <v>1.3710678622717363</v>
      </c>
      <c r="F478" s="84" t="s">
        <v>1540</v>
      </c>
      <c r="G478" s="84" t="b">
        <v>0</v>
      </c>
      <c r="H478" s="84" t="b">
        <v>0</v>
      </c>
      <c r="I478" s="84" t="b">
        <v>0</v>
      </c>
      <c r="J478" s="84" t="b">
        <v>1</v>
      </c>
      <c r="K478" s="84" t="b">
        <v>0</v>
      </c>
      <c r="L478" s="84" t="b">
        <v>0</v>
      </c>
    </row>
    <row r="479" spans="1:12" ht="15">
      <c r="A479" s="84" t="s">
        <v>1694</v>
      </c>
      <c r="B479" s="84" t="s">
        <v>1695</v>
      </c>
      <c r="C479" s="84">
        <v>2</v>
      </c>
      <c r="D479" s="118">
        <v>0</v>
      </c>
      <c r="E479" s="118">
        <v>1.3710678622717363</v>
      </c>
      <c r="F479" s="84" t="s">
        <v>1540</v>
      </c>
      <c r="G479" s="84" t="b">
        <v>1</v>
      </c>
      <c r="H479" s="84" t="b">
        <v>0</v>
      </c>
      <c r="I479" s="84" t="b">
        <v>0</v>
      </c>
      <c r="J479" s="84" t="b">
        <v>0</v>
      </c>
      <c r="K479" s="84" t="b">
        <v>0</v>
      </c>
      <c r="L479" s="84" t="b">
        <v>0</v>
      </c>
    </row>
    <row r="480" spans="1:12" ht="15">
      <c r="A480" s="84" t="s">
        <v>1695</v>
      </c>
      <c r="B480" s="84" t="s">
        <v>1696</v>
      </c>
      <c r="C480" s="84">
        <v>2</v>
      </c>
      <c r="D480" s="118">
        <v>0</v>
      </c>
      <c r="E480" s="118">
        <v>1.3710678622717363</v>
      </c>
      <c r="F480" s="84" t="s">
        <v>1540</v>
      </c>
      <c r="G480" s="84" t="b">
        <v>0</v>
      </c>
      <c r="H480" s="84" t="b">
        <v>0</v>
      </c>
      <c r="I480" s="84" t="b">
        <v>0</v>
      </c>
      <c r="J480" s="84" t="b">
        <v>0</v>
      </c>
      <c r="K480" s="84" t="b">
        <v>0</v>
      </c>
      <c r="L480" s="84" t="b">
        <v>0</v>
      </c>
    </row>
    <row r="481" spans="1:12" ht="15">
      <c r="A481" s="84" t="s">
        <v>1696</v>
      </c>
      <c r="B481" s="84" t="s">
        <v>2174</v>
      </c>
      <c r="C481" s="84">
        <v>2</v>
      </c>
      <c r="D481" s="118">
        <v>0</v>
      </c>
      <c r="E481" s="118">
        <v>1.3710678622717363</v>
      </c>
      <c r="F481" s="84" t="s">
        <v>1540</v>
      </c>
      <c r="G481" s="84" t="b">
        <v>0</v>
      </c>
      <c r="H481" s="84" t="b">
        <v>0</v>
      </c>
      <c r="I481" s="84" t="b">
        <v>0</v>
      </c>
      <c r="J481" s="84" t="b">
        <v>0</v>
      </c>
      <c r="K481" s="84" t="b">
        <v>0</v>
      </c>
      <c r="L481" s="84" t="b">
        <v>0</v>
      </c>
    </row>
    <row r="482" spans="1:12" ht="15">
      <c r="A482" s="84" t="s">
        <v>1700</v>
      </c>
      <c r="B482" s="84" t="s">
        <v>1701</v>
      </c>
      <c r="C482" s="84">
        <v>2</v>
      </c>
      <c r="D482" s="118">
        <v>0.011359622477886083</v>
      </c>
      <c r="E482" s="118">
        <v>1.3891660843645326</v>
      </c>
      <c r="F482" s="84" t="s">
        <v>1541</v>
      </c>
      <c r="G482" s="84" t="b">
        <v>0</v>
      </c>
      <c r="H482" s="84" t="b">
        <v>0</v>
      </c>
      <c r="I482" s="84" t="b">
        <v>0</v>
      </c>
      <c r="J482" s="84" t="b">
        <v>0</v>
      </c>
      <c r="K482" s="84" t="b">
        <v>0</v>
      </c>
      <c r="L482" s="84" t="b">
        <v>0</v>
      </c>
    </row>
    <row r="483" spans="1:12" ht="15">
      <c r="A483" s="84" t="s">
        <v>1701</v>
      </c>
      <c r="B483" s="84" t="s">
        <v>275</v>
      </c>
      <c r="C483" s="84">
        <v>2</v>
      </c>
      <c r="D483" s="118">
        <v>0.011359622477886083</v>
      </c>
      <c r="E483" s="118">
        <v>1.3891660843645326</v>
      </c>
      <c r="F483" s="84" t="s">
        <v>1541</v>
      </c>
      <c r="G483" s="84" t="b">
        <v>0</v>
      </c>
      <c r="H483" s="84" t="b">
        <v>0</v>
      </c>
      <c r="I483" s="84" t="b">
        <v>0</v>
      </c>
      <c r="J483" s="84" t="b">
        <v>0</v>
      </c>
      <c r="K483" s="84" t="b">
        <v>0</v>
      </c>
      <c r="L483" s="84" t="b">
        <v>0</v>
      </c>
    </row>
    <row r="484" spans="1:12" ht="15">
      <c r="A484" s="84" t="s">
        <v>275</v>
      </c>
      <c r="B484" s="84" t="s">
        <v>305</v>
      </c>
      <c r="C484" s="84">
        <v>2</v>
      </c>
      <c r="D484" s="118">
        <v>0.011359622477886083</v>
      </c>
      <c r="E484" s="118">
        <v>1.3891660843645326</v>
      </c>
      <c r="F484" s="84" t="s">
        <v>1541</v>
      </c>
      <c r="G484" s="84" t="b">
        <v>0</v>
      </c>
      <c r="H484" s="84" t="b">
        <v>0</v>
      </c>
      <c r="I484" s="84" t="b">
        <v>0</v>
      </c>
      <c r="J484" s="84" t="b">
        <v>0</v>
      </c>
      <c r="K484" s="84" t="b">
        <v>0</v>
      </c>
      <c r="L484" s="84" t="b">
        <v>0</v>
      </c>
    </row>
    <row r="485" spans="1:12" ht="15">
      <c r="A485" s="84" t="s">
        <v>305</v>
      </c>
      <c r="B485" s="84" t="s">
        <v>1698</v>
      </c>
      <c r="C485" s="84">
        <v>2</v>
      </c>
      <c r="D485" s="118">
        <v>0.011359622477886083</v>
      </c>
      <c r="E485" s="118">
        <v>1.2130748253088512</v>
      </c>
      <c r="F485" s="84" t="s">
        <v>1541</v>
      </c>
      <c r="G485" s="84" t="b">
        <v>0</v>
      </c>
      <c r="H485" s="84" t="b">
        <v>0</v>
      </c>
      <c r="I485" s="84" t="b">
        <v>0</v>
      </c>
      <c r="J485" s="84" t="b">
        <v>1</v>
      </c>
      <c r="K485" s="84" t="b">
        <v>0</v>
      </c>
      <c r="L485" s="84" t="b">
        <v>0</v>
      </c>
    </row>
    <row r="486" spans="1:12" ht="15">
      <c r="A486" s="84" t="s">
        <v>1698</v>
      </c>
      <c r="B486" s="84" t="s">
        <v>1699</v>
      </c>
      <c r="C486" s="84">
        <v>2</v>
      </c>
      <c r="D486" s="118">
        <v>0.011359622477886083</v>
      </c>
      <c r="E486" s="118">
        <v>1.2130748253088512</v>
      </c>
      <c r="F486" s="84" t="s">
        <v>1541</v>
      </c>
      <c r="G486" s="84" t="b">
        <v>1</v>
      </c>
      <c r="H486" s="84" t="b">
        <v>0</v>
      </c>
      <c r="I486" s="84" t="b">
        <v>0</v>
      </c>
      <c r="J486" s="84" t="b">
        <v>1</v>
      </c>
      <c r="K486" s="84" t="b">
        <v>0</v>
      </c>
      <c r="L486" s="84" t="b">
        <v>0</v>
      </c>
    </row>
    <row r="487" spans="1:12" ht="15">
      <c r="A487" s="84" t="s">
        <v>1699</v>
      </c>
      <c r="B487" s="84" t="s">
        <v>1702</v>
      </c>
      <c r="C487" s="84">
        <v>2</v>
      </c>
      <c r="D487" s="118">
        <v>0.011359622477886083</v>
      </c>
      <c r="E487" s="118">
        <v>1.2130748253088512</v>
      </c>
      <c r="F487" s="84" t="s">
        <v>1541</v>
      </c>
      <c r="G487" s="84" t="b">
        <v>1</v>
      </c>
      <c r="H487" s="84" t="b">
        <v>0</v>
      </c>
      <c r="I487" s="84" t="b">
        <v>0</v>
      </c>
      <c r="J487" s="84" t="b">
        <v>0</v>
      </c>
      <c r="K487" s="84" t="b">
        <v>0</v>
      </c>
      <c r="L487" s="84" t="b">
        <v>0</v>
      </c>
    </row>
    <row r="488" spans="1:12" ht="15">
      <c r="A488" s="84" t="s">
        <v>1702</v>
      </c>
      <c r="B488" s="84" t="s">
        <v>1703</v>
      </c>
      <c r="C488" s="84">
        <v>2</v>
      </c>
      <c r="D488" s="118">
        <v>0.011359622477886083</v>
      </c>
      <c r="E488" s="118">
        <v>1.3891660843645326</v>
      </c>
      <c r="F488" s="84" t="s">
        <v>1541</v>
      </c>
      <c r="G488" s="84" t="b">
        <v>0</v>
      </c>
      <c r="H488" s="84" t="b">
        <v>0</v>
      </c>
      <c r="I488" s="84" t="b">
        <v>0</v>
      </c>
      <c r="J488" s="84" t="b">
        <v>0</v>
      </c>
      <c r="K488" s="84" t="b">
        <v>0</v>
      </c>
      <c r="L488" s="84" t="b">
        <v>0</v>
      </c>
    </row>
    <row r="489" spans="1:12" ht="15">
      <c r="A489" s="84" t="s">
        <v>1703</v>
      </c>
      <c r="B489" s="84" t="s">
        <v>1704</v>
      </c>
      <c r="C489" s="84">
        <v>2</v>
      </c>
      <c r="D489" s="118">
        <v>0.011359622477886083</v>
      </c>
      <c r="E489" s="118">
        <v>1.3891660843645326</v>
      </c>
      <c r="F489" s="84" t="s">
        <v>1541</v>
      </c>
      <c r="G489" s="84" t="b">
        <v>0</v>
      </c>
      <c r="H489" s="84" t="b">
        <v>0</v>
      </c>
      <c r="I489" s="84" t="b">
        <v>0</v>
      </c>
      <c r="J489" s="84" t="b">
        <v>0</v>
      </c>
      <c r="K489" s="84" t="b">
        <v>0</v>
      </c>
      <c r="L489" s="84" t="b">
        <v>0</v>
      </c>
    </row>
    <row r="490" spans="1:12" ht="15">
      <c r="A490" s="84" t="s">
        <v>1704</v>
      </c>
      <c r="B490" s="84" t="s">
        <v>2137</v>
      </c>
      <c r="C490" s="84">
        <v>2</v>
      </c>
      <c r="D490" s="118">
        <v>0.011359622477886083</v>
      </c>
      <c r="E490" s="118">
        <v>1.3891660843645326</v>
      </c>
      <c r="F490" s="84" t="s">
        <v>1541</v>
      </c>
      <c r="G490" s="84" t="b">
        <v>0</v>
      </c>
      <c r="H490" s="84" t="b">
        <v>0</v>
      </c>
      <c r="I490" s="84" t="b">
        <v>0</v>
      </c>
      <c r="J490" s="84" t="b">
        <v>0</v>
      </c>
      <c r="K490" s="84" t="b">
        <v>0</v>
      </c>
      <c r="L490" s="84" t="b">
        <v>0</v>
      </c>
    </row>
    <row r="491" spans="1:12" ht="15">
      <c r="A491" s="84" t="s">
        <v>2138</v>
      </c>
      <c r="B491" s="84" t="s">
        <v>2139</v>
      </c>
      <c r="C491" s="84">
        <v>2</v>
      </c>
      <c r="D491" s="118">
        <v>0.011359622477886083</v>
      </c>
      <c r="E491" s="118">
        <v>1.3891660843645326</v>
      </c>
      <c r="F491" s="84" t="s">
        <v>1541</v>
      </c>
      <c r="G491" s="84" t="b">
        <v>0</v>
      </c>
      <c r="H491" s="84" t="b">
        <v>0</v>
      </c>
      <c r="I491" s="84" t="b">
        <v>0</v>
      </c>
      <c r="J491" s="84" t="b">
        <v>0</v>
      </c>
      <c r="K491" s="84" t="b">
        <v>0</v>
      </c>
      <c r="L491" s="84" t="b">
        <v>0</v>
      </c>
    </row>
    <row r="492" spans="1:12" ht="15">
      <c r="A492" s="84" t="s">
        <v>2139</v>
      </c>
      <c r="B492" s="84" t="s">
        <v>277</v>
      </c>
      <c r="C492" s="84">
        <v>2</v>
      </c>
      <c r="D492" s="118">
        <v>0.011359622477886083</v>
      </c>
      <c r="E492" s="118">
        <v>1.2130748253088512</v>
      </c>
      <c r="F492" s="84" t="s">
        <v>1541</v>
      </c>
      <c r="G492" s="84" t="b">
        <v>0</v>
      </c>
      <c r="H492" s="84" t="b">
        <v>0</v>
      </c>
      <c r="I492" s="84" t="b">
        <v>0</v>
      </c>
      <c r="J492" s="84" t="b">
        <v>0</v>
      </c>
      <c r="K492" s="84" t="b">
        <v>0</v>
      </c>
      <c r="L492" s="84" t="b">
        <v>0</v>
      </c>
    </row>
    <row r="493" spans="1:12" ht="15">
      <c r="A493" s="84" t="s">
        <v>277</v>
      </c>
      <c r="B493" s="84" t="s">
        <v>2140</v>
      </c>
      <c r="C493" s="84">
        <v>2</v>
      </c>
      <c r="D493" s="118">
        <v>0.011359622477886083</v>
      </c>
      <c r="E493" s="118">
        <v>1.2130748253088512</v>
      </c>
      <c r="F493" s="84" t="s">
        <v>1541</v>
      </c>
      <c r="G493" s="84" t="b">
        <v>0</v>
      </c>
      <c r="H493" s="84" t="b">
        <v>0</v>
      </c>
      <c r="I493" s="84" t="b">
        <v>0</v>
      </c>
      <c r="J493" s="84" t="b">
        <v>0</v>
      </c>
      <c r="K493" s="84" t="b">
        <v>0</v>
      </c>
      <c r="L493" s="84" t="b">
        <v>0</v>
      </c>
    </row>
    <row r="494" spans="1:12" ht="15">
      <c r="A494" s="84" t="s">
        <v>2140</v>
      </c>
      <c r="B494" s="84" t="s">
        <v>2141</v>
      </c>
      <c r="C494" s="84">
        <v>2</v>
      </c>
      <c r="D494" s="118">
        <v>0.011359622477886083</v>
      </c>
      <c r="E494" s="118">
        <v>1.3891660843645326</v>
      </c>
      <c r="F494" s="84" t="s">
        <v>1541</v>
      </c>
      <c r="G494" s="84" t="b">
        <v>0</v>
      </c>
      <c r="H494" s="84" t="b">
        <v>0</v>
      </c>
      <c r="I494" s="84" t="b">
        <v>0</v>
      </c>
      <c r="J494" s="84" t="b">
        <v>0</v>
      </c>
      <c r="K494" s="84" t="b">
        <v>0</v>
      </c>
      <c r="L494" s="84" t="b">
        <v>0</v>
      </c>
    </row>
    <row r="495" spans="1:12" ht="15">
      <c r="A495" s="84" t="s">
        <v>2141</v>
      </c>
      <c r="B495" s="84" t="s">
        <v>2142</v>
      </c>
      <c r="C495" s="84">
        <v>2</v>
      </c>
      <c r="D495" s="118">
        <v>0.011359622477886083</v>
      </c>
      <c r="E495" s="118">
        <v>1.3891660843645326</v>
      </c>
      <c r="F495" s="84" t="s">
        <v>1541</v>
      </c>
      <c r="G495" s="84" t="b">
        <v>0</v>
      </c>
      <c r="H495" s="84" t="b">
        <v>0</v>
      </c>
      <c r="I495" s="84" t="b">
        <v>0</v>
      </c>
      <c r="J495" s="84" t="b">
        <v>0</v>
      </c>
      <c r="K495" s="84" t="b">
        <v>0</v>
      </c>
      <c r="L495" s="84" t="b">
        <v>0</v>
      </c>
    </row>
    <row r="496" spans="1:12" ht="15">
      <c r="A496" s="84" t="s">
        <v>2142</v>
      </c>
      <c r="B496" s="84" t="s">
        <v>2143</v>
      </c>
      <c r="C496" s="84">
        <v>2</v>
      </c>
      <c r="D496" s="118">
        <v>0.011359622477886083</v>
      </c>
      <c r="E496" s="118">
        <v>1.3891660843645326</v>
      </c>
      <c r="F496" s="84" t="s">
        <v>1541</v>
      </c>
      <c r="G496" s="84" t="b">
        <v>0</v>
      </c>
      <c r="H496" s="84" t="b">
        <v>0</v>
      </c>
      <c r="I496" s="84" t="b">
        <v>0</v>
      </c>
      <c r="J496" s="84" t="b">
        <v>0</v>
      </c>
      <c r="K496" s="84" t="b">
        <v>0</v>
      </c>
      <c r="L496" s="84" t="b">
        <v>0</v>
      </c>
    </row>
    <row r="497" spans="1:12" ht="15">
      <c r="A497" s="84" t="s">
        <v>2143</v>
      </c>
      <c r="B497" s="84" t="s">
        <v>2064</v>
      </c>
      <c r="C497" s="84">
        <v>2</v>
      </c>
      <c r="D497" s="118">
        <v>0.011359622477886083</v>
      </c>
      <c r="E497" s="118">
        <v>1.3891660843645326</v>
      </c>
      <c r="F497" s="84" t="s">
        <v>1541</v>
      </c>
      <c r="G497" s="84" t="b">
        <v>0</v>
      </c>
      <c r="H497" s="84" t="b">
        <v>0</v>
      </c>
      <c r="I497" s="84" t="b">
        <v>0</v>
      </c>
      <c r="J497" s="84" t="b">
        <v>0</v>
      </c>
      <c r="K497" s="84" t="b">
        <v>0</v>
      </c>
      <c r="L497" s="84" t="b">
        <v>0</v>
      </c>
    </row>
    <row r="498" spans="1:12" ht="15">
      <c r="A498" s="84" t="s">
        <v>2064</v>
      </c>
      <c r="B498" s="84" t="s">
        <v>2144</v>
      </c>
      <c r="C498" s="84">
        <v>2</v>
      </c>
      <c r="D498" s="118">
        <v>0.011359622477886083</v>
      </c>
      <c r="E498" s="118">
        <v>1.3891660843645326</v>
      </c>
      <c r="F498" s="84" t="s">
        <v>1541</v>
      </c>
      <c r="G498" s="84" t="b">
        <v>0</v>
      </c>
      <c r="H498" s="84" t="b">
        <v>0</v>
      </c>
      <c r="I498" s="84" t="b">
        <v>0</v>
      </c>
      <c r="J498" s="84" t="b">
        <v>0</v>
      </c>
      <c r="K498" s="84" t="b">
        <v>0</v>
      </c>
      <c r="L498" s="84" t="b">
        <v>0</v>
      </c>
    </row>
    <row r="499" spans="1:12" ht="15">
      <c r="A499" s="84" t="s">
        <v>2144</v>
      </c>
      <c r="B499" s="84" t="s">
        <v>2145</v>
      </c>
      <c r="C499" s="84">
        <v>2</v>
      </c>
      <c r="D499" s="118">
        <v>0.011359622477886083</v>
      </c>
      <c r="E499" s="118">
        <v>1.3891660843645326</v>
      </c>
      <c r="F499" s="84" t="s">
        <v>1541</v>
      </c>
      <c r="G499" s="84" t="b">
        <v>0</v>
      </c>
      <c r="H499" s="84" t="b">
        <v>0</v>
      </c>
      <c r="I499" s="84" t="b">
        <v>0</v>
      </c>
      <c r="J499" s="84" t="b">
        <v>0</v>
      </c>
      <c r="K499" s="84" t="b">
        <v>0</v>
      </c>
      <c r="L499" s="84" t="b">
        <v>0</v>
      </c>
    </row>
    <row r="500" spans="1:12" ht="15">
      <c r="A500" s="84" t="s">
        <v>1617</v>
      </c>
      <c r="B500" s="84" t="s">
        <v>1690</v>
      </c>
      <c r="C500" s="84">
        <v>4</v>
      </c>
      <c r="D500" s="118">
        <v>0</v>
      </c>
      <c r="E500" s="118">
        <v>1.1702617153949573</v>
      </c>
      <c r="F500" s="84" t="s">
        <v>1542</v>
      </c>
      <c r="G500" s="84" t="b">
        <v>0</v>
      </c>
      <c r="H500" s="84" t="b">
        <v>0</v>
      </c>
      <c r="I500" s="84" t="b">
        <v>0</v>
      </c>
      <c r="J500" s="84" t="b">
        <v>0</v>
      </c>
      <c r="K500" s="84" t="b">
        <v>0</v>
      </c>
      <c r="L500" s="84" t="b">
        <v>0</v>
      </c>
    </row>
    <row r="501" spans="1:12" ht="15">
      <c r="A501" s="84" t="s">
        <v>1707</v>
      </c>
      <c r="B501" s="84" t="s">
        <v>1708</v>
      </c>
      <c r="C501" s="84">
        <v>4</v>
      </c>
      <c r="D501" s="118">
        <v>0</v>
      </c>
      <c r="E501" s="118">
        <v>1.2671717284030137</v>
      </c>
      <c r="F501" s="84" t="s">
        <v>1542</v>
      </c>
      <c r="G501" s="84" t="b">
        <v>0</v>
      </c>
      <c r="H501" s="84" t="b">
        <v>0</v>
      </c>
      <c r="I501" s="84" t="b">
        <v>0</v>
      </c>
      <c r="J501" s="84" t="b">
        <v>0</v>
      </c>
      <c r="K501" s="84" t="b">
        <v>0</v>
      </c>
      <c r="L501" s="84" t="b">
        <v>0</v>
      </c>
    </row>
    <row r="502" spans="1:12" ht="15">
      <c r="A502" s="84" t="s">
        <v>1708</v>
      </c>
      <c r="B502" s="84" t="s">
        <v>294</v>
      </c>
      <c r="C502" s="84">
        <v>4</v>
      </c>
      <c r="D502" s="118">
        <v>0</v>
      </c>
      <c r="E502" s="118">
        <v>1.2671717284030137</v>
      </c>
      <c r="F502" s="84" t="s">
        <v>1542</v>
      </c>
      <c r="G502" s="84" t="b">
        <v>0</v>
      </c>
      <c r="H502" s="84" t="b">
        <v>0</v>
      </c>
      <c r="I502" s="84" t="b">
        <v>0</v>
      </c>
      <c r="J502" s="84" t="b">
        <v>0</v>
      </c>
      <c r="K502" s="84" t="b">
        <v>0</v>
      </c>
      <c r="L502" s="84" t="b">
        <v>0</v>
      </c>
    </row>
    <row r="503" spans="1:12" ht="15">
      <c r="A503" s="84" t="s">
        <v>2151</v>
      </c>
      <c r="B503" s="84" t="s">
        <v>2152</v>
      </c>
      <c r="C503" s="84">
        <v>2</v>
      </c>
      <c r="D503" s="118">
        <v>0.007718717837537979</v>
      </c>
      <c r="E503" s="118">
        <v>1.568201724066995</v>
      </c>
      <c r="F503" s="84" t="s">
        <v>1542</v>
      </c>
      <c r="G503" s="84" t="b">
        <v>0</v>
      </c>
      <c r="H503" s="84" t="b">
        <v>0</v>
      </c>
      <c r="I503" s="84" t="b">
        <v>0</v>
      </c>
      <c r="J503" s="84" t="b">
        <v>0</v>
      </c>
      <c r="K503" s="84" t="b">
        <v>0</v>
      </c>
      <c r="L503" s="84" t="b">
        <v>0</v>
      </c>
    </row>
    <row r="504" spans="1:12" ht="15">
      <c r="A504" s="84" t="s">
        <v>2152</v>
      </c>
      <c r="B504" s="84" t="s">
        <v>1617</v>
      </c>
      <c r="C504" s="84">
        <v>2</v>
      </c>
      <c r="D504" s="118">
        <v>0.007718717837537979</v>
      </c>
      <c r="E504" s="118">
        <v>1.1702617153949573</v>
      </c>
      <c r="F504" s="84" t="s">
        <v>1542</v>
      </c>
      <c r="G504" s="84" t="b">
        <v>0</v>
      </c>
      <c r="H504" s="84" t="b">
        <v>0</v>
      </c>
      <c r="I504" s="84" t="b">
        <v>0</v>
      </c>
      <c r="J504" s="84" t="b">
        <v>0</v>
      </c>
      <c r="K504" s="84" t="b">
        <v>0</v>
      </c>
      <c r="L504" s="84" t="b">
        <v>0</v>
      </c>
    </row>
    <row r="505" spans="1:12" ht="15">
      <c r="A505" s="84" t="s">
        <v>1690</v>
      </c>
      <c r="B505" s="84" t="s">
        <v>1706</v>
      </c>
      <c r="C505" s="84">
        <v>2</v>
      </c>
      <c r="D505" s="118">
        <v>0.007718717837537979</v>
      </c>
      <c r="E505" s="118">
        <v>0.9661417327390325</v>
      </c>
      <c r="F505" s="84" t="s">
        <v>1542</v>
      </c>
      <c r="G505" s="84" t="b">
        <v>0</v>
      </c>
      <c r="H505" s="84" t="b">
        <v>0</v>
      </c>
      <c r="I505" s="84" t="b">
        <v>0</v>
      </c>
      <c r="J505" s="84" t="b">
        <v>0</v>
      </c>
      <c r="K505" s="84" t="b">
        <v>0</v>
      </c>
      <c r="L505" s="84" t="b">
        <v>0</v>
      </c>
    </row>
    <row r="506" spans="1:12" ht="15">
      <c r="A506" s="84" t="s">
        <v>1706</v>
      </c>
      <c r="B506" s="84" t="s">
        <v>1673</v>
      </c>
      <c r="C506" s="84">
        <v>2</v>
      </c>
      <c r="D506" s="118">
        <v>0.007718717837537979</v>
      </c>
      <c r="E506" s="118">
        <v>0.9661417327390325</v>
      </c>
      <c r="F506" s="84" t="s">
        <v>1542</v>
      </c>
      <c r="G506" s="84" t="b">
        <v>0</v>
      </c>
      <c r="H506" s="84" t="b">
        <v>0</v>
      </c>
      <c r="I506" s="84" t="b">
        <v>0</v>
      </c>
      <c r="J506" s="84" t="b">
        <v>0</v>
      </c>
      <c r="K506" s="84" t="b">
        <v>0</v>
      </c>
      <c r="L506" s="84" t="b">
        <v>0</v>
      </c>
    </row>
    <row r="507" spans="1:12" ht="15">
      <c r="A507" s="84" t="s">
        <v>1673</v>
      </c>
      <c r="B507" s="84" t="s">
        <v>2068</v>
      </c>
      <c r="C507" s="84">
        <v>2</v>
      </c>
      <c r="D507" s="118">
        <v>0.007718717837537979</v>
      </c>
      <c r="E507" s="118">
        <v>1.2671717284030137</v>
      </c>
      <c r="F507" s="84" t="s">
        <v>1542</v>
      </c>
      <c r="G507" s="84" t="b">
        <v>0</v>
      </c>
      <c r="H507" s="84" t="b">
        <v>0</v>
      </c>
      <c r="I507" s="84" t="b">
        <v>0</v>
      </c>
      <c r="J507" s="84" t="b">
        <v>0</v>
      </c>
      <c r="K507" s="84" t="b">
        <v>0</v>
      </c>
      <c r="L507" s="84" t="b">
        <v>0</v>
      </c>
    </row>
    <row r="508" spans="1:12" ht="15">
      <c r="A508" s="84" t="s">
        <v>2068</v>
      </c>
      <c r="B508" s="84" t="s">
        <v>2102</v>
      </c>
      <c r="C508" s="84">
        <v>2</v>
      </c>
      <c r="D508" s="118">
        <v>0.007718717837537979</v>
      </c>
      <c r="E508" s="118">
        <v>1.568201724066995</v>
      </c>
      <c r="F508" s="84" t="s">
        <v>1542</v>
      </c>
      <c r="G508" s="84" t="b">
        <v>0</v>
      </c>
      <c r="H508" s="84" t="b">
        <v>0</v>
      </c>
      <c r="I508" s="84" t="b">
        <v>0</v>
      </c>
      <c r="J508" s="84" t="b">
        <v>0</v>
      </c>
      <c r="K508" s="84" t="b">
        <v>0</v>
      </c>
      <c r="L508" s="84" t="b">
        <v>0</v>
      </c>
    </row>
    <row r="509" spans="1:12" ht="15">
      <c r="A509" s="84" t="s">
        <v>2102</v>
      </c>
      <c r="B509" s="84" t="s">
        <v>2153</v>
      </c>
      <c r="C509" s="84">
        <v>2</v>
      </c>
      <c r="D509" s="118">
        <v>0.007718717837537979</v>
      </c>
      <c r="E509" s="118">
        <v>1.568201724066995</v>
      </c>
      <c r="F509" s="84" t="s">
        <v>1542</v>
      </c>
      <c r="G509" s="84" t="b">
        <v>0</v>
      </c>
      <c r="H509" s="84" t="b">
        <v>0</v>
      </c>
      <c r="I509" s="84" t="b">
        <v>0</v>
      </c>
      <c r="J509" s="84" t="b">
        <v>0</v>
      </c>
      <c r="K509" s="84" t="b">
        <v>0</v>
      </c>
      <c r="L509" s="84" t="b">
        <v>0</v>
      </c>
    </row>
    <row r="510" spans="1:12" ht="15">
      <c r="A510" s="84" t="s">
        <v>2153</v>
      </c>
      <c r="B510" s="84" t="s">
        <v>1707</v>
      </c>
      <c r="C510" s="84">
        <v>2</v>
      </c>
      <c r="D510" s="118">
        <v>0.007718717837537979</v>
      </c>
      <c r="E510" s="118">
        <v>1.2671717284030137</v>
      </c>
      <c r="F510" s="84" t="s">
        <v>1542</v>
      </c>
      <c r="G510" s="84" t="b">
        <v>0</v>
      </c>
      <c r="H510" s="84" t="b">
        <v>0</v>
      </c>
      <c r="I510" s="84" t="b">
        <v>0</v>
      </c>
      <c r="J510" s="84" t="b">
        <v>0</v>
      </c>
      <c r="K510" s="84" t="b">
        <v>0</v>
      </c>
      <c r="L510" s="84" t="b">
        <v>0</v>
      </c>
    </row>
    <row r="511" spans="1:12" ht="15">
      <c r="A511" s="84" t="s">
        <v>294</v>
      </c>
      <c r="B511" s="84" t="s">
        <v>300</v>
      </c>
      <c r="C511" s="84">
        <v>2</v>
      </c>
      <c r="D511" s="118">
        <v>0.007718717837537979</v>
      </c>
      <c r="E511" s="118">
        <v>0.9661417327390325</v>
      </c>
      <c r="F511" s="84" t="s">
        <v>1542</v>
      </c>
      <c r="G511" s="84" t="b">
        <v>0</v>
      </c>
      <c r="H511" s="84" t="b">
        <v>0</v>
      </c>
      <c r="I511" s="84" t="b">
        <v>0</v>
      </c>
      <c r="J511" s="84" t="b">
        <v>0</v>
      </c>
      <c r="K511" s="84" t="b">
        <v>0</v>
      </c>
      <c r="L511" s="84" t="b">
        <v>0</v>
      </c>
    </row>
    <row r="512" spans="1:12" ht="15">
      <c r="A512" s="84" t="s">
        <v>300</v>
      </c>
      <c r="B512" s="84" t="s">
        <v>2154</v>
      </c>
      <c r="C512" s="84">
        <v>2</v>
      </c>
      <c r="D512" s="118">
        <v>0.007718717837537979</v>
      </c>
      <c r="E512" s="118">
        <v>1.2671717284030137</v>
      </c>
      <c r="F512" s="84" t="s">
        <v>1542</v>
      </c>
      <c r="G512" s="84" t="b">
        <v>0</v>
      </c>
      <c r="H512" s="84" t="b">
        <v>0</v>
      </c>
      <c r="I512" s="84" t="b">
        <v>0</v>
      </c>
      <c r="J512" s="84" t="b">
        <v>0</v>
      </c>
      <c r="K512" s="84" t="b">
        <v>0</v>
      </c>
      <c r="L512" s="84" t="b">
        <v>0</v>
      </c>
    </row>
    <row r="513" spans="1:12" ht="15">
      <c r="A513" s="84" t="s">
        <v>2154</v>
      </c>
      <c r="B513" s="84" t="s">
        <v>2155</v>
      </c>
      <c r="C513" s="84">
        <v>2</v>
      </c>
      <c r="D513" s="118">
        <v>0.007718717837537979</v>
      </c>
      <c r="E513" s="118">
        <v>1.568201724066995</v>
      </c>
      <c r="F513" s="84" t="s">
        <v>1542</v>
      </c>
      <c r="G513" s="84" t="b">
        <v>0</v>
      </c>
      <c r="H513" s="84" t="b">
        <v>0</v>
      </c>
      <c r="I513" s="84" t="b">
        <v>0</v>
      </c>
      <c r="J513" s="84" t="b">
        <v>0</v>
      </c>
      <c r="K513" s="84" t="b">
        <v>0</v>
      </c>
      <c r="L513" s="84" t="b">
        <v>0</v>
      </c>
    </row>
    <row r="514" spans="1:12" ht="15">
      <c r="A514" s="84" t="s">
        <v>2156</v>
      </c>
      <c r="B514" s="84" t="s">
        <v>2157</v>
      </c>
      <c r="C514" s="84">
        <v>2</v>
      </c>
      <c r="D514" s="118">
        <v>0.007718717837537979</v>
      </c>
      <c r="E514" s="118">
        <v>1.568201724066995</v>
      </c>
      <c r="F514" s="84" t="s">
        <v>1542</v>
      </c>
      <c r="G514" s="84" t="b">
        <v>0</v>
      </c>
      <c r="H514" s="84" t="b">
        <v>0</v>
      </c>
      <c r="I514" s="84" t="b">
        <v>0</v>
      </c>
      <c r="J514" s="84" t="b">
        <v>0</v>
      </c>
      <c r="K514" s="84" t="b">
        <v>0</v>
      </c>
      <c r="L514" s="84" t="b">
        <v>0</v>
      </c>
    </row>
    <row r="515" spans="1:12" ht="15">
      <c r="A515" s="84" t="s">
        <v>2157</v>
      </c>
      <c r="B515" s="84" t="s">
        <v>1617</v>
      </c>
      <c r="C515" s="84">
        <v>2</v>
      </c>
      <c r="D515" s="118">
        <v>0.007718717837537979</v>
      </c>
      <c r="E515" s="118">
        <v>1.1702617153949573</v>
      </c>
      <c r="F515" s="84" t="s">
        <v>1542</v>
      </c>
      <c r="G515" s="84" t="b">
        <v>0</v>
      </c>
      <c r="H515" s="84" t="b">
        <v>0</v>
      </c>
      <c r="I515" s="84" t="b">
        <v>0</v>
      </c>
      <c r="J515" s="84" t="b">
        <v>0</v>
      </c>
      <c r="K515" s="84" t="b">
        <v>0</v>
      </c>
      <c r="L515" s="84" t="b">
        <v>0</v>
      </c>
    </row>
    <row r="516" spans="1:12" ht="15">
      <c r="A516" s="84" t="s">
        <v>1690</v>
      </c>
      <c r="B516" s="84" t="s">
        <v>1673</v>
      </c>
      <c r="C516" s="84">
        <v>2</v>
      </c>
      <c r="D516" s="118">
        <v>0.007718717837537979</v>
      </c>
      <c r="E516" s="118">
        <v>0.9661417327390325</v>
      </c>
      <c r="F516" s="84" t="s">
        <v>1542</v>
      </c>
      <c r="G516" s="84" t="b">
        <v>0</v>
      </c>
      <c r="H516" s="84" t="b">
        <v>0</v>
      </c>
      <c r="I516" s="84" t="b">
        <v>0</v>
      </c>
      <c r="J516" s="84" t="b">
        <v>0</v>
      </c>
      <c r="K516" s="84" t="b">
        <v>0</v>
      </c>
      <c r="L516" s="84" t="b">
        <v>0</v>
      </c>
    </row>
    <row r="517" spans="1:12" ht="15">
      <c r="A517" s="84" t="s">
        <v>1673</v>
      </c>
      <c r="B517" s="84" t="s">
        <v>1707</v>
      </c>
      <c r="C517" s="84">
        <v>2</v>
      </c>
      <c r="D517" s="118">
        <v>0.007718717837537979</v>
      </c>
      <c r="E517" s="118">
        <v>0.9661417327390325</v>
      </c>
      <c r="F517" s="84" t="s">
        <v>1542</v>
      </c>
      <c r="G517" s="84" t="b">
        <v>0</v>
      </c>
      <c r="H517" s="84" t="b">
        <v>0</v>
      </c>
      <c r="I517" s="84" t="b">
        <v>0</v>
      </c>
      <c r="J517" s="84" t="b">
        <v>0</v>
      </c>
      <c r="K517" s="84" t="b">
        <v>0</v>
      </c>
      <c r="L517" s="84" t="b">
        <v>0</v>
      </c>
    </row>
    <row r="518" spans="1:12" ht="15">
      <c r="A518" s="84" t="s">
        <v>294</v>
      </c>
      <c r="B518" s="84" t="s">
        <v>277</v>
      </c>
      <c r="C518" s="84">
        <v>2</v>
      </c>
      <c r="D518" s="118">
        <v>0.007718717837537979</v>
      </c>
      <c r="E518" s="118">
        <v>1.0910804693473326</v>
      </c>
      <c r="F518" s="84" t="s">
        <v>1542</v>
      </c>
      <c r="G518" s="84" t="b">
        <v>0</v>
      </c>
      <c r="H518" s="84" t="b">
        <v>0</v>
      </c>
      <c r="I518" s="84" t="b">
        <v>0</v>
      </c>
      <c r="J518" s="84" t="b">
        <v>0</v>
      </c>
      <c r="K518" s="84" t="b">
        <v>0</v>
      </c>
      <c r="L518" s="84" t="b">
        <v>0</v>
      </c>
    </row>
    <row r="519" spans="1:12" ht="15">
      <c r="A519" s="84" t="s">
        <v>277</v>
      </c>
      <c r="B519" s="84" t="s">
        <v>300</v>
      </c>
      <c r="C519" s="84">
        <v>2</v>
      </c>
      <c r="D519" s="118">
        <v>0.007718717837537979</v>
      </c>
      <c r="E519" s="118">
        <v>1.0910804693473326</v>
      </c>
      <c r="F519" s="84" t="s">
        <v>1542</v>
      </c>
      <c r="G519" s="84" t="b">
        <v>0</v>
      </c>
      <c r="H519" s="84" t="b">
        <v>0</v>
      </c>
      <c r="I519" s="84" t="b">
        <v>0</v>
      </c>
      <c r="J519" s="84" t="b">
        <v>0</v>
      </c>
      <c r="K519" s="84" t="b">
        <v>0</v>
      </c>
      <c r="L519" s="84" t="b">
        <v>0</v>
      </c>
    </row>
    <row r="520" spans="1:12" ht="15">
      <c r="A520" s="84" t="s">
        <v>300</v>
      </c>
      <c r="B520" s="84" t="s">
        <v>2158</v>
      </c>
      <c r="C520" s="84">
        <v>2</v>
      </c>
      <c r="D520" s="118">
        <v>0.007718717837537979</v>
      </c>
      <c r="E520" s="118">
        <v>1.2671717284030137</v>
      </c>
      <c r="F520" s="84" t="s">
        <v>1542</v>
      </c>
      <c r="G520" s="84" t="b">
        <v>0</v>
      </c>
      <c r="H520" s="84" t="b">
        <v>0</v>
      </c>
      <c r="I520" s="84" t="b">
        <v>0</v>
      </c>
      <c r="J520" s="84" t="b">
        <v>0</v>
      </c>
      <c r="K520" s="84" t="b">
        <v>0</v>
      </c>
      <c r="L520" s="84" t="b">
        <v>0</v>
      </c>
    </row>
    <row r="521" spans="1:12" ht="15">
      <c r="A521" s="84" t="s">
        <v>2158</v>
      </c>
      <c r="B521" s="84" t="s">
        <v>1706</v>
      </c>
      <c r="C521" s="84">
        <v>2</v>
      </c>
      <c r="D521" s="118">
        <v>0.007718717837537979</v>
      </c>
      <c r="E521" s="118">
        <v>1.2671717284030137</v>
      </c>
      <c r="F521" s="84" t="s">
        <v>1542</v>
      </c>
      <c r="G521" s="84" t="b">
        <v>0</v>
      </c>
      <c r="H521" s="84" t="b">
        <v>0</v>
      </c>
      <c r="I521" s="84" t="b">
        <v>0</v>
      </c>
      <c r="J521" s="84" t="b">
        <v>0</v>
      </c>
      <c r="K521" s="84" t="b">
        <v>0</v>
      </c>
      <c r="L521" s="84" t="b">
        <v>0</v>
      </c>
    </row>
    <row r="522" spans="1:12" ht="15">
      <c r="A522" s="84" t="s">
        <v>1706</v>
      </c>
      <c r="B522" s="84" t="s">
        <v>295</v>
      </c>
      <c r="C522" s="84">
        <v>2</v>
      </c>
      <c r="D522" s="118">
        <v>0.007718717837537979</v>
      </c>
      <c r="E522" s="118">
        <v>1.2671717284030137</v>
      </c>
      <c r="F522" s="84" t="s">
        <v>1542</v>
      </c>
      <c r="G522" s="84" t="b">
        <v>0</v>
      </c>
      <c r="H522" s="84" t="b">
        <v>0</v>
      </c>
      <c r="I522" s="84" t="b">
        <v>0</v>
      </c>
      <c r="J522" s="84" t="b">
        <v>0</v>
      </c>
      <c r="K522" s="84" t="b">
        <v>0</v>
      </c>
      <c r="L522" s="84" t="b">
        <v>0</v>
      </c>
    </row>
    <row r="523" spans="1:12" ht="15">
      <c r="A523" s="84" t="s">
        <v>295</v>
      </c>
      <c r="B523" s="84" t="s">
        <v>2093</v>
      </c>
      <c r="C523" s="84">
        <v>2</v>
      </c>
      <c r="D523" s="118">
        <v>0.007718717837537979</v>
      </c>
      <c r="E523" s="118">
        <v>1.568201724066995</v>
      </c>
      <c r="F523" s="84" t="s">
        <v>1542</v>
      </c>
      <c r="G523" s="84" t="b">
        <v>0</v>
      </c>
      <c r="H523" s="84" t="b">
        <v>0</v>
      </c>
      <c r="I523" s="84" t="b">
        <v>0</v>
      </c>
      <c r="J523" s="84" t="b">
        <v>0</v>
      </c>
      <c r="K523" s="84" t="b">
        <v>0</v>
      </c>
      <c r="L523" s="84" t="b">
        <v>0</v>
      </c>
    </row>
    <row r="524" spans="1:12" ht="15">
      <c r="A524" s="84" t="s">
        <v>2093</v>
      </c>
      <c r="B524" s="84" t="s">
        <v>2159</v>
      </c>
      <c r="C524" s="84">
        <v>2</v>
      </c>
      <c r="D524" s="118">
        <v>0.007718717837537979</v>
      </c>
      <c r="E524" s="118">
        <v>1.568201724066995</v>
      </c>
      <c r="F524" s="84" t="s">
        <v>1542</v>
      </c>
      <c r="G524" s="84" t="b">
        <v>0</v>
      </c>
      <c r="H524" s="84" t="b">
        <v>0</v>
      </c>
      <c r="I524" s="84" t="b">
        <v>0</v>
      </c>
      <c r="J524" s="84" t="b">
        <v>0</v>
      </c>
      <c r="K524" s="84" t="b">
        <v>0</v>
      </c>
      <c r="L524" s="84" t="b">
        <v>0</v>
      </c>
    </row>
    <row r="525" spans="1:12" ht="15">
      <c r="A525" s="84" t="s">
        <v>1712</v>
      </c>
      <c r="B525" s="84" t="s">
        <v>1713</v>
      </c>
      <c r="C525" s="84">
        <v>2</v>
      </c>
      <c r="D525" s="118">
        <v>0</v>
      </c>
      <c r="E525" s="118">
        <v>0.5440680443502757</v>
      </c>
      <c r="F525" s="84" t="s">
        <v>1544</v>
      </c>
      <c r="G525" s="84" t="b">
        <v>0</v>
      </c>
      <c r="H525" s="84" t="b">
        <v>0</v>
      </c>
      <c r="I525" s="84" t="b">
        <v>0</v>
      </c>
      <c r="J525" s="84" t="b">
        <v>0</v>
      </c>
      <c r="K525" s="84" t="b">
        <v>0</v>
      </c>
      <c r="L525" s="84" t="b">
        <v>0</v>
      </c>
    </row>
    <row r="526" spans="1:12" ht="15">
      <c r="A526" s="84" t="s">
        <v>1713</v>
      </c>
      <c r="B526" s="84" t="s">
        <v>1678</v>
      </c>
      <c r="C526" s="84">
        <v>2</v>
      </c>
      <c r="D526" s="118">
        <v>0</v>
      </c>
      <c r="E526" s="118">
        <v>0.5440680443502757</v>
      </c>
      <c r="F526" s="84" t="s">
        <v>1544</v>
      </c>
      <c r="G526" s="84" t="b">
        <v>0</v>
      </c>
      <c r="H526" s="84" t="b">
        <v>0</v>
      </c>
      <c r="I526" s="84" t="b">
        <v>0</v>
      </c>
      <c r="J526" s="84" t="b">
        <v>0</v>
      </c>
      <c r="K526" s="84" t="b">
        <v>0</v>
      </c>
      <c r="L526" s="84" t="b">
        <v>0</v>
      </c>
    </row>
    <row r="527" spans="1:12" ht="15">
      <c r="A527" s="84" t="s">
        <v>1678</v>
      </c>
      <c r="B527" s="84" t="s">
        <v>1714</v>
      </c>
      <c r="C527" s="84">
        <v>2</v>
      </c>
      <c r="D527" s="118">
        <v>0</v>
      </c>
      <c r="E527" s="118">
        <v>0.5440680443502757</v>
      </c>
      <c r="F527" s="84" t="s">
        <v>1544</v>
      </c>
      <c r="G527" s="84" t="b">
        <v>0</v>
      </c>
      <c r="H527" s="84" t="b">
        <v>0</v>
      </c>
      <c r="I527" s="84" t="b">
        <v>0</v>
      </c>
      <c r="J527" s="84" t="b">
        <v>0</v>
      </c>
      <c r="K527" s="84" t="b">
        <v>0</v>
      </c>
      <c r="L52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2202</v>
      </c>
      <c r="B2" s="122" t="s">
        <v>2203</v>
      </c>
      <c r="C2" s="119" t="s">
        <v>2204</v>
      </c>
    </row>
    <row r="3" spans="1:3" ht="15">
      <c r="A3" s="121" t="s">
        <v>1535</v>
      </c>
      <c r="B3" s="121" t="s">
        <v>1535</v>
      </c>
      <c r="C3" s="34">
        <v>46</v>
      </c>
    </row>
    <row r="4" spans="1:3" ht="15">
      <c r="A4" s="121" t="s">
        <v>1535</v>
      </c>
      <c r="B4" s="121" t="s">
        <v>1538</v>
      </c>
      <c r="C4" s="34">
        <v>2</v>
      </c>
    </row>
    <row r="5" spans="1:3" ht="15">
      <c r="A5" s="121" t="s">
        <v>1535</v>
      </c>
      <c r="B5" s="121" t="s">
        <v>1539</v>
      </c>
      <c r="C5" s="34">
        <v>3</v>
      </c>
    </row>
    <row r="6" spans="1:3" ht="15">
      <c r="A6" s="121" t="s">
        <v>1536</v>
      </c>
      <c r="B6" s="121" t="s">
        <v>1536</v>
      </c>
      <c r="C6" s="34">
        <v>18</v>
      </c>
    </row>
    <row r="7" spans="1:3" ht="15">
      <c r="A7" s="121" t="s">
        <v>1537</v>
      </c>
      <c r="B7" s="121" t="s">
        <v>1537</v>
      </c>
      <c r="C7" s="34">
        <v>20</v>
      </c>
    </row>
    <row r="8" spans="1:3" ht="15">
      <c r="A8" s="121" t="s">
        <v>1538</v>
      </c>
      <c r="B8" s="121" t="s">
        <v>1535</v>
      </c>
      <c r="C8" s="34">
        <v>6</v>
      </c>
    </row>
    <row r="9" spans="1:3" ht="15">
      <c r="A9" s="121" t="s">
        <v>1538</v>
      </c>
      <c r="B9" s="121" t="s">
        <v>1538</v>
      </c>
      <c r="C9" s="34">
        <v>16</v>
      </c>
    </row>
    <row r="10" spans="1:3" ht="15">
      <c r="A10" s="121" t="s">
        <v>1539</v>
      </c>
      <c r="B10" s="121" t="s">
        <v>1535</v>
      </c>
      <c r="C10" s="34">
        <v>13</v>
      </c>
    </row>
    <row r="11" spans="1:3" ht="15">
      <c r="A11" s="121" t="s">
        <v>1539</v>
      </c>
      <c r="B11" s="121" t="s">
        <v>1538</v>
      </c>
      <c r="C11" s="34">
        <v>2</v>
      </c>
    </row>
    <row r="12" spans="1:3" ht="15">
      <c r="A12" s="121" t="s">
        <v>1539</v>
      </c>
      <c r="B12" s="121" t="s">
        <v>1539</v>
      </c>
      <c r="C12" s="34">
        <v>12</v>
      </c>
    </row>
    <row r="13" spans="1:3" ht="15">
      <c r="A13" s="121" t="s">
        <v>1540</v>
      </c>
      <c r="B13" s="121" t="s">
        <v>1535</v>
      </c>
      <c r="C13" s="34">
        <v>1</v>
      </c>
    </row>
    <row r="14" spans="1:3" ht="15">
      <c r="A14" s="121" t="s">
        <v>1540</v>
      </c>
      <c r="B14" s="121" t="s">
        <v>1540</v>
      </c>
      <c r="C14" s="34">
        <v>14</v>
      </c>
    </row>
    <row r="15" spans="1:3" ht="15">
      <c r="A15" s="121" t="s">
        <v>1541</v>
      </c>
      <c r="B15" s="121" t="s">
        <v>1535</v>
      </c>
      <c r="C15" s="34">
        <v>3</v>
      </c>
    </row>
    <row r="16" spans="1:3" ht="15">
      <c r="A16" s="121" t="s">
        <v>1541</v>
      </c>
      <c r="B16" s="121" t="s">
        <v>1541</v>
      </c>
      <c r="C16" s="34">
        <v>8</v>
      </c>
    </row>
    <row r="17" spans="1:3" ht="15">
      <c r="A17" s="121" t="s">
        <v>1542</v>
      </c>
      <c r="B17" s="121" t="s">
        <v>1542</v>
      </c>
      <c r="C17" s="34">
        <v>4</v>
      </c>
    </row>
    <row r="18" spans="1:3" ht="15">
      <c r="A18" s="121" t="s">
        <v>1543</v>
      </c>
      <c r="B18" s="121" t="s">
        <v>1543</v>
      </c>
      <c r="C18" s="34">
        <v>1</v>
      </c>
    </row>
    <row r="19" spans="1:3" ht="15">
      <c r="A19" s="121" t="s">
        <v>1544</v>
      </c>
      <c r="B19" s="121" t="s">
        <v>1544</v>
      </c>
      <c r="C1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2210</v>
      </c>
      <c r="B1" s="13" t="s">
        <v>17</v>
      </c>
    </row>
    <row r="2" spans="1:2" ht="15">
      <c r="A2" s="78" t="s">
        <v>2211</v>
      </c>
      <c r="B2" s="78" t="s">
        <v>2217</v>
      </c>
    </row>
    <row r="3" spans="1:2" ht="15">
      <c r="A3" s="78" t="s">
        <v>2212</v>
      </c>
      <c r="B3" s="78" t="s">
        <v>2218</v>
      </c>
    </row>
    <row r="4" spans="1:2" ht="15">
      <c r="A4" s="78" t="s">
        <v>2213</v>
      </c>
      <c r="B4" s="78" t="s">
        <v>2219</v>
      </c>
    </row>
    <row r="5" spans="1:2" ht="15">
      <c r="A5" s="78" t="s">
        <v>2214</v>
      </c>
      <c r="B5" s="78" t="s">
        <v>2220</v>
      </c>
    </row>
    <row r="6" spans="1:2" ht="15">
      <c r="A6" s="78" t="s">
        <v>2215</v>
      </c>
      <c r="B6" s="78" t="s">
        <v>2221</v>
      </c>
    </row>
    <row r="7" spans="1:2" ht="15">
      <c r="A7" s="78" t="s">
        <v>2216</v>
      </c>
      <c r="B7" s="78" t="s">
        <v>2218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1534</v>
      </c>
      <c r="BB2" s="13" t="s">
        <v>1556</v>
      </c>
      <c r="BC2" s="13" t="s">
        <v>1557</v>
      </c>
      <c r="BD2" s="119" t="s">
        <v>2191</v>
      </c>
      <c r="BE2" s="119" t="s">
        <v>2192</v>
      </c>
      <c r="BF2" s="119" t="s">
        <v>2193</v>
      </c>
      <c r="BG2" s="119" t="s">
        <v>2194</v>
      </c>
      <c r="BH2" s="119" t="s">
        <v>2195</v>
      </c>
      <c r="BI2" s="119" t="s">
        <v>2196</v>
      </c>
      <c r="BJ2" s="119" t="s">
        <v>2197</v>
      </c>
      <c r="BK2" s="119" t="s">
        <v>2198</v>
      </c>
      <c r="BL2" s="119" t="s">
        <v>2199</v>
      </c>
    </row>
    <row r="3" spans="1:64" ht="15" customHeight="1">
      <c r="A3" s="64" t="s">
        <v>212</v>
      </c>
      <c r="B3" s="64" t="s">
        <v>277</v>
      </c>
      <c r="C3" s="65"/>
      <c r="D3" s="66"/>
      <c r="E3" s="67"/>
      <c r="F3" s="68"/>
      <c r="G3" s="65"/>
      <c r="H3" s="69"/>
      <c r="I3" s="70"/>
      <c r="J3" s="70"/>
      <c r="K3" s="34" t="s">
        <v>65</v>
      </c>
      <c r="L3" s="71">
        <v>3</v>
      </c>
      <c r="M3" s="71"/>
      <c r="N3" s="72"/>
      <c r="O3" s="78" t="s">
        <v>311</v>
      </c>
      <c r="P3" s="80">
        <v>43686.25085648148</v>
      </c>
      <c r="Q3" s="78" t="s">
        <v>313</v>
      </c>
      <c r="R3" s="78"/>
      <c r="S3" s="78"/>
      <c r="T3" s="78" t="s">
        <v>454</v>
      </c>
      <c r="U3" s="78"/>
      <c r="V3" s="83" t="s">
        <v>511</v>
      </c>
      <c r="W3" s="80">
        <v>43686.25085648148</v>
      </c>
      <c r="X3" s="83" t="s">
        <v>568</v>
      </c>
      <c r="Y3" s="78"/>
      <c r="Z3" s="78"/>
      <c r="AA3" s="84" t="s">
        <v>682</v>
      </c>
      <c r="AB3" s="78"/>
      <c r="AC3" s="78" t="b">
        <v>0</v>
      </c>
      <c r="AD3" s="78">
        <v>0</v>
      </c>
      <c r="AE3" s="84" t="s">
        <v>798</v>
      </c>
      <c r="AF3" s="78" t="b">
        <v>0</v>
      </c>
      <c r="AG3" s="78" t="s">
        <v>802</v>
      </c>
      <c r="AH3" s="78"/>
      <c r="AI3" s="84" t="s">
        <v>798</v>
      </c>
      <c r="AJ3" s="78" t="b">
        <v>0</v>
      </c>
      <c r="AK3" s="78">
        <v>4</v>
      </c>
      <c r="AL3" s="84" t="s">
        <v>792</v>
      </c>
      <c r="AM3" s="78" t="s">
        <v>807</v>
      </c>
      <c r="AN3" s="78" t="b">
        <v>0</v>
      </c>
      <c r="AO3" s="84" t="s">
        <v>792</v>
      </c>
      <c r="AP3" s="78" t="s">
        <v>176</v>
      </c>
      <c r="AQ3" s="78">
        <v>0</v>
      </c>
      <c r="AR3" s="78">
        <v>0</v>
      </c>
      <c r="AS3" s="78"/>
      <c r="AT3" s="78"/>
      <c r="AU3" s="78"/>
      <c r="AV3" s="78"/>
      <c r="AW3" s="78"/>
      <c r="AX3" s="78"/>
      <c r="AY3" s="78"/>
      <c r="AZ3" s="78"/>
      <c r="BA3">
        <v>2</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26</v>
      </c>
      <c r="BK3" s="49">
        <v>100</v>
      </c>
      <c r="BL3" s="48">
        <v>26</v>
      </c>
    </row>
    <row r="4" spans="1:64" ht="15" customHeight="1">
      <c r="A4" s="64" t="s">
        <v>212</v>
      </c>
      <c r="B4" s="64" t="s">
        <v>277</v>
      </c>
      <c r="C4" s="65"/>
      <c r="D4" s="66"/>
      <c r="E4" s="67"/>
      <c r="F4" s="68"/>
      <c r="G4" s="65"/>
      <c r="H4" s="69"/>
      <c r="I4" s="70"/>
      <c r="J4" s="70"/>
      <c r="K4" s="34" t="s">
        <v>65</v>
      </c>
      <c r="L4" s="77">
        <v>4</v>
      </c>
      <c r="M4" s="77"/>
      <c r="N4" s="72"/>
      <c r="O4" s="79" t="s">
        <v>311</v>
      </c>
      <c r="P4" s="81">
        <v>43686.251238425924</v>
      </c>
      <c r="Q4" s="79" t="s">
        <v>314</v>
      </c>
      <c r="R4" s="79"/>
      <c r="S4" s="79"/>
      <c r="T4" s="79" t="s">
        <v>455</v>
      </c>
      <c r="U4" s="79"/>
      <c r="V4" s="82" t="s">
        <v>511</v>
      </c>
      <c r="W4" s="81">
        <v>43686.251238425924</v>
      </c>
      <c r="X4" s="82" t="s">
        <v>569</v>
      </c>
      <c r="Y4" s="79"/>
      <c r="Z4" s="79"/>
      <c r="AA4" s="85" t="s">
        <v>683</v>
      </c>
      <c r="AB4" s="79"/>
      <c r="AC4" s="79" t="b">
        <v>0</v>
      </c>
      <c r="AD4" s="79">
        <v>0</v>
      </c>
      <c r="AE4" s="85" t="s">
        <v>798</v>
      </c>
      <c r="AF4" s="79" t="b">
        <v>0</v>
      </c>
      <c r="AG4" s="79" t="s">
        <v>802</v>
      </c>
      <c r="AH4" s="79"/>
      <c r="AI4" s="85" t="s">
        <v>798</v>
      </c>
      <c r="AJ4" s="79" t="b">
        <v>0</v>
      </c>
      <c r="AK4" s="79">
        <v>3</v>
      </c>
      <c r="AL4" s="85" t="s">
        <v>791</v>
      </c>
      <c r="AM4" s="79" t="s">
        <v>807</v>
      </c>
      <c r="AN4" s="79" t="b">
        <v>0</v>
      </c>
      <c r="AO4" s="85" t="s">
        <v>791</v>
      </c>
      <c r="AP4" s="79" t="s">
        <v>176</v>
      </c>
      <c r="AQ4" s="79">
        <v>0</v>
      </c>
      <c r="AR4" s="79">
        <v>0</v>
      </c>
      <c r="AS4" s="79"/>
      <c r="AT4" s="79"/>
      <c r="AU4" s="79"/>
      <c r="AV4" s="79"/>
      <c r="AW4" s="79"/>
      <c r="AX4" s="79"/>
      <c r="AY4" s="79"/>
      <c r="AZ4" s="79"/>
      <c r="BA4">
        <v>2</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20</v>
      </c>
      <c r="BK4" s="49">
        <v>100</v>
      </c>
      <c r="BL4" s="48">
        <v>20</v>
      </c>
    </row>
    <row r="5" spans="1:64" ht="15">
      <c r="A5" s="64" t="s">
        <v>213</v>
      </c>
      <c r="B5" s="64" t="s">
        <v>213</v>
      </c>
      <c r="C5" s="65"/>
      <c r="D5" s="66"/>
      <c r="E5" s="67"/>
      <c r="F5" s="68"/>
      <c r="G5" s="65"/>
      <c r="H5" s="69"/>
      <c r="I5" s="70"/>
      <c r="J5" s="70"/>
      <c r="K5" s="34" t="s">
        <v>65</v>
      </c>
      <c r="L5" s="77">
        <v>5</v>
      </c>
      <c r="M5" s="77"/>
      <c r="N5" s="72"/>
      <c r="O5" s="79" t="s">
        <v>176</v>
      </c>
      <c r="P5" s="81">
        <v>43686.57309027778</v>
      </c>
      <c r="Q5" s="79" t="s">
        <v>315</v>
      </c>
      <c r="R5" s="79" t="s">
        <v>385</v>
      </c>
      <c r="S5" s="79" t="s">
        <v>425</v>
      </c>
      <c r="T5" s="79" t="s">
        <v>456</v>
      </c>
      <c r="U5" s="82" t="s">
        <v>489</v>
      </c>
      <c r="V5" s="82" t="s">
        <v>489</v>
      </c>
      <c r="W5" s="81">
        <v>43686.57309027778</v>
      </c>
      <c r="X5" s="82" t="s">
        <v>570</v>
      </c>
      <c r="Y5" s="79"/>
      <c r="Z5" s="79"/>
      <c r="AA5" s="85" t="s">
        <v>684</v>
      </c>
      <c r="AB5" s="79"/>
      <c r="AC5" s="79" t="b">
        <v>0</v>
      </c>
      <c r="AD5" s="79">
        <v>0</v>
      </c>
      <c r="AE5" s="85" t="s">
        <v>798</v>
      </c>
      <c r="AF5" s="79" t="b">
        <v>0</v>
      </c>
      <c r="AG5" s="79" t="s">
        <v>802</v>
      </c>
      <c r="AH5" s="79"/>
      <c r="AI5" s="85" t="s">
        <v>798</v>
      </c>
      <c r="AJ5" s="79" t="b">
        <v>0</v>
      </c>
      <c r="AK5" s="79">
        <v>0</v>
      </c>
      <c r="AL5" s="85" t="s">
        <v>798</v>
      </c>
      <c r="AM5" s="79" t="s">
        <v>808</v>
      </c>
      <c r="AN5" s="79" t="b">
        <v>0</v>
      </c>
      <c r="AO5" s="85" t="s">
        <v>684</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0</v>
      </c>
      <c r="BE5" s="49">
        <v>0</v>
      </c>
      <c r="BF5" s="48">
        <v>0</v>
      </c>
      <c r="BG5" s="49">
        <v>0</v>
      </c>
      <c r="BH5" s="48">
        <v>0</v>
      </c>
      <c r="BI5" s="49">
        <v>0</v>
      </c>
      <c r="BJ5" s="48">
        <v>31</v>
      </c>
      <c r="BK5" s="49">
        <v>100</v>
      </c>
      <c r="BL5" s="48">
        <v>31</v>
      </c>
    </row>
    <row r="6" spans="1:64" ht="15">
      <c r="A6" s="64" t="s">
        <v>214</v>
      </c>
      <c r="B6" s="64" t="s">
        <v>277</v>
      </c>
      <c r="C6" s="65"/>
      <c r="D6" s="66"/>
      <c r="E6" s="67"/>
      <c r="F6" s="68"/>
      <c r="G6" s="65"/>
      <c r="H6" s="69"/>
      <c r="I6" s="70"/>
      <c r="J6" s="70"/>
      <c r="K6" s="34" t="s">
        <v>65</v>
      </c>
      <c r="L6" s="77">
        <v>6</v>
      </c>
      <c r="M6" s="77"/>
      <c r="N6" s="72"/>
      <c r="O6" s="79" t="s">
        <v>311</v>
      </c>
      <c r="P6" s="81">
        <v>43686.791608796295</v>
      </c>
      <c r="Q6" s="79" t="s">
        <v>313</v>
      </c>
      <c r="R6" s="79"/>
      <c r="S6" s="79"/>
      <c r="T6" s="79" t="s">
        <v>454</v>
      </c>
      <c r="U6" s="79"/>
      <c r="V6" s="82" t="s">
        <v>512</v>
      </c>
      <c r="W6" s="81">
        <v>43686.791608796295</v>
      </c>
      <c r="X6" s="82" t="s">
        <v>571</v>
      </c>
      <c r="Y6" s="79"/>
      <c r="Z6" s="79"/>
      <c r="AA6" s="85" t="s">
        <v>685</v>
      </c>
      <c r="AB6" s="79"/>
      <c r="AC6" s="79" t="b">
        <v>0</v>
      </c>
      <c r="AD6" s="79">
        <v>0</v>
      </c>
      <c r="AE6" s="85" t="s">
        <v>798</v>
      </c>
      <c r="AF6" s="79" t="b">
        <v>0</v>
      </c>
      <c r="AG6" s="79" t="s">
        <v>802</v>
      </c>
      <c r="AH6" s="79"/>
      <c r="AI6" s="85" t="s">
        <v>798</v>
      </c>
      <c r="AJ6" s="79" t="b">
        <v>0</v>
      </c>
      <c r="AK6" s="79">
        <v>6</v>
      </c>
      <c r="AL6" s="85" t="s">
        <v>792</v>
      </c>
      <c r="AM6" s="79" t="s">
        <v>807</v>
      </c>
      <c r="AN6" s="79" t="b">
        <v>0</v>
      </c>
      <c r="AO6" s="85" t="s">
        <v>792</v>
      </c>
      <c r="AP6" s="79" t="s">
        <v>176</v>
      </c>
      <c r="AQ6" s="79">
        <v>0</v>
      </c>
      <c r="AR6" s="79">
        <v>0</v>
      </c>
      <c r="AS6" s="79"/>
      <c r="AT6" s="79"/>
      <c r="AU6" s="79"/>
      <c r="AV6" s="79"/>
      <c r="AW6" s="79"/>
      <c r="AX6" s="79"/>
      <c r="AY6" s="79"/>
      <c r="AZ6" s="79"/>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26</v>
      </c>
      <c r="BK6" s="49">
        <v>100</v>
      </c>
      <c r="BL6" s="48">
        <v>26</v>
      </c>
    </row>
    <row r="7" spans="1:64" ht="15">
      <c r="A7" s="64" t="s">
        <v>214</v>
      </c>
      <c r="B7" s="64" t="s">
        <v>277</v>
      </c>
      <c r="C7" s="65"/>
      <c r="D7" s="66"/>
      <c r="E7" s="67"/>
      <c r="F7" s="68"/>
      <c r="G7" s="65"/>
      <c r="H7" s="69"/>
      <c r="I7" s="70"/>
      <c r="J7" s="70"/>
      <c r="K7" s="34" t="s">
        <v>65</v>
      </c>
      <c r="L7" s="77">
        <v>7</v>
      </c>
      <c r="M7" s="77"/>
      <c r="N7" s="72"/>
      <c r="O7" s="79" t="s">
        <v>311</v>
      </c>
      <c r="P7" s="81">
        <v>43686.791712962964</v>
      </c>
      <c r="Q7" s="79" t="s">
        <v>314</v>
      </c>
      <c r="R7" s="79"/>
      <c r="S7" s="79"/>
      <c r="T7" s="79" t="s">
        <v>455</v>
      </c>
      <c r="U7" s="79"/>
      <c r="V7" s="82" t="s">
        <v>512</v>
      </c>
      <c r="W7" s="81">
        <v>43686.791712962964</v>
      </c>
      <c r="X7" s="82" t="s">
        <v>572</v>
      </c>
      <c r="Y7" s="79"/>
      <c r="Z7" s="79"/>
      <c r="AA7" s="85" t="s">
        <v>686</v>
      </c>
      <c r="AB7" s="79"/>
      <c r="AC7" s="79" t="b">
        <v>0</v>
      </c>
      <c r="AD7" s="79">
        <v>0</v>
      </c>
      <c r="AE7" s="85" t="s">
        <v>798</v>
      </c>
      <c r="AF7" s="79" t="b">
        <v>0</v>
      </c>
      <c r="AG7" s="79" t="s">
        <v>802</v>
      </c>
      <c r="AH7" s="79"/>
      <c r="AI7" s="85" t="s">
        <v>798</v>
      </c>
      <c r="AJ7" s="79" t="b">
        <v>0</v>
      </c>
      <c r="AK7" s="79">
        <v>4</v>
      </c>
      <c r="AL7" s="85" t="s">
        <v>791</v>
      </c>
      <c r="AM7" s="79" t="s">
        <v>807</v>
      </c>
      <c r="AN7" s="79" t="b">
        <v>0</v>
      </c>
      <c r="AO7" s="85" t="s">
        <v>791</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20</v>
      </c>
      <c r="BK7" s="49">
        <v>100</v>
      </c>
      <c r="BL7" s="48">
        <v>20</v>
      </c>
    </row>
    <row r="8" spans="1:64" ht="15">
      <c r="A8" s="64" t="s">
        <v>215</v>
      </c>
      <c r="B8" s="64" t="s">
        <v>215</v>
      </c>
      <c r="C8" s="65"/>
      <c r="D8" s="66"/>
      <c r="E8" s="67"/>
      <c r="F8" s="68"/>
      <c r="G8" s="65"/>
      <c r="H8" s="69"/>
      <c r="I8" s="70"/>
      <c r="J8" s="70"/>
      <c r="K8" s="34" t="s">
        <v>65</v>
      </c>
      <c r="L8" s="77">
        <v>8</v>
      </c>
      <c r="M8" s="77"/>
      <c r="N8" s="72"/>
      <c r="O8" s="79" t="s">
        <v>176</v>
      </c>
      <c r="P8" s="81">
        <v>43686.806666666664</v>
      </c>
      <c r="Q8" s="79" t="s">
        <v>316</v>
      </c>
      <c r="R8" s="82" t="s">
        <v>386</v>
      </c>
      <c r="S8" s="79" t="s">
        <v>426</v>
      </c>
      <c r="T8" s="79" t="s">
        <v>457</v>
      </c>
      <c r="U8" s="79"/>
      <c r="V8" s="82" t="s">
        <v>513</v>
      </c>
      <c r="W8" s="81">
        <v>43686.806666666664</v>
      </c>
      <c r="X8" s="82" t="s">
        <v>573</v>
      </c>
      <c r="Y8" s="79"/>
      <c r="Z8" s="79"/>
      <c r="AA8" s="85" t="s">
        <v>687</v>
      </c>
      <c r="AB8" s="79"/>
      <c r="AC8" s="79" t="b">
        <v>0</v>
      </c>
      <c r="AD8" s="79">
        <v>0</v>
      </c>
      <c r="AE8" s="85" t="s">
        <v>798</v>
      </c>
      <c r="AF8" s="79" t="b">
        <v>1</v>
      </c>
      <c r="AG8" s="79" t="s">
        <v>802</v>
      </c>
      <c r="AH8" s="79"/>
      <c r="AI8" s="85" t="s">
        <v>792</v>
      </c>
      <c r="AJ8" s="79" t="b">
        <v>0</v>
      </c>
      <c r="AK8" s="79">
        <v>1</v>
      </c>
      <c r="AL8" s="85" t="s">
        <v>798</v>
      </c>
      <c r="AM8" s="79" t="s">
        <v>807</v>
      </c>
      <c r="AN8" s="79" t="b">
        <v>0</v>
      </c>
      <c r="AO8" s="85" t="s">
        <v>687</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1</v>
      </c>
      <c r="BE8" s="49">
        <v>16.666666666666668</v>
      </c>
      <c r="BF8" s="48">
        <v>0</v>
      </c>
      <c r="BG8" s="49">
        <v>0</v>
      </c>
      <c r="BH8" s="48">
        <v>0</v>
      </c>
      <c r="BI8" s="49">
        <v>0</v>
      </c>
      <c r="BJ8" s="48">
        <v>5</v>
      </c>
      <c r="BK8" s="49">
        <v>83.33333333333333</v>
      </c>
      <c r="BL8" s="48">
        <v>6</v>
      </c>
    </row>
    <row r="9" spans="1:64" ht="15">
      <c r="A9" s="64" t="s">
        <v>216</v>
      </c>
      <c r="B9" s="64" t="s">
        <v>215</v>
      </c>
      <c r="C9" s="65"/>
      <c r="D9" s="66"/>
      <c r="E9" s="67"/>
      <c r="F9" s="68"/>
      <c r="G9" s="65"/>
      <c r="H9" s="69"/>
      <c r="I9" s="70"/>
      <c r="J9" s="70"/>
      <c r="K9" s="34" t="s">
        <v>65</v>
      </c>
      <c r="L9" s="77">
        <v>9</v>
      </c>
      <c r="M9" s="77"/>
      <c r="N9" s="72"/>
      <c r="O9" s="79" t="s">
        <v>311</v>
      </c>
      <c r="P9" s="81">
        <v>43686.807175925926</v>
      </c>
      <c r="Q9" s="79" t="s">
        <v>317</v>
      </c>
      <c r="R9" s="82" t="s">
        <v>386</v>
      </c>
      <c r="S9" s="79" t="s">
        <v>426</v>
      </c>
      <c r="T9" s="79" t="s">
        <v>457</v>
      </c>
      <c r="U9" s="79"/>
      <c r="V9" s="82" t="s">
        <v>514</v>
      </c>
      <c r="W9" s="81">
        <v>43686.807175925926</v>
      </c>
      <c r="X9" s="82" t="s">
        <v>574</v>
      </c>
      <c r="Y9" s="79"/>
      <c r="Z9" s="79"/>
      <c r="AA9" s="85" t="s">
        <v>688</v>
      </c>
      <c r="AB9" s="79"/>
      <c r="AC9" s="79" t="b">
        <v>0</v>
      </c>
      <c r="AD9" s="79">
        <v>0</v>
      </c>
      <c r="AE9" s="85" t="s">
        <v>798</v>
      </c>
      <c r="AF9" s="79" t="b">
        <v>1</v>
      </c>
      <c r="AG9" s="79" t="s">
        <v>802</v>
      </c>
      <c r="AH9" s="79"/>
      <c r="AI9" s="85" t="s">
        <v>792</v>
      </c>
      <c r="AJ9" s="79" t="b">
        <v>0</v>
      </c>
      <c r="AK9" s="79">
        <v>1</v>
      </c>
      <c r="AL9" s="85" t="s">
        <v>687</v>
      </c>
      <c r="AM9" s="79" t="s">
        <v>809</v>
      </c>
      <c r="AN9" s="79" t="b">
        <v>0</v>
      </c>
      <c r="AO9" s="85" t="s">
        <v>687</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1</v>
      </c>
      <c r="BE9" s="49">
        <v>12.5</v>
      </c>
      <c r="BF9" s="48">
        <v>0</v>
      </c>
      <c r="BG9" s="49">
        <v>0</v>
      </c>
      <c r="BH9" s="48">
        <v>0</v>
      </c>
      <c r="BI9" s="49">
        <v>0</v>
      </c>
      <c r="BJ9" s="48">
        <v>7</v>
      </c>
      <c r="BK9" s="49">
        <v>87.5</v>
      </c>
      <c r="BL9" s="48">
        <v>8</v>
      </c>
    </row>
    <row r="10" spans="1:64" ht="15">
      <c r="A10" s="64" t="s">
        <v>217</v>
      </c>
      <c r="B10" s="64" t="s">
        <v>286</v>
      </c>
      <c r="C10" s="65"/>
      <c r="D10" s="66"/>
      <c r="E10" s="67"/>
      <c r="F10" s="68"/>
      <c r="G10" s="65"/>
      <c r="H10" s="69"/>
      <c r="I10" s="70"/>
      <c r="J10" s="70"/>
      <c r="K10" s="34" t="s">
        <v>65</v>
      </c>
      <c r="L10" s="77">
        <v>10</v>
      </c>
      <c r="M10" s="77"/>
      <c r="N10" s="72"/>
      <c r="O10" s="79" t="s">
        <v>311</v>
      </c>
      <c r="P10" s="81">
        <v>43686.87211805556</v>
      </c>
      <c r="Q10" s="79" t="s">
        <v>318</v>
      </c>
      <c r="R10" s="79"/>
      <c r="S10" s="79"/>
      <c r="T10" s="79" t="s">
        <v>458</v>
      </c>
      <c r="U10" s="79"/>
      <c r="V10" s="82" t="s">
        <v>515</v>
      </c>
      <c r="W10" s="81">
        <v>43686.87211805556</v>
      </c>
      <c r="X10" s="82" t="s">
        <v>575</v>
      </c>
      <c r="Y10" s="79"/>
      <c r="Z10" s="79"/>
      <c r="AA10" s="85" t="s">
        <v>689</v>
      </c>
      <c r="AB10" s="85" t="s">
        <v>796</v>
      </c>
      <c r="AC10" s="79" t="b">
        <v>0</v>
      </c>
      <c r="AD10" s="79">
        <v>3</v>
      </c>
      <c r="AE10" s="85" t="s">
        <v>799</v>
      </c>
      <c r="AF10" s="79" t="b">
        <v>0</v>
      </c>
      <c r="AG10" s="79" t="s">
        <v>802</v>
      </c>
      <c r="AH10" s="79"/>
      <c r="AI10" s="85" t="s">
        <v>798</v>
      </c>
      <c r="AJ10" s="79" t="b">
        <v>0</v>
      </c>
      <c r="AK10" s="79">
        <v>1</v>
      </c>
      <c r="AL10" s="85" t="s">
        <v>798</v>
      </c>
      <c r="AM10" s="79" t="s">
        <v>808</v>
      </c>
      <c r="AN10" s="79" t="b">
        <v>0</v>
      </c>
      <c r="AO10" s="85" t="s">
        <v>796</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c r="BE10" s="49"/>
      <c r="BF10" s="48"/>
      <c r="BG10" s="49"/>
      <c r="BH10" s="48"/>
      <c r="BI10" s="49"/>
      <c r="BJ10" s="48"/>
      <c r="BK10" s="49"/>
      <c r="BL10" s="48"/>
    </row>
    <row r="11" spans="1:64" ht="15">
      <c r="A11" s="64" t="s">
        <v>218</v>
      </c>
      <c r="B11" s="64" t="s">
        <v>288</v>
      </c>
      <c r="C11" s="65"/>
      <c r="D11" s="66"/>
      <c r="E11" s="67"/>
      <c r="F11" s="68"/>
      <c r="G11" s="65"/>
      <c r="H11" s="69"/>
      <c r="I11" s="70"/>
      <c r="J11" s="70"/>
      <c r="K11" s="34" t="s">
        <v>65</v>
      </c>
      <c r="L11" s="77">
        <v>13</v>
      </c>
      <c r="M11" s="77"/>
      <c r="N11" s="72"/>
      <c r="O11" s="79" t="s">
        <v>311</v>
      </c>
      <c r="P11" s="81">
        <v>43686.873402777775</v>
      </c>
      <c r="Q11" s="79" t="s">
        <v>319</v>
      </c>
      <c r="R11" s="79"/>
      <c r="S11" s="79"/>
      <c r="T11" s="79" t="s">
        <v>459</v>
      </c>
      <c r="U11" s="79"/>
      <c r="V11" s="82" t="s">
        <v>516</v>
      </c>
      <c r="W11" s="81">
        <v>43686.873402777775</v>
      </c>
      <c r="X11" s="82" t="s">
        <v>576</v>
      </c>
      <c r="Y11" s="79"/>
      <c r="Z11" s="79"/>
      <c r="AA11" s="85" t="s">
        <v>690</v>
      </c>
      <c r="AB11" s="79"/>
      <c r="AC11" s="79" t="b">
        <v>0</v>
      </c>
      <c r="AD11" s="79">
        <v>0</v>
      </c>
      <c r="AE11" s="85" t="s">
        <v>798</v>
      </c>
      <c r="AF11" s="79" t="b">
        <v>0</v>
      </c>
      <c r="AG11" s="79" t="s">
        <v>802</v>
      </c>
      <c r="AH11" s="79"/>
      <c r="AI11" s="85" t="s">
        <v>798</v>
      </c>
      <c r="AJ11" s="79" t="b">
        <v>0</v>
      </c>
      <c r="AK11" s="79">
        <v>1</v>
      </c>
      <c r="AL11" s="85" t="s">
        <v>689</v>
      </c>
      <c r="AM11" s="79" t="s">
        <v>807</v>
      </c>
      <c r="AN11" s="79" t="b">
        <v>0</v>
      </c>
      <c r="AO11" s="85" t="s">
        <v>689</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c r="BE11" s="49"/>
      <c r="BF11" s="48"/>
      <c r="BG11" s="49"/>
      <c r="BH11" s="48"/>
      <c r="BI11" s="49"/>
      <c r="BJ11" s="48"/>
      <c r="BK11" s="49"/>
      <c r="BL11" s="48"/>
    </row>
    <row r="12" spans="1:64" ht="15">
      <c r="A12" s="64" t="s">
        <v>219</v>
      </c>
      <c r="B12" s="64" t="s">
        <v>277</v>
      </c>
      <c r="C12" s="65"/>
      <c r="D12" s="66"/>
      <c r="E12" s="67"/>
      <c r="F12" s="68"/>
      <c r="G12" s="65"/>
      <c r="H12" s="69"/>
      <c r="I12" s="70"/>
      <c r="J12" s="70"/>
      <c r="K12" s="34" t="s">
        <v>65</v>
      </c>
      <c r="L12" s="77">
        <v>25</v>
      </c>
      <c r="M12" s="77"/>
      <c r="N12" s="72"/>
      <c r="O12" s="79" t="s">
        <v>311</v>
      </c>
      <c r="P12" s="81">
        <v>43688.544907407406</v>
      </c>
      <c r="Q12" s="79" t="s">
        <v>313</v>
      </c>
      <c r="R12" s="79"/>
      <c r="S12" s="79"/>
      <c r="T12" s="79" t="s">
        <v>454</v>
      </c>
      <c r="U12" s="79"/>
      <c r="V12" s="82" t="s">
        <v>517</v>
      </c>
      <c r="W12" s="81">
        <v>43688.544907407406</v>
      </c>
      <c r="X12" s="82" t="s">
        <v>577</v>
      </c>
      <c r="Y12" s="79"/>
      <c r="Z12" s="79"/>
      <c r="AA12" s="85" t="s">
        <v>691</v>
      </c>
      <c r="AB12" s="79"/>
      <c r="AC12" s="79" t="b">
        <v>0</v>
      </c>
      <c r="AD12" s="79">
        <v>0</v>
      </c>
      <c r="AE12" s="85" t="s">
        <v>798</v>
      </c>
      <c r="AF12" s="79" t="b">
        <v>0</v>
      </c>
      <c r="AG12" s="79" t="s">
        <v>802</v>
      </c>
      <c r="AH12" s="79"/>
      <c r="AI12" s="85" t="s">
        <v>798</v>
      </c>
      <c r="AJ12" s="79" t="b">
        <v>0</v>
      </c>
      <c r="AK12" s="79">
        <v>7</v>
      </c>
      <c r="AL12" s="85" t="s">
        <v>792</v>
      </c>
      <c r="AM12" s="79" t="s">
        <v>810</v>
      </c>
      <c r="AN12" s="79" t="b">
        <v>0</v>
      </c>
      <c r="AO12" s="85" t="s">
        <v>792</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26</v>
      </c>
      <c r="BK12" s="49">
        <v>100</v>
      </c>
      <c r="BL12" s="48">
        <v>26</v>
      </c>
    </row>
    <row r="13" spans="1:64" ht="15">
      <c r="A13" s="64" t="s">
        <v>220</v>
      </c>
      <c r="B13" s="64" t="s">
        <v>220</v>
      </c>
      <c r="C13" s="65"/>
      <c r="D13" s="66"/>
      <c r="E13" s="67"/>
      <c r="F13" s="68"/>
      <c r="G13" s="65"/>
      <c r="H13" s="69"/>
      <c r="I13" s="70"/>
      <c r="J13" s="70"/>
      <c r="K13" s="34" t="s">
        <v>65</v>
      </c>
      <c r="L13" s="77">
        <v>26</v>
      </c>
      <c r="M13" s="77"/>
      <c r="N13" s="72"/>
      <c r="O13" s="79" t="s">
        <v>176</v>
      </c>
      <c r="P13" s="81">
        <v>43688.70055555556</v>
      </c>
      <c r="Q13" s="79" t="s">
        <v>320</v>
      </c>
      <c r="R13" s="82" t="s">
        <v>387</v>
      </c>
      <c r="S13" s="79" t="s">
        <v>427</v>
      </c>
      <c r="T13" s="79"/>
      <c r="U13" s="79"/>
      <c r="V13" s="82" t="s">
        <v>518</v>
      </c>
      <c r="W13" s="81">
        <v>43688.70055555556</v>
      </c>
      <c r="X13" s="82" t="s">
        <v>578</v>
      </c>
      <c r="Y13" s="79"/>
      <c r="Z13" s="79"/>
      <c r="AA13" s="85" t="s">
        <v>692</v>
      </c>
      <c r="AB13" s="79"/>
      <c r="AC13" s="79" t="b">
        <v>0</v>
      </c>
      <c r="AD13" s="79">
        <v>0</v>
      </c>
      <c r="AE13" s="85" t="s">
        <v>798</v>
      </c>
      <c r="AF13" s="79" t="b">
        <v>0</v>
      </c>
      <c r="AG13" s="79" t="s">
        <v>803</v>
      </c>
      <c r="AH13" s="79"/>
      <c r="AI13" s="85" t="s">
        <v>798</v>
      </c>
      <c r="AJ13" s="79" t="b">
        <v>0</v>
      </c>
      <c r="AK13" s="79">
        <v>0</v>
      </c>
      <c r="AL13" s="85" t="s">
        <v>798</v>
      </c>
      <c r="AM13" s="79" t="s">
        <v>811</v>
      </c>
      <c r="AN13" s="79" t="b">
        <v>0</v>
      </c>
      <c r="AO13" s="85" t="s">
        <v>692</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5</v>
      </c>
      <c r="BK13" s="49">
        <v>100</v>
      </c>
      <c r="BL13" s="48">
        <v>5</v>
      </c>
    </row>
    <row r="14" spans="1:64" ht="15">
      <c r="A14" s="64" t="s">
        <v>221</v>
      </c>
      <c r="B14" s="64" t="s">
        <v>221</v>
      </c>
      <c r="C14" s="65"/>
      <c r="D14" s="66"/>
      <c r="E14" s="67"/>
      <c r="F14" s="68"/>
      <c r="G14" s="65"/>
      <c r="H14" s="69"/>
      <c r="I14" s="70"/>
      <c r="J14" s="70"/>
      <c r="K14" s="34" t="s">
        <v>65</v>
      </c>
      <c r="L14" s="77">
        <v>27</v>
      </c>
      <c r="M14" s="77"/>
      <c r="N14" s="72"/>
      <c r="O14" s="79" t="s">
        <v>176</v>
      </c>
      <c r="P14" s="81">
        <v>43689.84170138889</v>
      </c>
      <c r="Q14" s="79" t="s">
        <v>321</v>
      </c>
      <c r="R14" s="82" t="s">
        <v>388</v>
      </c>
      <c r="S14" s="79" t="s">
        <v>428</v>
      </c>
      <c r="T14" s="79" t="s">
        <v>460</v>
      </c>
      <c r="U14" s="79"/>
      <c r="V14" s="82" t="s">
        <v>519</v>
      </c>
      <c r="W14" s="81">
        <v>43689.84170138889</v>
      </c>
      <c r="X14" s="82" t="s">
        <v>579</v>
      </c>
      <c r="Y14" s="79"/>
      <c r="Z14" s="79"/>
      <c r="AA14" s="85" t="s">
        <v>693</v>
      </c>
      <c r="AB14" s="79"/>
      <c r="AC14" s="79" t="b">
        <v>0</v>
      </c>
      <c r="AD14" s="79">
        <v>0</v>
      </c>
      <c r="AE14" s="85" t="s">
        <v>798</v>
      </c>
      <c r="AF14" s="79" t="b">
        <v>0</v>
      </c>
      <c r="AG14" s="79" t="s">
        <v>804</v>
      </c>
      <c r="AH14" s="79"/>
      <c r="AI14" s="85" t="s">
        <v>798</v>
      </c>
      <c r="AJ14" s="79" t="b">
        <v>0</v>
      </c>
      <c r="AK14" s="79">
        <v>0</v>
      </c>
      <c r="AL14" s="85" t="s">
        <v>798</v>
      </c>
      <c r="AM14" s="79" t="s">
        <v>812</v>
      </c>
      <c r="AN14" s="79" t="b">
        <v>0</v>
      </c>
      <c r="AO14" s="85" t="s">
        <v>693</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0</v>
      </c>
      <c r="BE14" s="49">
        <v>0</v>
      </c>
      <c r="BF14" s="48">
        <v>0</v>
      </c>
      <c r="BG14" s="49">
        <v>0</v>
      </c>
      <c r="BH14" s="48">
        <v>0</v>
      </c>
      <c r="BI14" s="49">
        <v>0</v>
      </c>
      <c r="BJ14" s="48">
        <v>15</v>
      </c>
      <c r="BK14" s="49">
        <v>100</v>
      </c>
      <c r="BL14" s="48">
        <v>15</v>
      </c>
    </row>
    <row r="15" spans="1:64" ht="15">
      <c r="A15" s="64" t="s">
        <v>222</v>
      </c>
      <c r="B15" s="64" t="s">
        <v>277</v>
      </c>
      <c r="C15" s="65"/>
      <c r="D15" s="66"/>
      <c r="E15" s="67"/>
      <c r="F15" s="68"/>
      <c r="G15" s="65"/>
      <c r="H15" s="69"/>
      <c r="I15" s="70"/>
      <c r="J15" s="70"/>
      <c r="K15" s="34" t="s">
        <v>65</v>
      </c>
      <c r="L15" s="77">
        <v>28</v>
      </c>
      <c r="M15" s="77"/>
      <c r="N15" s="72"/>
      <c r="O15" s="79" t="s">
        <v>311</v>
      </c>
      <c r="P15" s="81">
        <v>43689.89098379629</v>
      </c>
      <c r="Q15" s="79" t="s">
        <v>322</v>
      </c>
      <c r="R15" s="82" t="s">
        <v>389</v>
      </c>
      <c r="S15" s="79" t="s">
        <v>429</v>
      </c>
      <c r="T15" s="79" t="s">
        <v>461</v>
      </c>
      <c r="U15" s="79"/>
      <c r="V15" s="82" t="s">
        <v>520</v>
      </c>
      <c r="W15" s="81">
        <v>43689.89098379629</v>
      </c>
      <c r="X15" s="82" t="s">
        <v>580</v>
      </c>
      <c r="Y15" s="79"/>
      <c r="Z15" s="79"/>
      <c r="AA15" s="85" t="s">
        <v>694</v>
      </c>
      <c r="AB15" s="79"/>
      <c r="AC15" s="79" t="b">
        <v>0</v>
      </c>
      <c r="AD15" s="79">
        <v>1</v>
      </c>
      <c r="AE15" s="85" t="s">
        <v>798</v>
      </c>
      <c r="AF15" s="79" t="b">
        <v>0</v>
      </c>
      <c r="AG15" s="79" t="s">
        <v>802</v>
      </c>
      <c r="AH15" s="79"/>
      <c r="AI15" s="85" t="s">
        <v>798</v>
      </c>
      <c r="AJ15" s="79" t="b">
        <v>0</v>
      </c>
      <c r="AK15" s="79">
        <v>0</v>
      </c>
      <c r="AL15" s="85" t="s">
        <v>798</v>
      </c>
      <c r="AM15" s="79" t="s">
        <v>813</v>
      </c>
      <c r="AN15" s="79" t="b">
        <v>0</v>
      </c>
      <c r="AO15" s="85" t="s">
        <v>694</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1</v>
      </c>
      <c r="BG15" s="49">
        <v>6.666666666666667</v>
      </c>
      <c r="BH15" s="48">
        <v>0</v>
      </c>
      <c r="BI15" s="49">
        <v>0</v>
      </c>
      <c r="BJ15" s="48">
        <v>14</v>
      </c>
      <c r="BK15" s="49">
        <v>93.33333333333333</v>
      </c>
      <c r="BL15" s="48">
        <v>15</v>
      </c>
    </row>
    <row r="16" spans="1:64" ht="15">
      <c r="A16" s="64" t="s">
        <v>223</v>
      </c>
      <c r="B16" s="64" t="s">
        <v>232</v>
      </c>
      <c r="C16" s="65"/>
      <c r="D16" s="66"/>
      <c r="E16" s="67"/>
      <c r="F16" s="68"/>
      <c r="G16" s="65"/>
      <c r="H16" s="69"/>
      <c r="I16" s="70"/>
      <c r="J16" s="70"/>
      <c r="K16" s="34" t="s">
        <v>65</v>
      </c>
      <c r="L16" s="77">
        <v>29</v>
      </c>
      <c r="M16" s="77"/>
      <c r="N16" s="72"/>
      <c r="O16" s="79" t="s">
        <v>311</v>
      </c>
      <c r="P16" s="81">
        <v>43690.00697916667</v>
      </c>
      <c r="Q16" s="79" t="s">
        <v>323</v>
      </c>
      <c r="R16" s="79"/>
      <c r="S16" s="79"/>
      <c r="T16" s="79"/>
      <c r="U16" s="79"/>
      <c r="V16" s="82" t="s">
        <v>521</v>
      </c>
      <c r="W16" s="81">
        <v>43690.00697916667</v>
      </c>
      <c r="X16" s="82" t="s">
        <v>581</v>
      </c>
      <c r="Y16" s="79"/>
      <c r="Z16" s="79"/>
      <c r="AA16" s="85" t="s">
        <v>695</v>
      </c>
      <c r="AB16" s="79"/>
      <c r="AC16" s="79" t="b">
        <v>0</v>
      </c>
      <c r="AD16" s="79">
        <v>0</v>
      </c>
      <c r="AE16" s="85" t="s">
        <v>798</v>
      </c>
      <c r="AF16" s="79" t="b">
        <v>0</v>
      </c>
      <c r="AG16" s="79" t="s">
        <v>802</v>
      </c>
      <c r="AH16" s="79"/>
      <c r="AI16" s="85" t="s">
        <v>798</v>
      </c>
      <c r="AJ16" s="79" t="b">
        <v>0</v>
      </c>
      <c r="AK16" s="79">
        <v>5</v>
      </c>
      <c r="AL16" s="85" t="s">
        <v>790</v>
      </c>
      <c r="AM16" s="79" t="s">
        <v>814</v>
      </c>
      <c r="AN16" s="79" t="b">
        <v>0</v>
      </c>
      <c r="AO16" s="85" t="s">
        <v>790</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2</v>
      </c>
      <c r="BE16" s="49">
        <v>8.695652173913043</v>
      </c>
      <c r="BF16" s="48">
        <v>0</v>
      </c>
      <c r="BG16" s="49">
        <v>0</v>
      </c>
      <c r="BH16" s="48">
        <v>0</v>
      </c>
      <c r="BI16" s="49">
        <v>0</v>
      </c>
      <c r="BJ16" s="48">
        <v>21</v>
      </c>
      <c r="BK16" s="49">
        <v>91.30434782608695</v>
      </c>
      <c r="BL16" s="48">
        <v>23</v>
      </c>
    </row>
    <row r="17" spans="1:64" ht="15">
      <c r="A17" s="64" t="s">
        <v>224</v>
      </c>
      <c r="B17" s="64" t="s">
        <v>224</v>
      </c>
      <c r="C17" s="65"/>
      <c r="D17" s="66"/>
      <c r="E17" s="67"/>
      <c r="F17" s="68"/>
      <c r="G17" s="65"/>
      <c r="H17" s="69"/>
      <c r="I17" s="70"/>
      <c r="J17" s="70"/>
      <c r="K17" s="34" t="s">
        <v>65</v>
      </c>
      <c r="L17" s="77">
        <v>31</v>
      </c>
      <c r="M17" s="77"/>
      <c r="N17" s="72"/>
      <c r="O17" s="79" t="s">
        <v>176</v>
      </c>
      <c r="P17" s="81">
        <v>43690.33013888889</v>
      </c>
      <c r="Q17" s="79" t="s">
        <v>324</v>
      </c>
      <c r="R17" s="82" t="s">
        <v>390</v>
      </c>
      <c r="S17" s="79" t="s">
        <v>430</v>
      </c>
      <c r="T17" s="79" t="s">
        <v>462</v>
      </c>
      <c r="U17" s="82" t="s">
        <v>490</v>
      </c>
      <c r="V17" s="82" t="s">
        <v>490</v>
      </c>
      <c r="W17" s="81">
        <v>43690.33013888889</v>
      </c>
      <c r="X17" s="82" t="s">
        <v>582</v>
      </c>
      <c r="Y17" s="79"/>
      <c r="Z17" s="79"/>
      <c r="AA17" s="85" t="s">
        <v>696</v>
      </c>
      <c r="AB17" s="79"/>
      <c r="AC17" s="79" t="b">
        <v>0</v>
      </c>
      <c r="AD17" s="79">
        <v>0</v>
      </c>
      <c r="AE17" s="85" t="s">
        <v>798</v>
      </c>
      <c r="AF17" s="79" t="b">
        <v>0</v>
      </c>
      <c r="AG17" s="79" t="s">
        <v>802</v>
      </c>
      <c r="AH17" s="79"/>
      <c r="AI17" s="85" t="s">
        <v>798</v>
      </c>
      <c r="AJ17" s="79" t="b">
        <v>0</v>
      </c>
      <c r="AK17" s="79">
        <v>0</v>
      </c>
      <c r="AL17" s="85" t="s">
        <v>798</v>
      </c>
      <c r="AM17" s="79" t="s">
        <v>815</v>
      </c>
      <c r="AN17" s="79" t="b">
        <v>0</v>
      </c>
      <c r="AO17" s="85" t="s">
        <v>696</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0</v>
      </c>
      <c r="BE17" s="49">
        <v>0</v>
      </c>
      <c r="BF17" s="48">
        <v>0</v>
      </c>
      <c r="BG17" s="49">
        <v>0</v>
      </c>
      <c r="BH17" s="48">
        <v>0</v>
      </c>
      <c r="BI17" s="49">
        <v>0</v>
      </c>
      <c r="BJ17" s="48">
        <v>12</v>
      </c>
      <c r="BK17" s="49">
        <v>100</v>
      </c>
      <c r="BL17" s="48">
        <v>12</v>
      </c>
    </row>
    <row r="18" spans="1:64" ht="15">
      <c r="A18" s="64" t="s">
        <v>225</v>
      </c>
      <c r="B18" s="64" t="s">
        <v>293</v>
      </c>
      <c r="C18" s="65"/>
      <c r="D18" s="66"/>
      <c r="E18" s="67"/>
      <c r="F18" s="68"/>
      <c r="G18" s="65"/>
      <c r="H18" s="69"/>
      <c r="I18" s="70"/>
      <c r="J18" s="70"/>
      <c r="K18" s="34" t="s">
        <v>65</v>
      </c>
      <c r="L18" s="77">
        <v>32</v>
      </c>
      <c r="M18" s="77"/>
      <c r="N18" s="72"/>
      <c r="O18" s="79" t="s">
        <v>311</v>
      </c>
      <c r="P18" s="81">
        <v>43690.36483796296</v>
      </c>
      <c r="Q18" s="79" t="s">
        <v>325</v>
      </c>
      <c r="R18" s="82" t="s">
        <v>391</v>
      </c>
      <c r="S18" s="79" t="s">
        <v>431</v>
      </c>
      <c r="T18" s="79" t="s">
        <v>463</v>
      </c>
      <c r="U18" s="79"/>
      <c r="V18" s="82" t="s">
        <v>522</v>
      </c>
      <c r="W18" s="81">
        <v>43690.36483796296</v>
      </c>
      <c r="X18" s="82" t="s">
        <v>583</v>
      </c>
      <c r="Y18" s="79"/>
      <c r="Z18" s="79"/>
      <c r="AA18" s="85" t="s">
        <v>697</v>
      </c>
      <c r="AB18" s="79"/>
      <c r="AC18" s="79" t="b">
        <v>0</v>
      </c>
      <c r="AD18" s="79">
        <v>2</v>
      </c>
      <c r="AE18" s="85" t="s">
        <v>798</v>
      </c>
      <c r="AF18" s="79" t="b">
        <v>0</v>
      </c>
      <c r="AG18" s="79" t="s">
        <v>803</v>
      </c>
      <c r="AH18" s="79"/>
      <c r="AI18" s="85" t="s">
        <v>798</v>
      </c>
      <c r="AJ18" s="79" t="b">
        <v>0</v>
      </c>
      <c r="AK18" s="79">
        <v>1</v>
      </c>
      <c r="AL18" s="85" t="s">
        <v>798</v>
      </c>
      <c r="AM18" s="79" t="s">
        <v>808</v>
      </c>
      <c r="AN18" s="79" t="b">
        <v>0</v>
      </c>
      <c r="AO18" s="85" t="s">
        <v>697</v>
      </c>
      <c r="AP18" s="79" t="s">
        <v>176</v>
      </c>
      <c r="AQ18" s="79">
        <v>0</v>
      </c>
      <c r="AR18" s="79">
        <v>0</v>
      </c>
      <c r="AS18" s="79"/>
      <c r="AT18" s="79"/>
      <c r="AU18" s="79"/>
      <c r="AV18" s="79"/>
      <c r="AW18" s="79"/>
      <c r="AX18" s="79"/>
      <c r="AY18" s="79"/>
      <c r="AZ18" s="79"/>
      <c r="BA18">
        <v>1</v>
      </c>
      <c r="BB18" s="78" t="str">
        <f>REPLACE(INDEX(GroupVertices[Group],MATCH(Edges25[[#This Row],[Vertex 1]],GroupVertices[Vertex],0)),1,1,"")</f>
        <v>9</v>
      </c>
      <c r="BC18" s="78" t="str">
        <f>REPLACE(INDEX(GroupVertices[Group],MATCH(Edges25[[#This Row],[Vertex 2]],GroupVertices[Vertex],0)),1,1,"")</f>
        <v>9</v>
      </c>
      <c r="BD18" s="48">
        <v>0</v>
      </c>
      <c r="BE18" s="49">
        <v>0</v>
      </c>
      <c r="BF18" s="48">
        <v>0</v>
      </c>
      <c r="BG18" s="49">
        <v>0</v>
      </c>
      <c r="BH18" s="48">
        <v>0</v>
      </c>
      <c r="BI18" s="49">
        <v>0</v>
      </c>
      <c r="BJ18" s="48">
        <v>35</v>
      </c>
      <c r="BK18" s="49">
        <v>100</v>
      </c>
      <c r="BL18" s="48">
        <v>35</v>
      </c>
    </row>
    <row r="19" spans="1:64" ht="15">
      <c r="A19" s="64" t="s">
        <v>226</v>
      </c>
      <c r="B19" s="64" t="s">
        <v>226</v>
      </c>
      <c r="C19" s="65"/>
      <c r="D19" s="66"/>
      <c r="E19" s="67"/>
      <c r="F19" s="68"/>
      <c r="G19" s="65"/>
      <c r="H19" s="69"/>
      <c r="I19" s="70"/>
      <c r="J19" s="70"/>
      <c r="K19" s="34" t="s">
        <v>65</v>
      </c>
      <c r="L19" s="77">
        <v>33</v>
      </c>
      <c r="M19" s="77"/>
      <c r="N19" s="72"/>
      <c r="O19" s="79" t="s">
        <v>176</v>
      </c>
      <c r="P19" s="81">
        <v>43690.50326388889</v>
      </c>
      <c r="Q19" s="79" t="s">
        <v>326</v>
      </c>
      <c r="R19" s="79"/>
      <c r="S19" s="79"/>
      <c r="T19" s="79" t="s">
        <v>464</v>
      </c>
      <c r="U19" s="79"/>
      <c r="V19" s="82" t="s">
        <v>511</v>
      </c>
      <c r="W19" s="81">
        <v>43690.50326388889</v>
      </c>
      <c r="X19" s="82" t="s">
        <v>584</v>
      </c>
      <c r="Y19" s="79"/>
      <c r="Z19" s="79"/>
      <c r="AA19" s="85" t="s">
        <v>698</v>
      </c>
      <c r="AB19" s="79"/>
      <c r="AC19" s="79" t="b">
        <v>0</v>
      </c>
      <c r="AD19" s="79">
        <v>0</v>
      </c>
      <c r="AE19" s="85" t="s">
        <v>798</v>
      </c>
      <c r="AF19" s="79" t="b">
        <v>0</v>
      </c>
      <c r="AG19" s="79" t="s">
        <v>802</v>
      </c>
      <c r="AH19" s="79"/>
      <c r="AI19" s="85" t="s">
        <v>798</v>
      </c>
      <c r="AJ19" s="79" t="b">
        <v>0</v>
      </c>
      <c r="AK19" s="79">
        <v>0</v>
      </c>
      <c r="AL19" s="85" t="s">
        <v>798</v>
      </c>
      <c r="AM19" s="79" t="s">
        <v>807</v>
      </c>
      <c r="AN19" s="79" t="b">
        <v>0</v>
      </c>
      <c r="AO19" s="85" t="s">
        <v>698</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1</v>
      </c>
      <c r="BE19" s="49">
        <v>3.5714285714285716</v>
      </c>
      <c r="BF19" s="48">
        <v>0</v>
      </c>
      <c r="BG19" s="49">
        <v>0</v>
      </c>
      <c r="BH19" s="48">
        <v>0</v>
      </c>
      <c r="BI19" s="49">
        <v>0</v>
      </c>
      <c r="BJ19" s="48">
        <v>27</v>
      </c>
      <c r="BK19" s="49">
        <v>96.42857142857143</v>
      </c>
      <c r="BL19" s="48">
        <v>28</v>
      </c>
    </row>
    <row r="20" spans="1:64" ht="15">
      <c r="A20" s="64" t="s">
        <v>227</v>
      </c>
      <c r="B20" s="64" t="s">
        <v>265</v>
      </c>
      <c r="C20" s="65"/>
      <c r="D20" s="66"/>
      <c r="E20" s="67"/>
      <c r="F20" s="68"/>
      <c r="G20" s="65"/>
      <c r="H20" s="69"/>
      <c r="I20" s="70"/>
      <c r="J20" s="70"/>
      <c r="K20" s="34" t="s">
        <v>65</v>
      </c>
      <c r="L20" s="77">
        <v>34</v>
      </c>
      <c r="M20" s="77"/>
      <c r="N20" s="72"/>
      <c r="O20" s="79" t="s">
        <v>311</v>
      </c>
      <c r="P20" s="81">
        <v>43690.63582175926</v>
      </c>
      <c r="Q20" s="79" t="s">
        <v>327</v>
      </c>
      <c r="R20" s="79"/>
      <c r="S20" s="79"/>
      <c r="T20" s="79" t="s">
        <v>465</v>
      </c>
      <c r="U20" s="79"/>
      <c r="V20" s="82" t="s">
        <v>523</v>
      </c>
      <c r="W20" s="81">
        <v>43690.63582175926</v>
      </c>
      <c r="X20" s="82" t="s">
        <v>585</v>
      </c>
      <c r="Y20" s="79"/>
      <c r="Z20" s="79"/>
      <c r="AA20" s="85" t="s">
        <v>699</v>
      </c>
      <c r="AB20" s="79"/>
      <c r="AC20" s="79" t="b">
        <v>0</v>
      </c>
      <c r="AD20" s="79">
        <v>0</v>
      </c>
      <c r="AE20" s="85" t="s">
        <v>798</v>
      </c>
      <c r="AF20" s="79" t="b">
        <v>0</v>
      </c>
      <c r="AG20" s="79" t="s">
        <v>802</v>
      </c>
      <c r="AH20" s="79"/>
      <c r="AI20" s="85" t="s">
        <v>798</v>
      </c>
      <c r="AJ20" s="79" t="b">
        <v>0</v>
      </c>
      <c r="AK20" s="79">
        <v>2</v>
      </c>
      <c r="AL20" s="85" t="s">
        <v>746</v>
      </c>
      <c r="AM20" s="79" t="s">
        <v>816</v>
      </c>
      <c r="AN20" s="79" t="b">
        <v>0</v>
      </c>
      <c r="AO20" s="85" t="s">
        <v>746</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20</v>
      </c>
      <c r="BK20" s="49">
        <v>100</v>
      </c>
      <c r="BL20" s="48">
        <v>20</v>
      </c>
    </row>
    <row r="21" spans="1:64" ht="15">
      <c r="A21" s="64" t="s">
        <v>228</v>
      </c>
      <c r="B21" s="64" t="s">
        <v>265</v>
      </c>
      <c r="C21" s="65"/>
      <c r="D21" s="66"/>
      <c r="E21" s="67"/>
      <c r="F21" s="68"/>
      <c r="G21" s="65"/>
      <c r="H21" s="69"/>
      <c r="I21" s="70"/>
      <c r="J21" s="70"/>
      <c r="K21" s="34" t="s">
        <v>65</v>
      </c>
      <c r="L21" s="77">
        <v>35</v>
      </c>
      <c r="M21" s="77"/>
      <c r="N21" s="72"/>
      <c r="O21" s="79" t="s">
        <v>311</v>
      </c>
      <c r="P21" s="81">
        <v>43690.65546296296</v>
      </c>
      <c r="Q21" s="79" t="s">
        <v>327</v>
      </c>
      <c r="R21" s="79"/>
      <c r="S21" s="79"/>
      <c r="T21" s="79" t="s">
        <v>465</v>
      </c>
      <c r="U21" s="79"/>
      <c r="V21" s="82" t="s">
        <v>524</v>
      </c>
      <c r="W21" s="81">
        <v>43690.65546296296</v>
      </c>
      <c r="X21" s="82" t="s">
        <v>586</v>
      </c>
      <c r="Y21" s="79"/>
      <c r="Z21" s="79"/>
      <c r="AA21" s="85" t="s">
        <v>700</v>
      </c>
      <c r="AB21" s="79"/>
      <c r="AC21" s="79" t="b">
        <v>0</v>
      </c>
      <c r="AD21" s="79">
        <v>0</v>
      </c>
      <c r="AE21" s="85" t="s">
        <v>798</v>
      </c>
      <c r="AF21" s="79" t="b">
        <v>0</v>
      </c>
      <c r="AG21" s="79" t="s">
        <v>802</v>
      </c>
      <c r="AH21" s="79"/>
      <c r="AI21" s="85" t="s">
        <v>798</v>
      </c>
      <c r="AJ21" s="79" t="b">
        <v>0</v>
      </c>
      <c r="AK21" s="79">
        <v>2</v>
      </c>
      <c r="AL21" s="85" t="s">
        <v>746</v>
      </c>
      <c r="AM21" s="79" t="s">
        <v>816</v>
      </c>
      <c r="AN21" s="79" t="b">
        <v>0</v>
      </c>
      <c r="AO21" s="85" t="s">
        <v>746</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0</v>
      </c>
      <c r="BE21" s="49">
        <v>0</v>
      </c>
      <c r="BF21" s="48">
        <v>0</v>
      </c>
      <c r="BG21" s="49">
        <v>0</v>
      </c>
      <c r="BH21" s="48">
        <v>0</v>
      </c>
      <c r="BI21" s="49">
        <v>0</v>
      </c>
      <c r="BJ21" s="48">
        <v>20</v>
      </c>
      <c r="BK21" s="49">
        <v>100</v>
      </c>
      <c r="BL21" s="48">
        <v>20</v>
      </c>
    </row>
    <row r="22" spans="1:64" ht="15">
      <c r="A22" s="64" t="s">
        <v>229</v>
      </c>
      <c r="B22" s="64" t="s">
        <v>265</v>
      </c>
      <c r="C22" s="65"/>
      <c r="D22" s="66"/>
      <c r="E22" s="67"/>
      <c r="F22" s="68"/>
      <c r="G22" s="65"/>
      <c r="H22" s="69"/>
      <c r="I22" s="70"/>
      <c r="J22" s="70"/>
      <c r="K22" s="34" t="s">
        <v>65</v>
      </c>
      <c r="L22" s="77">
        <v>36</v>
      </c>
      <c r="M22" s="77"/>
      <c r="N22" s="72"/>
      <c r="O22" s="79" t="s">
        <v>311</v>
      </c>
      <c r="P22" s="81">
        <v>43690.66373842592</v>
      </c>
      <c r="Q22" s="79" t="s">
        <v>327</v>
      </c>
      <c r="R22" s="79"/>
      <c r="S22" s="79"/>
      <c r="T22" s="79" t="s">
        <v>465</v>
      </c>
      <c r="U22" s="79"/>
      <c r="V22" s="82" t="s">
        <v>525</v>
      </c>
      <c r="W22" s="81">
        <v>43690.66373842592</v>
      </c>
      <c r="X22" s="82" t="s">
        <v>587</v>
      </c>
      <c r="Y22" s="79"/>
      <c r="Z22" s="79"/>
      <c r="AA22" s="85" t="s">
        <v>701</v>
      </c>
      <c r="AB22" s="79"/>
      <c r="AC22" s="79" t="b">
        <v>0</v>
      </c>
      <c r="AD22" s="79">
        <v>0</v>
      </c>
      <c r="AE22" s="85" t="s">
        <v>798</v>
      </c>
      <c r="AF22" s="79" t="b">
        <v>0</v>
      </c>
      <c r="AG22" s="79" t="s">
        <v>802</v>
      </c>
      <c r="AH22" s="79"/>
      <c r="AI22" s="85" t="s">
        <v>798</v>
      </c>
      <c r="AJ22" s="79" t="b">
        <v>0</v>
      </c>
      <c r="AK22" s="79">
        <v>10</v>
      </c>
      <c r="AL22" s="85" t="s">
        <v>746</v>
      </c>
      <c r="AM22" s="79" t="s">
        <v>807</v>
      </c>
      <c r="AN22" s="79" t="b">
        <v>0</v>
      </c>
      <c r="AO22" s="85" t="s">
        <v>746</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20</v>
      </c>
      <c r="BK22" s="49">
        <v>100</v>
      </c>
      <c r="BL22" s="48">
        <v>20</v>
      </c>
    </row>
    <row r="23" spans="1:64" ht="15">
      <c r="A23" s="64" t="s">
        <v>230</v>
      </c>
      <c r="B23" s="64" t="s">
        <v>265</v>
      </c>
      <c r="C23" s="65"/>
      <c r="D23" s="66"/>
      <c r="E23" s="67"/>
      <c r="F23" s="68"/>
      <c r="G23" s="65"/>
      <c r="H23" s="69"/>
      <c r="I23" s="70"/>
      <c r="J23" s="70"/>
      <c r="K23" s="34" t="s">
        <v>65</v>
      </c>
      <c r="L23" s="77">
        <v>37</v>
      </c>
      <c r="M23" s="77"/>
      <c r="N23" s="72"/>
      <c r="O23" s="79" t="s">
        <v>311</v>
      </c>
      <c r="P23" s="81">
        <v>43690.66846064815</v>
      </c>
      <c r="Q23" s="79" t="s">
        <v>327</v>
      </c>
      <c r="R23" s="79"/>
      <c r="S23" s="79"/>
      <c r="T23" s="79" t="s">
        <v>465</v>
      </c>
      <c r="U23" s="79"/>
      <c r="V23" s="82" t="s">
        <v>511</v>
      </c>
      <c r="W23" s="81">
        <v>43690.66846064815</v>
      </c>
      <c r="X23" s="82" t="s">
        <v>588</v>
      </c>
      <c r="Y23" s="79"/>
      <c r="Z23" s="79"/>
      <c r="AA23" s="85" t="s">
        <v>702</v>
      </c>
      <c r="AB23" s="79"/>
      <c r="AC23" s="79" t="b">
        <v>0</v>
      </c>
      <c r="AD23" s="79">
        <v>0</v>
      </c>
      <c r="AE23" s="85" t="s">
        <v>798</v>
      </c>
      <c r="AF23" s="79" t="b">
        <v>0</v>
      </c>
      <c r="AG23" s="79" t="s">
        <v>802</v>
      </c>
      <c r="AH23" s="79"/>
      <c r="AI23" s="85" t="s">
        <v>798</v>
      </c>
      <c r="AJ23" s="79" t="b">
        <v>0</v>
      </c>
      <c r="AK23" s="79">
        <v>10</v>
      </c>
      <c r="AL23" s="85" t="s">
        <v>746</v>
      </c>
      <c r="AM23" s="79" t="s">
        <v>816</v>
      </c>
      <c r="AN23" s="79" t="b">
        <v>0</v>
      </c>
      <c r="AO23" s="85" t="s">
        <v>746</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20</v>
      </c>
      <c r="BK23" s="49">
        <v>100</v>
      </c>
      <c r="BL23" s="48">
        <v>20</v>
      </c>
    </row>
    <row r="24" spans="1:64" ht="15">
      <c r="A24" s="64" t="s">
        <v>231</v>
      </c>
      <c r="B24" s="64" t="s">
        <v>277</v>
      </c>
      <c r="C24" s="65"/>
      <c r="D24" s="66"/>
      <c r="E24" s="67"/>
      <c r="F24" s="68"/>
      <c r="G24" s="65"/>
      <c r="H24" s="69"/>
      <c r="I24" s="70"/>
      <c r="J24" s="70"/>
      <c r="K24" s="34" t="s">
        <v>65</v>
      </c>
      <c r="L24" s="77">
        <v>38</v>
      </c>
      <c r="M24" s="77"/>
      <c r="N24" s="72"/>
      <c r="O24" s="79" t="s">
        <v>311</v>
      </c>
      <c r="P24" s="81">
        <v>43690.63568287037</v>
      </c>
      <c r="Q24" s="79" t="s">
        <v>328</v>
      </c>
      <c r="R24" s="82" t="s">
        <v>392</v>
      </c>
      <c r="S24" s="79" t="s">
        <v>432</v>
      </c>
      <c r="T24" s="79"/>
      <c r="U24" s="79"/>
      <c r="V24" s="82" t="s">
        <v>526</v>
      </c>
      <c r="W24" s="81">
        <v>43690.63568287037</v>
      </c>
      <c r="X24" s="82" t="s">
        <v>589</v>
      </c>
      <c r="Y24" s="79"/>
      <c r="Z24" s="79"/>
      <c r="AA24" s="85" t="s">
        <v>703</v>
      </c>
      <c r="AB24" s="79"/>
      <c r="AC24" s="79" t="b">
        <v>0</v>
      </c>
      <c r="AD24" s="79">
        <v>0</v>
      </c>
      <c r="AE24" s="85" t="s">
        <v>798</v>
      </c>
      <c r="AF24" s="79" t="b">
        <v>0</v>
      </c>
      <c r="AG24" s="79" t="s">
        <v>805</v>
      </c>
      <c r="AH24" s="79"/>
      <c r="AI24" s="85" t="s">
        <v>798</v>
      </c>
      <c r="AJ24" s="79" t="b">
        <v>0</v>
      </c>
      <c r="AK24" s="79">
        <v>0</v>
      </c>
      <c r="AL24" s="85" t="s">
        <v>798</v>
      </c>
      <c r="AM24" s="79" t="s">
        <v>817</v>
      </c>
      <c r="AN24" s="79" t="b">
        <v>0</v>
      </c>
      <c r="AO24" s="85" t="s">
        <v>703</v>
      </c>
      <c r="AP24" s="79" t="s">
        <v>176</v>
      </c>
      <c r="AQ24" s="79">
        <v>0</v>
      </c>
      <c r="AR24" s="79">
        <v>0</v>
      </c>
      <c r="AS24" s="79"/>
      <c r="AT24" s="79"/>
      <c r="AU24" s="79"/>
      <c r="AV24" s="79"/>
      <c r="AW24" s="79"/>
      <c r="AX24" s="79"/>
      <c r="AY24" s="79"/>
      <c r="AZ24" s="79"/>
      <c r="BA24">
        <v>3</v>
      </c>
      <c r="BB24" s="78" t="str">
        <f>REPLACE(INDEX(GroupVertices[Group],MATCH(Edges25[[#This Row],[Vertex 1]],GroupVertices[Vertex],0)),1,1,"")</f>
        <v>1</v>
      </c>
      <c r="BC24" s="78" t="str">
        <f>REPLACE(INDEX(GroupVertices[Group],MATCH(Edges25[[#This Row],[Vertex 2]],GroupVertices[Vertex],0)),1,1,"")</f>
        <v>1</v>
      </c>
      <c r="BD24" s="48">
        <v>0</v>
      </c>
      <c r="BE24" s="49">
        <v>0</v>
      </c>
      <c r="BF24" s="48">
        <v>1</v>
      </c>
      <c r="BG24" s="49">
        <v>7.6923076923076925</v>
      </c>
      <c r="BH24" s="48">
        <v>0</v>
      </c>
      <c r="BI24" s="49">
        <v>0</v>
      </c>
      <c r="BJ24" s="48">
        <v>12</v>
      </c>
      <c r="BK24" s="49">
        <v>92.3076923076923</v>
      </c>
      <c r="BL24" s="48">
        <v>13</v>
      </c>
    </row>
    <row r="25" spans="1:64" ht="15">
      <c r="A25" s="64" t="s">
        <v>231</v>
      </c>
      <c r="B25" s="64" t="s">
        <v>277</v>
      </c>
      <c r="C25" s="65"/>
      <c r="D25" s="66"/>
      <c r="E25" s="67"/>
      <c r="F25" s="68"/>
      <c r="G25" s="65"/>
      <c r="H25" s="69"/>
      <c r="I25" s="70"/>
      <c r="J25" s="70"/>
      <c r="K25" s="34" t="s">
        <v>65</v>
      </c>
      <c r="L25" s="77">
        <v>39</v>
      </c>
      <c r="M25" s="77"/>
      <c r="N25" s="72"/>
      <c r="O25" s="79" t="s">
        <v>311</v>
      </c>
      <c r="P25" s="81">
        <v>43690.63585648148</v>
      </c>
      <c r="Q25" s="79" t="s">
        <v>329</v>
      </c>
      <c r="R25" s="82" t="s">
        <v>393</v>
      </c>
      <c r="S25" s="79" t="s">
        <v>432</v>
      </c>
      <c r="T25" s="79"/>
      <c r="U25" s="79"/>
      <c r="V25" s="82" t="s">
        <v>526</v>
      </c>
      <c r="W25" s="81">
        <v>43690.63585648148</v>
      </c>
      <c r="X25" s="82" t="s">
        <v>590</v>
      </c>
      <c r="Y25" s="79"/>
      <c r="Z25" s="79"/>
      <c r="AA25" s="85" t="s">
        <v>704</v>
      </c>
      <c r="AB25" s="79"/>
      <c r="AC25" s="79" t="b">
        <v>0</v>
      </c>
      <c r="AD25" s="79">
        <v>0</v>
      </c>
      <c r="AE25" s="85" t="s">
        <v>798</v>
      </c>
      <c r="AF25" s="79" t="b">
        <v>0</v>
      </c>
      <c r="AG25" s="79" t="s">
        <v>805</v>
      </c>
      <c r="AH25" s="79"/>
      <c r="AI25" s="85" t="s">
        <v>798</v>
      </c>
      <c r="AJ25" s="79" t="b">
        <v>0</v>
      </c>
      <c r="AK25" s="79">
        <v>0</v>
      </c>
      <c r="AL25" s="85" t="s">
        <v>798</v>
      </c>
      <c r="AM25" s="79" t="s">
        <v>817</v>
      </c>
      <c r="AN25" s="79" t="b">
        <v>0</v>
      </c>
      <c r="AO25" s="85" t="s">
        <v>704</v>
      </c>
      <c r="AP25" s="79" t="s">
        <v>176</v>
      </c>
      <c r="AQ25" s="79">
        <v>0</v>
      </c>
      <c r="AR25" s="79">
        <v>0</v>
      </c>
      <c r="AS25" s="79"/>
      <c r="AT25" s="79"/>
      <c r="AU25" s="79"/>
      <c r="AV25" s="79"/>
      <c r="AW25" s="79"/>
      <c r="AX25" s="79"/>
      <c r="AY25" s="79"/>
      <c r="AZ25" s="79"/>
      <c r="BA25">
        <v>3</v>
      </c>
      <c r="BB25" s="78" t="str">
        <f>REPLACE(INDEX(GroupVertices[Group],MATCH(Edges25[[#This Row],[Vertex 1]],GroupVertices[Vertex],0)),1,1,"")</f>
        <v>1</v>
      </c>
      <c r="BC25" s="78" t="str">
        <f>REPLACE(INDEX(GroupVertices[Group],MATCH(Edges25[[#This Row],[Vertex 2]],GroupVertices[Vertex],0)),1,1,"")</f>
        <v>1</v>
      </c>
      <c r="BD25" s="48">
        <v>0</v>
      </c>
      <c r="BE25" s="49">
        <v>0</v>
      </c>
      <c r="BF25" s="48">
        <v>1</v>
      </c>
      <c r="BG25" s="49">
        <v>7.6923076923076925</v>
      </c>
      <c r="BH25" s="48">
        <v>0</v>
      </c>
      <c r="BI25" s="49">
        <v>0</v>
      </c>
      <c r="BJ25" s="48">
        <v>12</v>
      </c>
      <c r="BK25" s="49">
        <v>92.3076923076923</v>
      </c>
      <c r="BL25" s="48">
        <v>13</v>
      </c>
    </row>
    <row r="26" spans="1:64" ht="15">
      <c r="A26" s="64" t="s">
        <v>231</v>
      </c>
      <c r="B26" s="64" t="s">
        <v>277</v>
      </c>
      <c r="C26" s="65"/>
      <c r="D26" s="66"/>
      <c r="E26" s="67"/>
      <c r="F26" s="68"/>
      <c r="G26" s="65"/>
      <c r="H26" s="69"/>
      <c r="I26" s="70"/>
      <c r="J26" s="70"/>
      <c r="K26" s="34" t="s">
        <v>65</v>
      </c>
      <c r="L26" s="77">
        <v>40</v>
      </c>
      <c r="M26" s="77"/>
      <c r="N26" s="72"/>
      <c r="O26" s="79" t="s">
        <v>311</v>
      </c>
      <c r="P26" s="81">
        <v>43690.694027777776</v>
      </c>
      <c r="Q26" s="79" t="s">
        <v>330</v>
      </c>
      <c r="R26" s="82" t="s">
        <v>394</v>
      </c>
      <c r="S26" s="79" t="s">
        <v>432</v>
      </c>
      <c r="T26" s="79"/>
      <c r="U26" s="79"/>
      <c r="V26" s="82" t="s">
        <v>526</v>
      </c>
      <c r="W26" s="81">
        <v>43690.694027777776</v>
      </c>
      <c r="X26" s="82" t="s">
        <v>591</v>
      </c>
      <c r="Y26" s="79"/>
      <c r="Z26" s="79"/>
      <c r="AA26" s="85" t="s">
        <v>705</v>
      </c>
      <c r="AB26" s="79"/>
      <c r="AC26" s="79" t="b">
        <v>0</v>
      </c>
      <c r="AD26" s="79">
        <v>0</v>
      </c>
      <c r="AE26" s="85" t="s">
        <v>798</v>
      </c>
      <c r="AF26" s="79" t="b">
        <v>0</v>
      </c>
      <c r="AG26" s="79" t="s">
        <v>802</v>
      </c>
      <c r="AH26" s="79"/>
      <c r="AI26" s="85" t="s">
        <v>798</v>
      </c>
      <c r="AJ26" s="79" t="b">
        <v>0</v>
      </c>
      <c r="AK26" s="79">
        <v>0</v>
      </c>
      <c r="AL26" s="85" t="s">
        <v>798</v>
      </c>
      <c r="AM26" s="79" t="s">
        <v>817</v>
      </c>
      <c r="AN26" s="79" t="b">
        <v>0</v>
      </c>
      <c r="AO26" s="85" t="s">
        <v>705</v>
      </c>
      <c r="AP26" s="79" t="s">
        <v>176</v>
      </c>
      <c r="AQ26" s="79">
        <v>0</v>
      </c>
      <c r="AR26" s="79">
        <v>0</v>
      </c>
      <c r="AS26" s="79"/>
      <c r="AT26" s="79"/>
      <c r="AU26" s="79"/>
      <c r="AV26" s="79"/>
      <c r="AW26" s="79"/>
      <c r="AX26" s="79"/>
      <c r="AY26" s="79"/>
      <c r="AZ26" s="79"/>
      <c r="BA26">
        <v>3</v>
      </c>
      <c r="BB26" s="78" t="str">
        <f>REPLACE(INDEX(GroupVertices[Group],MATCH(Edges25[[#This Row],[Vertex 1]],GroupVertices[Vertex],0)),1,1,"")</f>
        <v>1</v>
      </c>
      <c r="BC26" s="78" t="str">
        <f>REPLACE(INDEX(GroupVertices[Group],MATCH(Edges25[[#This Row],[Vertex 2]],GroupVertices[Vertex],0)),1,1,"")</f>
        <v>1</v>
      </c>
      <c r="BD26" s="48">
        <v>0</v>
      </c>
      <c r="BE26" s="49">
        <v>0</v>
      </c>
      <c r="BF26" s="48">
        <v>1</v>
      </c>
      <c r="BG26" s="49">
        <v>7.6923076923076925</v>
      </c>
      <c r="BH26" s="48">
        <v>0</v>
      </c>
      <c r="BI26" s="49">
        <v>0</v>
      </c>
      <c r="BJ26" s="48">
        <v>12</v>
      </c>
      <c r="BK26" s="49">
        <v>92.3076923076923</v>
      </c>
      <c r="BL26" s="48">
        <v>13</v>
      </c>
    </row>
    <row r="27" spans="1:64" ht="15">
      <c r="A27" s="64" t="s">
        <v>232</v>
      </c>
      <c r="B27" s="64" t="s">
        <v>294</v>
      </c>
      <c r="C27" s="65"/>
      <c r="D27" s="66"/>
      <c r="E27" s="67"/>
      <c r="F27" s="68"/>
      <c r="G27" s="65"/>
      <c r="H27" s="69"/>
      <c r="I27" s="70"/>
      <c r="J27" s="70"/>
      <c r="K27" s="34" t="s">
        <v>65</v>
      </c>
      <c r="L27" s="77">
        <v>41</v>
      </c>
      <c r="M27" s="77"/>
      <c r="N27" s="72"/>
      <c r="O27" s="79" t="s">
        <v>311</v>
      </c>
      <c r="P27" s="81">
        <v>43690.82300925926</v>
      </c>
      <c r="Q27" s="79" t="s">
        <v>331</v>
      </c>
      <c r="R27" s="82" t="s">
        <v>395</v>
      </c>
      <c r="S27" s="79" t="s">
        <v>433</v>
      </c>
      <c r="T27" s="79" t="s">
        <v>466</v>
      </c>
      <c r="U27" s="79"/>
      <c r="V27" s="82" t="s">
        <v>527</v>
      </c>
      <c r="W27" s="81">
        <v>43690.82300925926</v>
      </c>
      <c r="X27" s="82" t="s">
        <v>592</v>
      </c>
      <c r="Y27" s="79"/>
      <c r="Z27" s="79"/>
      <c r="AA27" s="85" t="s">
        <v>706</v>
      </c>
      <c r="AB27" s="79"/>
      <c r="AC27" s="79" t="b">
        <v>0</v>
      </c>
      <c r="AD27" s="79">
        <v>6</v>
      </c>
      <c r="AE27" s="85" t="s">
        <v>798</v>
      </c>
      <c r="AF27" s="79" t="b">
        <v>0</v>
      </c>
      <c r="AG27" s="79" t="s">
        <v>802</v>
      </c>
      <c r="AH27" s="79"/>
      <c r="AI27" s="85" t="s">
        <v>798</v>
      </c>
      <c r="AJ27" s="79" t="b">
        <v>0</v>
      </c>
      <c r="AK27" s="79">
        <v>1</v>
      </c>
      <c r="AL27" s="85" t="s">
        <v>798</v>
      </c>
      <c r="AM27" s="79" t="s">
        <v>813</v>
      </c>
      <c r="AN27" s="79" t="b">
        <v>0</v>
      </c>
      <c r="AO27" s="85" t="s">
        <v>706</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233</v>
      </c>
      <c r="B28" s="64" t="s">
        <v>265</v>
      </c>
      <c r="C28" s="65"/>
      <c r="D28" s="66"/>
      <c r="E28" s="67"/>
      <c r="F28" s="68"/>
      <c r="G28" s="65"/>
      <c r="H28" s="69"/>
      <c r="I28" s="70"/>
      <c r="J28" s="70"/>
      <c r="K28" s="34" t="s">
        <v>65</v>
      </c>
      <c r="L28" s="77">
        <v>46</v>
      </c>
      <c r="M28" s="77"/>
      <c r="N28" s="72"/>
      <c r="O28" s="79" t="s">
        <v>311</v>
      </c>
      <c r="P28" s="81">
        <v>43690.84732638889</v>
      </c>
      <c r="Q28" s="79" t="s">
        <v>327</v>
      </c>
      <c r="R28" s="79"/>
      <c r="S28" s="79"/>
      <c r="T28" s="79" t="s">
        <v>465</v>
      </c>
      <c r="U28" s="79"/>
      <c r="V28" s="82" t="s">
        <v>528</v>
      </c>
      <c r="W28" s="81">
        <v>43690.84732638889</v>
      </c>
      <c r="X28" s="82" t="s">
        <v>593</v>
      </c>
      <c r="Y28" s="79"/>
      <c r="Z28" s="79"/>
      <c r="AA28" s="85" t="s">
        <v>707</v>
      </c>
      <c r="AB28" s="79"/>
      <c r="AC28" s="79" t="b">
        <v>0</v>
      </c>
      <c r="AD28" s="79">
        <v>0</v>
      </c>
      <c r="AE28" s="85" t="s">
        <v>798</v>
      </c>
      <c r="AF28" s="79" t="b">
        <v>0</v>
      </c>
      <c r="AG28" s="79" t="s">
        <v>802</v>
      </c>
      <c r="AH28" s="79"/>
      <c r="AI28" s="85" t="s">
        <v>798</v>
      </c>
      <c r="AJ28" s="79" t="b">
        <v>0</v>
      </c>
      <c r="AK28" s="79">
        <v>10</v>
      </c>
      <c r="AL28" s="85" t="s">
        <v>746</v>
      </c>
      <c r="AM28" s="79" t="s">
        <v>816</v>
      </c>
      <c r="AN28" s="79" t="b">
        <v>0</v>
      </c>
      <c r="AO28" s="85" t="s">
        <v>746</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0</v>
      </c>
      <c r="BE28" s="49">
        <v>0</v>
      </c>
      <c r="BF28" s="48">
        <v>0</v>
      </c>
      <c r="BG28" s="49">
        <v>0</v>
      </c>
      <c r="BH28" s="48">
        <v>0</v>
      </c>
      <c r="BI28" s="49">
        <v>0</v>
      </c>
      <c r="BJ28" s="48">
        <v>20</v>
      </c>
      <c r="BK28" s="49">
        <v>100</v>
      </c>
      <c r="BL28" s="48">
        <v>20</v>
      </c>
    </row>
    <row r="29" spans="1:64" ht="15">
      <c r="A29" s="64" t="s">
        <v>234</v>
      </c>
      <c r="B29" s="64" t="s">
        <v>265</v>
      </c>
      <c r="C29" s="65"/>
      <c r="D29" s="66"/>
      <c r="E29" s="67"/>
      <c r="F29" s="68"/>
      <c r="G29" s="65"/>
      <c r="H29" s="69"/>
      <c r="I29" s="70"/>
      <c r="J29" s="70"/>
      <c r="K29" s="34" t="s">
        <v>65</v>
      </c>
      <c r="L29" s="77">
        <v>47</v>
      </c>
      <c r="M29" s="77"/>
      <c r="N29" s="72"/>
      <c r="O29" s="79" t="s">
        <v>311</v>
      </c>
      <c r="P29" s="81">
        <v>43690.85203703704</v>
      </c>
      <c r="Q29" s="79" t="s">
        <v>327</v>
      </c>
      <c r="R29" s="79"/>
      <c r="S29" s="79"/>
      <c r="T29" s="79" t="s">
        <v>465</v>
      </c>
      <c r="U29" s="79"/>
      <c r="V29" s="82" t="s">
        <v>529</v>
      </c>
      <c r="W29" s="81">
        <v>43690.85203703704</v>
      </c>
      <c r="X29" s="82" t="s">
        <v>594</v>
      </c>
      <c r="Y29" s="79"/>
      <c r="Z29" s="79"/>
      <c r="AA29" s="85" t="s">
        <v>708</v>
      </c>
      <c r="AB29" s="79"/>
      <c r="AC29" s="79" t="b">
        <v>0</v>
      </c>
      <c r="AD29" s="79">
        <v>0</v>
      </c>
      <c r="AE29" s="85" t="s">
        <v>798</v>
      </c>
      <c r="AF29" s="79" t="b">
        <v>0</v>
      </c>
      <c r="AG29" s="79" t="s">
        <v>802</v>
      </c>
      <c r="AH29" s="79"/>
      <c r="AI29" s="85" t="s">
        <v>798</v>
      </c>
      <c r="AJ29" s="79" t="b">
        <v>0</v>
      </c>
      <c r="AK29" s="79">
        <v>10</v>
      </c>
      <c r="AL29" s="85" t="s">
        <v>746</v>
      </c>
      <c r="AM29" s="79" t="s">
        <v>816</v>
      </c>
      <c r="AN29" s="79" t="b">
        <v>0</v>
      </c>
      <c r="AO29" s="85" t="s">
        <v>746</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20</v>
      </c>
      <c r="BK29" s="49">
        <v>100</v>
      </c>
      <c r="BL29" s="48">
        <v>20</v>
      </c>
    </row>
    <row r="30" spans="1:64" ht="15">
      <c r="A30" s="64" t="s">
        <v>235</v>
      </c>
      <c r="B30" s="64" t="s">
        <v>265</v>
      </c>
      <c r="C30" s="65"/>
      <c r="D30" s="66"/>
      <c r="E30" s="67"/>
      <c r="F30" s="68"/>
      <c r="G30" s="65"/>
      <c r="H30" s="69"/>
      <c r="I30" s="70"/>
      <c r="J30" s="70"/>
      <c r="K30" s="34" t="s">
        <v>65</v>
      </c>
      <c r="L30" s="77">
        <v>48</v>
      </c>
      <c r="M30" s="77"/>
      <c r="N30" s="72"/>
      <c r="O30" s="79" t="s">
        <v>311</v>
      </c>
      <c r="P30" s="81">
        <v>43690.85471064815</v>
      </c>
      <c r="Q30" s="79" t="s">
        <v>327</v>
      </c>
      <c r="R30" s="79"/>
      <c r="S30" s="79"/>
      <c r="T30" s="79" t="s">
        <v>465</v>
      </c>
      <c r="U30" s="79"/>
      <c r="V30" s="82" t="s">
        <v>530</v>
      </c>
      <c r="W30" s="81">
        <v>43690.85471064815</v>
      </c>
      <c r="X30" s="82" t="s">
        <v>595</v>
      </c>
      <c r="Y30" s="79"/>
      <c r="Z30" s="79"/>
      <c r="AA30" s="85" t="s">
        <v>709</v>
      </c>
      <c r="AB30" s="79"/>
      <c r="AC30" s="79" t="b">
        <v>0</v>
      </c>
      <c r="AD30" s="79">
        <v>0</v>
      </c>
      <c r="AE30" s="85" t="s">
        <v>798</v>
      </c>
      <c r="AF30" s="79" t="b">
        <v>0</v>
      </c>
      <c r="AG30" s="79" t="s">
        <v>802</v>
      </c>
      <c r="AH30" s="79"/>
      <c r="AI30" s="85" t="s">
        <v>798</v>
      </c>
      <c r="AJ30" s="79" t="b">
        <v>0</v>
      </c>
      <c r="AK30" s="79">
        <v>10</v>
      </c>
      <c r="AL30" s="85" t="s">
        <v>746</v>
      </c>
      <c r="AM30" s="79" t="s">
        <v>816</v>
      </c>
      <c r="AN30" s="79" t="b">
        <v>0</v>
      </c>
      <c r="AO30" s="85" t="s">
        <v>746</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20</v>
      </c>
      <c r="BK30" s="49">
        <v>100</v>
      </c>
      <c r="BL30" s="48">
        <v>20</v>
      </c>
    </row>
    <row r="31" spans="1:64" ht="15">
      <c r="A31" s="64" t="s">
        <v>236</v>
      </c>
      <c r="B31" s="64" t="s">
        <v>299</v>
      </c>
      <c r="C31" s="65"/>
      <c r="D31" s="66"/>
      <c r="E31" s="67"/>
      <c r="F31" s="68"/>
      <c r="G31" s="65"/>
      <c r="H31" s="69"/>
      <c r="I31" s="70"/>
      <c r="J31" s="70"/>
      <c r="K31" s="34" t="s">
        <v>65</v>
      </c>
      <c r="L31" s="77">
        <v>50</v>
      </c>
      <c r="M31" s="77"/>
      <c r="N31" s="72"/>
      <c r="O31" s="79" t="s">
        <v>311</v>
      </c>
      <c r="P31" s="81">
        <v>43690.87664351852</v>
      </c>
      <c r="Q31" s="79" t="s">
        <v>332</v>
      </c>
      <c r="R31" s="82" t="s">
        <v>395</v>
      </c>
      <c r="S31" s="79" t="s">
        <v>433</v>
      </c>
      <c r="T31" s="79" t="s">
        <v>467</v>
      </c>
      <c r="U31" s="79"/>
      <c r="V31" s="82" t="s">
        <v>531</v>
      </c>
      <c r="W31" s="81">
        <v>43690.87664351852</v>
      </c>
      <c r="X31" s="82" t="s">
        <v>596</v>
      </c>
      <c r="Y31" s="79"/>
      <c r="Z31" s="79"/>
      <c r="AA31" s="85" t="s">
        <v>710</v>
      </c>
      <c r="AB31" s="79"/>
      <c r="AC31" s="79" t="b">
        <v>0</v>
      </c>
      <c r="AD31" s="79">
        <v>0</v>
      </c>
      <c r="AE31" s="85" t="s">
        <v>798</v>
      </c>
      <c r="AF31" s="79" t="b">
        <v>0</v>
      </c>
      <c r="AG31" s="79" t="s">
        <v>802</v>
      </c>
      <c r="AH31" s="79"/>
      <c r="AI31" s="85" t="s">
        <v>798</v>
      </c>
      <c r="AJ31" s="79" t="b">
        <v>0</v>
      </c>
      <c r="AK31" s="79">
        <v>1</v>
      </c>
      <c r="AL31" s="85" t="s">
        <v>706</v>
      </c>
      <c r="AM31" s="79" t="s">
        <v>808</v>
      </c>
      <c r="AN31" s="79" t="b">
        <v>0</v>
      </c>
      <c r="AO31" s="85" t="s">
        <v>706</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c r="BE31" s="49"/>
      <c r="BF31" s="48"/>
      <c r="BG31" s="49"/>
      <c r="BH31" s="48"/>
      <c r="BI31" s="49"/>
      <c r="BJ31" s="48"/>
      <c r="BK31" s="49"/>
      <c r="BL31" s="48"/>
    </row>
    <row r="32" spans="1:64" ht="15">
      <c r="A32" s="64" t="s">
        <v>237</v>
      </c>
      <c r="B32" s="64" t="s">
        <v>265</v>
      </c>
      <c r="C32" s="65"/>
      <c r="D32" s="66"/>
      <c r="E32" s="67"/>
      <c r="F32" s="68"/>
      <c r="G32" s="65"/>
      <c r="H32" s="69"/>
      <c r="I32" s="70"/>
      <c r="J32" s="70"/>
      <c r="K32" s="34" t="s">
        <v>65</v>
      </c>
      <c r="L32" s="77">
        <v>54</v>
      </c>
      <c r="M32" s="77"/>
      <c r="N32" s="72"/>
      <c r="O32" s="79" t="s">
        <v>311</v>
      </c>
      <c r="P32" s="81">
        <v>43690.90841435185</v>
      </c>
      <c r="Q32" s="79" t="s">
        <v>327</v>
      </c>
      <c r="R32" s="79"/>
      <c r="S32" s="79"/>
      <c r="T32" s="79" t="s">
        <v>465</v>
      </c>
      <c r="U32" s="79"/>
      <c r="V32" s="82" t="s">
        <v>532</v>
      </c>
      <c r="W32" s="81">
        <v>43690.90841435185</v>
      </c>
      <c r="X32" s="82" t="s">
        <v>597</v>
      </c>
      <c r="Y32" s="79"/>
      <c r="Z32" s="79"/>
      <c r="AA32" s="85" t="s">
        <v>711</v>
      </c>
      <c r="AB32" s="79"/>
      <c r="AC32" s="79" t="b">
        <v>0</v>
      </c>
      <c r="AD32" s="79">
        <v>0</v>
      </c>
      <c r="AE32" s="85" t="s">
        <v>798</v>
      </c>
      <c r="AF32" s="79" t="b">
        <v>0</v>
      </c>
      <c r="AG32" s="79" t="s">
        <v>802</v>
      </c>
      <c r="AH32" s="79"/>
      <c r="AI32" s="85" t="s">
        <v>798</v>
      </c>
      <c r="AJ32" s="79" t="b">
        <v>0</v>
      </c>
      <c r="AK32" s="79">
        <v>10</v>
      </c>
      <c r="AL32" s="85" t="s">
        <v>746</v>
      </c>
      <c r="AM32" s="79" t="s">
        <v>816</v>
      </c>
      <c r="AN32" s="79" t="b">
        <v>0</v>
      </c>
      <c r="AO32" s="85" t="s">
        <v>746</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0</v>
      </c>
      <c r="BE32" s="49">
        <v>0</v>
      </c>
      <c r="BF32" s="48">
        <v>0</v>
      </c>
      <c r="BG32" s="49">
        <v>0</v>
      </c>
      <c r="BH32" s="48">
        <v>0</v>
      </c>
      <c r="BI32" s="49">
        <v>0</v>
      </c>
      <c r="BJ32" s="48">
        <v>20</v>
      </c>
      <c r="BK32" s="49">
        <v>100</v>
      </c>
      <c r="BL32" s="48">
        <v>20</v>
      </c>
    </row>
    <row r="33" spans="1:64" ht="15">
      <c r="A33" s="64" t="s">
        <v>238</v>
      </c>
      <c r="B33" s="64" t="s">
        <v>265</v>
      </c>
      <c r="C33" s="65"/>
      <c r="D33" s="66"/>
      <c r="E33" s="67"/>
      <c r="F33" s="68"/>
      <c r="G33" s="65"/>
      <c r="H33" s="69"/>
      <c r="I33" s="70"/>
      <c r="J33" s="70"/>
      <c r="K33" s="34" t="s">
        <v>65</v>
      </c>
      <c r="L33" s="77">
        <v>55</v>
      </c>
      <c r="M33" s="77"/>
      <c r="N33" s="72"/>
      <c r="O33" s="79" t="s">
        <v>311</v>
      </c>
      <c r="P33" s="81">
        <v>43691.19184027778</v>
      </c>
      <c r="Q33" s="79" t="s">
        <v>327</v>
      </c>
      <c r="R33" s="79"/>
      <c r="S33" s="79"/>
      <c r="T33" s="79" t="s">
        <v>465</v>
      </c>
      <c r="U33" s="79"/>
      <c r="V33" s="82" t="s">
        <v>533</v>
      </c>
      <c r="W33" s="81">
        <v>43691.19184027778</v>
      </c>
      <c r="X33" s="82" t="s">
        <v>598</v>
      </c>
      <c r="Y33" s="79"/>
      <c r="Z33" s="79"/>
      <c r="AA33" s="85" t="s">
        <v>712</v>
      </c>
      <c r="AB33" s="79"/>
      <c r="AC33" s="79" t="b">
        <v>0</v>
      </c>
      <c r="AD33" s="79">
        <v>0</v>
      </c>
      <c r="AE33" s="85" t="s">
        <v>798</v>
      </c>
      <c r="AF33" s="79" t="b">
        <v>0</v>
      </c>
      <c r="AG33" s="79" t="s">
        <v>802</v>
      </c>
      <c r="AH33" s="79"/>
      <c r="AI33" s="85" t="s">
        <v>798</v>
      </c>
      <c r="AJ33" s="79" t="b">
        <v>0</v>
      </c>
      <c r="AK33" s="79">
        <v>10</v>
      </c>
      <c r="AL33" s="85" t="s">
        <v>746</v>
      </c>
      <c r="AM33" s="79" t="s">
        <v>816</v>
      </c>
      <c r="AN33" s="79" t="b">
        <v>0</v>
      </c>
      <c r="AO33" s="85" t="s">
        <v>746</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20</v>
      </c>
      <c r="BK33" s="49">
        <v>100</v>
      </c>
      <c r="BL33" s="48">
        <v>20</v>
      </c>
    </row>
    <row r="34" spans="1:64" ht="15">
      <c r="A34" s="64" t="s">
        <v>239</v>
      </c>
      <c r="B34" s="64" t="s">
        <v>265</v>
      </c>
      <c r="C34" s="65"/>
      <c r="D34" s="66"/>
      <c r="E34" s="67"/>
      <c r="F34" s="68"/>
      <c r="G34" s="65"/>
      <c r="H34" s="69"/>
      <c r="I34" s="70"/>
      <c r="J34" s="70"/>
      <c r="K34" s="34" t="s">
        <v>65</v>
      </c>
      <c r="L34" s="77">
        <v>56</v>
      </c>
      <c r="M34" s="77"/>
      <c r="N34" s="72"/>
      <c r="O34" s="79" t="s">
        <v>311</v>
      </c>
      <c r="P34" s="81">
        <v>43691.35184027778</v>
      </c>
      <c r="Q34" s="79" t="s">
        <v>327</v>
      </c>
      <c r="R34" s="79"/>
      <c r="S34" s="79"/>
      <c r="T34" s="79" t="s">
        <v>465</v>
      </c>
      <c r="U34" s="79"/>
      <c r="V34" s="82" t="s">
        <v>511</v>
      </c>
      <c r="W34" s="81">
        <v>43691.35184027778</v>
      </c>
      <c r="X34" s="82" t="s">
        <v>599</v>
      </c>
      <c r="Y34" s="79"/>
      <c r="Z34" s="79"/>
      <c r="AA34" s="85" t="s">
        <v>713</v>
      </c>
      <c r="AB34" s="79"/>
      <c r="AC34" s="79" t="b">
        <v>0</v>
      </c>
      <c r="AD34" s="79">
        <v>0</v>
      </c>
      <c r="AE34" s="85" t="s">
        <v>798</v>
      </c>
      <c r="AF34" s="79" t="b">
        <v>0</v>
      </c>
      <c r="AG34" s="79" t="s">
        <v>802</v>
      </c>
      <c r="AH34" s="79"/>
      <c r="AI34" s="85" t="s">
        <v>798</v>
      </c>
      <c r="AJ34" s="79" t="b">
        <v>0</v>
      </c>
      <c r="AK34" s="79">
        <v>10</v>
      </c>
      <c r="AL34" s="85" t="s">
        <v>746</v>
      </c>
      <c r="AM34" s="79" t="s">
        <v>816</v>
      </c>
      <c r="AN34" s="79" t="b">
        <v>0</v>
      </c>
      <c r="AO34" s="85" t="s">
        <v>746</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0</v>
      </c>
      <c r="BE34" s="49">
        <v>0</v>
      </c>
      <c r="BF34" s="48">
        <v>0</v>
      </c>
      <c r="BG34" s="49">
        <v>0</v>
      </c>
      <c r="BH34" s="48">
        <v>0</v>
      </c>
      <c r="BI34" s="49">
        <v>0</v>
      </c>
      <c r="BJ34" s="48">
        <v>20</v>
      </c>
      <c r="BK34" s="49">
        <v>100</v>
      </c>
      <c r="BL34" s="48">
        <v>20</v>
      </c>
    </row>
    <row r="35" spans="1:64" ht="15">
      <c r="A35" s="64" t="s">
        <v>240</v>
      </c>
      <c r="B35" s="64" t="s">
        <v>240</v>
      </c>
      <c r="C35" s="65"/>
      <c r="D35" s="66"/>
      <c r="E35" s="67"/>
      <c r="F35" s="68"/>
      <c r="G35" s="65"/>
      <c r="H35" s="69"/>
      <c r="I35" s="70"/>
      <c r="J35" s="70"/>
      <c r="K35" s="34" t="s">
        <v>65</v>
      </c>
      <c r="L35" s="77">
        <v>57</v>
      </c>
      <c r="M35" s="77"/>
      <c r="N35" s="72"/>
      <c r="O35" s="79" t="s">
        <v>176</v>
      </c>
      <c r="P35" s="81">
        <v>43691.45841435185</v>
      </c>
      <c r="Q35" s="79" t="s">
        <v>333</v>
      </c>
      <c r="R35" s="82" t="s">
        <v>396</v>
      </c>
      <c r="S35" s="79" t="s">
        <v>434</v>
      </c>
      <c r="T35" s="79" t="s">
        <v>468</v>
      </c>
      <c r="U35" s="82" t="s">
        <v>491</v>
      </c>
      <c r="V35" s="82" t="s">
        <v>491</v>
      </c>
      <c r="W35" s="81">
        <v>43691.45841435185</v>
      </c>
      <c r="X35" s="82" t="s">
        <v>600</v>
      </c>
      <c r="Y35" s="79"/>
      <c r="Z35" s="79"/>
      <c r="AA35" s="85" t="s">
        <v>714</v>
      </c>
      <c r="AB35" s="79"/>
      <c r="AC35" s="79" t="b">
        <v>0</v>
      </c>
      <c r="AD35" s="79">
        <v>0</v>
      </c>
      <c r="AE35" s="85" t="s">
        <v>798</v>
      </c>
      <c r="AF35" s="79" t="b">
        <v>0</v>
      </c>
      <c r="AG35" s="79" t="s">
        <v>802</v>
      </c>
      <c r="AH35" s="79"/>
      <c r="AI35" s="85" t="s">
        <v>798</v>
      </c>
      <c r="AJ35" s="79" t="b">
        <v>0</v>
      </c>
      <c r="AK35" s="79">
        <v>0</v>
      </c>
      <c r="AL35" s="85" t="s">
        <v>798</v>
      </c>
      <c r="AM35" s="79" t="s">
        <v>818</v>
      </c>
      <c r="AN35" s="79" t="b">
        <v>0</v>
      </c>
      <c r="AO35" s="85" t="s">
        <v>714</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3</v>
      </c>
      <c r="BE35" s="49">
        <v>7.6923076923076925</v>
      </c>
      <c r="BF35" s="48">
        <v>1</v>
      </c>
      <c r="BG35" s="49">
        <v>2.5641025641025643</v>
      </c>
      <c r="BH35" s="48">
        <v>0</v>
      </c>
      <c r="BI35" s="49">
        <v>0</v>
      </c>
      <c r="BJ35" s="48">
        <v>35</v>
      </c>
      <c r="BK35" s="49">
        <v>89.74358974358974</v>
      </c>
      <c r="BL35" s="48">
        <v>39</v>
      </c>
    </row>
    <row r="36" spans="1:64" ht="15">
      <c r="A36" s="64" t="s">
        <v>241</v>
      </c>
      <c r="B36" s="64" t="s">
        <v>277</v>
      </c>
      <c r="C36" s="65"/>
      <c r="D36" s="66"/>
      <c r="E36" s="67"/>
      <c r="F36" s="68"/>
      <c r="G36" s="65"/>
      <c r="H36" s="69"/>
      <c r="I36" s="70"/>
      <c r="J36" s="70"/>
      <c r="K36" s="34" t="s">
        <v>65</v>
      </c>
      <c r="L36" s="77">
        <v>58</v>
      </c>
      <c r="M36" s="77"/>
      <c r="N36" s="72"/>
      <c r="O36" s="79" t="s">
        <v>311</v>
      </c>
      <c r="P36" s="81">
        <v>43686.55946759259</v>
      </c>
      <c r="Q36" s="79" t="s">
        <v>313</v>
      </c>
      <c r="R36" s="79"/>
      <c r="S36" s="79"/>
      <c r="T36" s="79" t="s">
        <v>454</v>
      </c>
      <c r="U36" s="79"/>
      <c r="V36" s="82" t="s">
        <v>534</v>
      </c>
      <c r="W36" s="81">
        <v>43686.55946759259</v>
      </c>
      <c r="X36" s="82" t="s">
        <v>601</v>
      </c>
      <c r="Y36" s="79"/>
      <c r="Z36" s="79"/>
      <c r="AA36" s="85" t="s">
        <v>715</v>
      </c>
      <c r="AB36" s="79"/>
      <c r="AC36" s="79" t="b">
        <v>0</v>
      </c>
      <c r="AD36" s="79">
        <v>0</v>
      </c>
      <c r="AE36" s="85" t="s">
        <v>798</v>
      </c>
      <c r="AF36" s="79" t="b">
        <v>0</v>
      </c>
      <c r="AG36" s="79" t="s">
        <v>802</v>
      </c>
      <c r="AH36" s="79"/>
      <c r="AI36" s="85" t="s">
        <v>798</v>
      </c>
      <c r="AJ36" s="79" t="b">
        <v>0</v>
      </c>
      <c r="AK36" s="79">
        <v>4</v>
      </c>
      <c r="AL36" s="85" t="s">
        <v>792</v>
      </c>
      <c r="AM36" s="79" t="s">
        <v>808</v>
      </c>
      <c r="AN36" s="79" t="b">
        <v>0</v>
      </c>
      <c r="AO36" s="85" t="s">
        <v>792</v>
      </c>
      <c r="AP36" s="79" t="s">
        <v>176</v>
      </c>
      <c r="AQ36" s="79">
        <v>0</v>
      </c>
      <c r="AR36" s="79">
        <v>0</v>
      </c>
      <c r="AS36" s="79"/>
      <c r="AT36" s="79"/>
      <c r="AU36" s="79"/>
      <c r="AV36" s="79"/>
      <c r="AW36" s="79"/>
      <c r="AX36" s="79"/>
      <c r="AY36" s="79"/>
      <c r="AZ36" s="79"/>
      <c r="BA36">
        <v>3</v>
      </c>
      <c r="BB36" s="78" t="str">
        <f>REPLACE(INDEX(GroupVertices[Group],MATCH(Edges25[[#This Row],[Vertex 1]],GroupVertices[Vertex],0)),1,1,"")</f>
        <v>5</v>
      </c>
      <c r="BC36" s="78" t="str">
        <f>REPLACE(INDEX(GroupVertices[Group],MATCH(Edges25[[#This Row],[Vertex 2]],GroupVertices[Vertex],0)),1,1,"")</f>
        <v>1</v>
      </c>
      <c r="BD36" s="48">
        <v>0</v>
      </c>
      <c r="BE36" s="49">
        <v>0</v>
      </c>
      <c r="BF36" s="48">
        <v>0</v>
      </c>
      <c r="BG36" s="49">
        <v>0</v>
      </c>
      <c r="BH36" s="48">
        <v>0</v>
      </c>
      <c r="BI36" s="49">
        <v>0</v>
      </c>
      <c r="BJ36" s="48">
        <v>26</v>
      </c>
      <c r="BK36" s="49">
        <v>100</v>
      </c>
      <c r="BL36" s="48">
        <v>26</v>
      </c>
    </row>
    <row r="37" spans="1:64" ht="15">
      <c r="A37" s="64" t="s">
        <v>241</v>
      </c>
      <c r="B37" s="64" t="s">
        <v>232</v>
      </c>
      <c r="C37" s="65"/>
      <c r="D37" s="66"/>
      <c r="E37" s="67"/>
      <c r="F37" s="68"/>
      <c r="G37" s="65"/>
      <c r="H37" s="69"/>
      <c r="I37" s="70"/>
      <c r="J37" s="70"/>
      <c r="K37" s="34" t="s">
        <v>65</v>
      </c>
      <c r="L37" s="77">
        <v>59</v>
      </c>
      <c r="M37" s="77"/>
      <c r="N37" s="72"/>
      <c r="O37" s="79" t="s">
        <v>311</v>
      </c>
      <c r="P37" s="81">
        <v>43689.81625</v>
      </c>
      <c r="Q37" s="79" t="s">
        <v>323</v>
      </c>
      <c r="R37" s="79"/>
      <c r="S37" s="79"/>
      <c r="T37" s="79"/>
      <c r="U37" s="79"/>
      <c r="V37" s="82" t="s">
        <v>534</v>
      </c>
      <c r="W37" s="81">
        <v>43689.81625</v>
      </c>
      <c r="X37" s="82" t="s">
        <v>602</v>
      </c>
      <c r="Y37" s="79"/>
      <c r="Z37" s="79"/>
      <c r="AA37" s="85" t="s">
        <v>716</v>
      </c>
      <c r="AB37" s="79"/>
      <c r="AC37" s="79" t="b">
        <v>0</v>
      </c>
      <c r="AD37" s="79">
        <v>0</v>
      </c>
      <c r="AE37" s="85" t="s">
        <v>798</v>
      </c>
      <c r="AF37" s="79" t="b">
        <v>0</v>
      </c>
      <c r="AG37" s="79" t="s">
        <v>802</v>
      </c>
      <c r="AH37" s="79"/>
      <c r="AI37" s="85" t="s">
        <v>798</v>
      </c>
      <c r="AJ37" s="79" t="b">
        <v>0</v>
      </c>
      <c r="AK37" s="79">
        <v>5</v>
      </c>
      <c r="AL37" s="85" t="s">
        <v>790</v>
      </c>
      <c r="AM37" s="79" t="s">
        <v>808</v>
      </c>
      <c r="AN37" s="79" t="b">
        <v>0</v>
      </c>
      <c r="AO37" s="85" t="s">
        <v>790</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4</v>
      </c>
      <c r="BD37" s="48"/>
      <c r="BE37" s="49"/>
      <c r="BF37" s="48"/>
      <c r="BG37" s="49"/>
      <c r="BH37" s="48"/>
      <c r="BI37" s="49"/>
      <c r="BJ37" s="48"/>
      <c r="BK37" s="49"/>
      <c r="BL37" s="48"/>
    </row>
    <row r="38" spans="1:64" ht="15">
      <c r="A38" s="64" t="s">
        <v>241</v>
      </c>
      <c r="B38" s="64" t="s">
        <v>277</v>
      </c>
      <c r="C38" s="65"/>
      <c r="D38" s="66"/>
      <c r="E38" s="67"/>
      <c r="F38" s="68"/>
      <c r="G38" s="65"/>
      <c r="H38" s="69"/>
      <c r="I38" s="70"/>
      <c r="J38" s="70"/>
      <c r="K38" s="34" t="s">
        <v>65</v>
      </c>
      <c r="L38" s="77">
        <v>61</v>
      </c>
      <c r="M38" s="77"/>
      <c r="N38" s="72"/>
      <c r="O38" s="79" t="s">
        <v>311</v>
      </c>
      <c r="P38" s="81">
        <v>43691.579618055555</v>
      </c>
      <c r="Q38" s="79" t="s">
        <v>334</v>
      </c>
      <c r="R38" s="79"/>
      <c r="S38" s="79"/>
      <c r="T38" s="79"/>
      <c r="U38" s="82" t="s">
        <v>492</v>
      </c>
      <c r="V38" s="82" t="s">
        <v>492</v>
      </c>
      <c r="W38" s="81">
        <v>43691.579618055555</v>
      </c>
      <c r="X38" s="82" t="s">
        <v>603</v>
      </c>
      <c r="Y38" s="79"/>
      <c r="Z38" s="79"/>
      <c r="AA38" s="85" t="s">
        <v>717</v>
      </c>
      <c r="AB38" s="79"/>
      <c r="AC38" s="79" t="b">
        <v>0</v>
      </c>
      <c r="AD38" s="79">
        <v>0</v>
      </c>
      <c r="AE38" s="85" t="s">
        <v>798</v>
      </c>
      <c r="AF38" s="79" t="b">
        <v>0</v>
      </c>
      <c r="AG38" s="79" t="s">
        <v>802</v>
      </c>
      <c r="AH38" s="79"/>
      <c r="AI38" s="85" t="s">
        <v>798</v>
      </c>
      <c r="AJ38" s="79" t="b">
        <v>0</v>
      </c>
      <c r="AK38" s="79">
        <v>3</v>
      </c>
      <c r="AL38" s="85" t="s">
        <v>780</v>
      </c>
      <c r="AM38" s="79" t="s">
        <v>808</v>
      </c>
      <c r="AN38" s="79" t="b">
        <v>0</v>
      </c>
      <c r="AO38" s="85" t="s">
        <v>780</v>
      </c>
      <c r="AP38" s="79" t="s">
        <v>176</v>
      </c>
      <c r="AQ38" s="79">
        <v>0</v>
      </c>
      <c r="AR38" s="79">
        <v>0</v>
      </c>
      <c r="AS38" s="79"/>
      <c r="AT38" s="79"/>
      <c r="AU38" s="79"/>
      <c r="AV38" s="79"/>
      <c r="AW38" s="79"/>
      <c r="AX38" s="79"/>
      <c r="AY38" s="79"/>
      <c r="AZ38" s="79"/>
      <c r="BA38">
        <v>3</v>
      </c>
      <c r="BB38" s="78" t="str">
        <f>REPLACE(INDEX(GroupVertices[Group],MATCH(Edges25[[#This Row],[Vertex 1]],GroupVertices[Vertex],0)),1,1,"")</f>
        <v>5</v>
      </c>
      <c r="BC38" s="78" t="str">
        <f>REPLACE(INDEX(GroupVertices[Group],MATCH(Edges25[[#This Row],[Vertex 2]],GroupVertices[Vertex],0)),1,1,"")</f>
        <v>1</v>
      </c>
      <c r="BD38" s="48"/>
      <c r="BE38" s="49"/>
      <c r="BF38" s="48"/>
      <c r="BG38" s="49"/>
      <c r="BH38" s="48"/>
      <c r="BI38" s="49"/>
      <c r="BJ38" s="48"/>
      <c r="BK38" s="49"/>
      <c r="BL38" s="48"/>
    </row>
    <row r="39" spans="1:64" ht="15">
      <c r="A39" s="64" t="s">
        <v>242</v>
      </c>
      <c r="B39" s="64" t="s">
        <v>277</v>
      </c>
      <c r="C39" s="65"/>
      <c r="D39" s="66"/>
      <c r="E39" s="67"/>
      <c r="F39" s="68"/>
      <c r="G39" s="65"/>
      <c r="H39" s="69"/>
      <c r="I39" s="70"/>
      <c r="J39" s="70"/>
      <c r="K39" s="34" t="s">
        <v>65</v>
      </c>
      <c r="L39" s="77">
        <v>63</v>
      </c>
      <c r="M39" s="77"/>
      <c r="N39" s="72"/>
      <c r="O39" s="79" t="s">
        <v>311</v>
      </c>
      <c r="P39" s="81">
        <v>43685.563784722224</v>
      </c>
      <c r="Q39" s="79" t="s">
        <v>314</v>
      </c>
      <c r="R39" s="79"/>
      <c r="S39" s="79"/>
      <c r="T39" s="79" t="s">
        <v>455</v>
      </c>
      <c r="U39" s="79"/>
      <c r="V39" s="82" t="s">
        <v>535</v>
      </c>
      <c r="W39" s="81">
        <v>43685.563784722224</v>
      </c>
      <c r="X39" s="82" t="s">
        <v>604</v>
      </c>
      <c r="Y39" s="79"/>
      <c r="Z39" s="79"/>
      <c r="AA39" s="85" t="s">
        <v>718</v>
      </c>
      <c r="AB39" s="79"/>
      <c r="AC39" s="79" t="b">
        <v>0</v>
      </c>
      <c r="AD39" s="79">
        <v>0</v>
      </c>
      <c r="AE39" s="85" t="s">
        <v>798</v>
      </c>
      <c r="AF39" s="79" t="b">
        <v>0</v>
      </c>
      <c r="AG39" s="79" t="s">
        <v>802</v>
      </c>
      <c r="AH39" s="79"/>
      <c r="AI39" s="85" t="s">
        <v>798</v>
      </c>
      <c r="AJ39" s="79" t="b">
        <v>0</v>
      </c>
      <c r="AK39" s="79">
        <v>3</v>
      </c>
      <c r="AL39" s="85" t="s">
        <v>791</v>
      </c>
      <c r="AM39" s="79" t="s">
        <v>819</v>
      </c>
      <c r="AN39" s="79" t="b">
        <v>0</v>
      </c>
      <c r="AO39" s="85" t="s">
        <v>791</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20</v>
      </c>
      <c r="BK39" s="49">
        <v>100</v>
      </c>
      <c r="BL39" s="48">
        <v>20</v>
      </c>
    </row>
    <row r="40" spans="1:64" ht="15">
      <c r="A40" s="64" t="s">
        <v>242</v>
      </c>
      <c r="B40" s="64" t="s">
        <v>277</v>
      </c>
      <c r="C40" s="65"/>
      <c r="D40" s="66"/>
      <c r="E40" s="67"/>
      <c r="F40" s="68"/>
      <c r="G40" s="65"/>
      <c r="H40" s="69"/>
      <c r="I40" s="70"/>
      <c r="J40" s="70"/>
      <c r="K40" s="34" t="s">
        <v>65</v>
      </c>
      <c r="L40" s="77">
        <v>64</v>
      </c>
      <c r="M40" s="77"/>
      <c r="N40" s="72"/>
      <c r="O40" s="79" t="s">
        <v>311</v>
      </c>
      <c r="P40" s="81">
        <v>43687.06298611111</v>
      </c>
      <c r="Q40" s="79" t="s">
        <v>313</v>
      </c>
      <c r="R40" s="79"/>
      <c r="S40" s="79"/>
      <c r="T40" s="79" t="s">
        <v>454</v>
      </c>
      <c r="U40" s="79"/>
      <c r="V40" s="82" t="s">
        <v>535</v>
      </c>
      <c r="W40" s="81">
        <v>43687.06298611111</v>
      </c>
      <c r="X40" s="82" t="s">
        <v>605</v>
      </c>
      <c r="Y40" s="79"/>
      <c r="Z40" s="79"/>
      <c r="AA40" s="85" t="s">
        <v>719</v>
      </c>
      <c r="AB40" s="79"/>
      <c r="AC40" s="79" t="b">
        <v>0</v>
      </c>
      <c r="AD40" s="79">
        <v>0</v>
      </c>
      <c r="AE40" s="85" t="s">
        <v>798</v>
      </c>
      <c r="AF40" s="79" t="b">
        <v>0</v>
      </c>
      <c r="AG40" s="79" t="s">
        <v>802</v>
      </c>
      <c r="AH40" s="79"/>
      <c r="AI40" s="85" t="s">
        <v>798</v>
      </c>
      <c r="AJ40" s="79" t="b">
        <v>0</v>
      </c>
      <c r="AK40" s="79">
        <v>6</v>
      </c>
      <c r="AL40" s="85" t="s">
        <v>792</v>
      </c>
      <c r="AM40" s="79" t="s">
        <v>819</v>
      </c>
      <c r="AN40" s="79" t="b">
        <v>0</v>
      </c>
      <c r="AO40" s="85" t="s">
        <v>792</v>
      </c>
      <c r="AP40" s="79" t="s">
        <v>176</v>
      </c>
      <c r="AQ40" s="79">
        <v>0</v>
      </c>
      <c r="AR40" s="79">
        <v>0</v>
      </c>
      <c r="AS40" s="79"/>
      <c r="AT40" s="79"/>
      <c r="AU40" s="79"/>
      <c r="AV40" s="79"/>
      <c r="AW40" s="79"/>
      <c r="AX40" s="79"/>
      <c r="AY40" s="79"/>
      <c r="AZ40" s="79"/>
      <c r="BA40">
        <v>3</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26</v>
      </c>
      <c r="BK40" s="49">
        <v>100</v>
      </c>
      <c r="BL40" s="48">
        <v>26</v>
      </c>
    </row>
    <row r="41" spans="1:64" ht="15">
      <c r="A41" s="64" t="s">
        <v>242</v>
      </c>
      <c r="B41" s="64" t="s">
        <v>277</v>
      </c>
      <c r="C41" s="65"/>
      <c r="D41" s="66"/>
      <c r="E41" s="67"/>
      <c r="F41" s="68"/>
      <c r="G41" s="65"/>
      <c r="H41" s="69"/>
      <c r="I41" s="70"/>
      <c r="J41" s="70"/>
      <c r="K41" s="34" t="s">
        <v>65</v>
      </c>
      <c r="L41" s="77">
        <v>65</v>
      </c>
      <c r="M41" s="77"/>
      <c r="N41" s="72"/>
      <c r="O41" s="79" t="s">
        <v>311</v>
      </c>
      <c r="P41" s="81">
        <v>43691.58457175926</v>
      </c>
      <c r="Q41" s="79" t="s">
        <v>335</v>
      </c>
      <c r="R41" s="79"/>
      <c r="S41" s="79"/>
      <c r="T41" s="79"/>
      <c r="U41" s="79"/>
      <c r="V41" s="82" t="s">
        <v>535</v>
      </c>
      <c r="W41" s="81">
        <v>43691.58457175926</v>
      </c>
      <c r="X41" s="82" t="s">
        <v>606</v>
      </c>
      <c r="Y41" s="79"/>
      <c r="Z41" s="79"/>
      <c r="AA41" s="85" t="s">
        <v>720</v>
      </c>
      <c r="AB41" s="79"/>
      <c r="AC41" s="79" t="b">
        <v>0</v>
      </c>
      <c r="AD41" s="79">
        <v>0</v>
      </c>
      <c r="AE41" s="85" t="s">
        <v>798</v>
      </c>
      <c r="AF41" s="79" t="b">
        <v>0</v>
      </c>
      <c r="AG41" s="79" t="s">
        <v>802</v>
      </c>
      <c r="AH41" s="79"/>
      <c r="AI41" s="85" t="s">
        <v>798</v>
      </c>
      <c r="AJ41" s="79" t="b">
        <v>0</v>
      </c>
      <c r="AK41" s="79">
        <v>2</v>
      </c>
      <c r="AL41" s="85" t="s">
        <v>793</v>
      </c>
      <c r="AM41" s="79" t="s">
        <v>819</v>
      </c>
      <c r="AN41" s="79" t="b">
        <v>0</v>
      </c>
      <c r="AO41" s="85" t="s">
        <v>793</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1</v>
      </c>
      <c r="BE41" s="49">
        <v>3.8461538461538463</v>
      </c>
      <c r="BF41" s="48">
        <v>0</v>
      </c>
      <c r="BG41" s="49">
        <v>0</v>
      </c>
      <c r="BH41" s="48">
        <v>0</v>
      </c>
      <c r="BI41" s="49">
        <v>0</v>
      </c>
      <c r="BJ41" s="48">
        <v>25</v>
      </c>
      <c r="BK41" s="49">
        <v>96.15384615384616</v>
      </c>
      <c r="BL41" s="48">
        <v>26</v>
      </c>
    </row>
    <row r="42" spans="1:64" ht="15">
      <c r="A42" s="64" t="s">
        <v>243</v>
      </c>
      <c r="B42" s="64" t="s">
        <v>265</v>
      </c>
      <c r="C42" s="65"/>
      <c r="D42" s="66"/>
      <c r="E42" s="67"/>
      <c r="F42" s="68"/>
      <c r="G42" s="65"/>
      <c r="H42" s="69"/>
      <c r="I42" s="70"/>
      <c r="J42" s="70"/>
      <c r="K42" s="34" t="s">
        <v>65</v>
      </c>
      <c r="L42" s="77">
        <v>66</v>
      </c>
      <c r="M42" s="77"/>
      <c r="N42" s="72"/>
      <c r="O42" s="79" t="s">
        <v>311</v>
      </c>
      <c r="P42" s="81">
        <v>43691.67365740741</v>
      </c>
      <c r="Q42" s="79" t="s">
        <v>327</v>
      </c>
      <c r="R42" s="79"/>
      <c r="S42" s="79"/>
      <c r="T42" s="79" t="s">
        <v>465</v>
      </c>
      <c r="U42" s="79"/>
      <c r="V42" s="82" t="s">
        <v>536</v>
      </c>
      <c r="W42" s="81">
        <v>43691.67365740741</v>
      </c>
      <c r="X42" s="82" t="s">
        <v>607</v>
      </c>
      <c r="Y42" s="79"/>
      <c r="Z42" s="79"/>
      <c r="AA42" s="85" t="s">
        <v>721</v>
      </c>
      <c r="AB42" s="79"/>
      <c r="AC42" s="79" t="b">
        <v>0</v>
      </c>
      <c r="AD42" s="79">
        <v>0</v>
      </c>
      <c r="AE42" s="85" t="s">
        <v>798</v>
      </c>
      <c r="AF42" s="79" t="b">
        <v>0</v>
      </c>
      <c r="AG42" s="79" t="s">
        <v>802</v>
      </c>
      <c r="AH42" s="79"/>
      <c r="AI42" s="85" t="s">
        <v>798</v>
      </c>
      <c r="AJ42" s="79" t="b">
        <v>0</v>
      </c>
      <c r="AK42" s="79">
        <v>13</v>
      </c>
      <c r="AL42" s="85" t="s">
        <v>746</v>
      </c>
      <c r="AM42" s="79" t="s">
        <v>816</v>
      </c>
      <c r="AN42" s="79" t="b">
        <v>0</v>
      </c>
      <c r="AO42" s="85" t="s">
        <v>746</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20</v>
      </c>
      <c r="BK42" s="49">
        <v>100</v>
      </c>
      <c r="BL42" s="48">
        <v>20</v>
      </c>
    </row>
    <row r="43" spans="1:64" ht="15">
      <c r="A43" s="64" t="s">
        <v>244</v>
      </c>
      <c r="B43" s="64" t="s">
        <v>277</v>
      </c>
      <c r="C43" s="65"/>
      <c r="D43" s="66"/>
      <c r="E43" s="67"/>
      <c r="F43" s="68"/>
      <c r="G43" s="65"/>
      <c r="H43" s="69"/>
      <c r="I43" s="70"/>
      <c r="J43" s="70"/>
      <c r="K43" s="34" t="s">
        <v>65</v>
      </c>
      <c r="L43" s="77">
        <v>67</v>
      </c>
      <c r="M43" s="77"/>
      <c r="N43" s="72"/>
      <c r="O43" s="79" t="s">
        <v>311</v>
      </c>
      <c r="P43" s="81">
        <v>43691.71649305556</v>
      </c>
      <c r="Q43" s="79" t="s">
        <v>335</v>
      </c>
      <c r="R43" s="79"/>
      <c r="S43" s="79"/>
      <c r="T43" s="79"/>
      <c r="U43" s="79"/>
      <c r="V43" s="82" t="s">
        <v>537</v>
      </c>
      <c r="W43" s="81">
        <v>43691.71649305556</v>
      </c>
      <c r="X43" s="82" t="s">
        <v>608</v>
      </c>
      <c r="Y43" s="79"/>
      <c r="Z43" s="79"/>
      <c r="AA43" s="85" t="s">
        <v>722</v>
      </c>
      <c r="AB43" s="79"/>
      <c r="AC43" s="79" t="b">
        <v>0</v>
      </c>
      <c r="AD43" s="79">
        <v>0</v>
      </c>
      <c r="AE43" s="85" t="s">
        <v>798</v>
      </c>
      <c r="AF43" s="79" t="b">
        <v>0</v>
      </c>
      <c r="AG43" s="79" t="s">
        <v>802</v>
      </c>
      <c r="AH43" s="79"/>
      <c r="AI43" s="85" t="s">
        <v>798</v>
      </c>
      <c r="AJ43" s="79" t="b">
        <v>0</v>
      </c>
      <c r="AK43" s="79">
        <v>3</v>
      </c>
      <c r="AL43" s="85" t="s">
        <v>793</v>
      </c>
      <c r="AM43" s="79" t="s">
        <v>814</v>
      </c>
      <c r="AN43" s="79" t="b">
        <v>0</v>
      </c>
      <c r="AO43" s="85" t="s">
        <v>793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3.8461538461538463</v>
      </c>
      <c r="BF43" s="48">
        <v>0</v>
      </c>
      <c r="BG43" s="49">
        <v>0</v>
      </c>
      <c r="BH43" s="48">
        <v>0</v>
      </c>
      <c r="BI43" s="49">
        <v>0</v>
      </c>
      <c r="BJ43" s="48">
        <v>25</v>
      </c>
      <c r="BK43" s="49">
        <v>96.15384615384616</v>
      </c>
      <c r="BL43" s="48">
        <v>26</v>
      </c>
    </row>
    <row r="44" spans="1:64" ht="15">
      <c r="A44" s="64" t="s">
        <v>245</v>
      </c>
      <c r="B44" s="64" t="s">
        <v>277</v>
      </c>
      <c r="C44" s="65"/>
      <c r="D44" s="66"/>
      <c r="E44" s="67"/>
      <c r="F44" s="68"/>
      <c r="G44" s="65"/>
      <c r="H44" s="69"/>
      <c r="I44" s="70"/>
      <c r="J44" s="70"/>
      <c r="K44" s="34" t="s">
        <v>65</v>
      </c>
      <c r="L44" s="77">
        <v>68</v>
      </c>
      <c r="M44" s="77"/>
      <c r="N44" s="72"/>
      <c r="O44" s="79" t="s">
        <v>311</v>
      </c>
      <c r="P44" s="81">
        <v>43691.78364583333</v>
      </c>
      <c r="Q44" s="79" t="s">
        <v>334</v>
      </c>
      <c r="R44" s="79"/>
      <c r="S44" s="79"/>
      <c r="T44" s="79"/>
      <c r="U44" s="82" t="s">
        <v>492</v>
      </c>
      <c r="V44" s="82" t="s">
        <v>492</v>
      </c>
      <c r="W44" s="81">
        <v>43691.78364583333</v>
      </c>
      <c r="X44" s="82" t="s">
        <v>609</v>
      </c>
      <c r="Y44" s="79"/>
      <c r="Z44" s="79"/>
      <c r="AA44" s="85" t="s">
        <v>723</v>
      </c>
      <c r="AB44" s="79"/>
      <c r="AC44" s="79" t="b">
        <v>0</v>
      </c>
      <c r="AD44" s="79">
        <v>0</v>
      </c>
      <c r="AE44" s="85" t="s">
        <v>798</v>
      </c>
      <c r="AF44" s="79" t="b">
        <v>0</v>
      </c>
      <c r="AG44" s="79" t="s">
        <v>802</v>
      </c>
      <c r="AH44" s="79"/>
      <c r="AI44" s="85" t="s">
        <v>798</v>
      </c>
      <c r="AJ44" s="79" t="b">
        <v>0</v>
      </c>
      <c r="AK44" s="79">
        <v>9</v>
      </c>
      <c r="AL44" s="85" t="s">
        <v>780</v>
      </c>
      <c r="AM44" s="79" t="s">
        <v>808</v>
      </c>
      <c r="AN44" s="79" t="b">
        <v>0</v>
      </c>
      <c r="AO44" s="85" t="s">
        <v>780</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1</v>
      </c>
      <c r="BD44" s="48"/>
      <c r="BE44" s="49"/>
      <c r="BF44" s="48"/>
      <c r="BG44" s="49"/>
      <c r="BH44" s="48"/>
      <c r="BI44" s="49"/>
      <c r="BJ44" s="48"/>
      <c r="BK44" s="49"/>
      <c r="BL44" s="48"/>
    </row>
    <row r="45" spans="1:64" ht="15">
      <c r="A45" s="64" t="s">
        <v>246</v>
      </c>
      <c r="B45" s="64" t="s">
        <v>277</v>
      </c>
      <c r="C45" s="65"/>
      <c r="D45" s="66"/>
      <c r="E45" s="67"/>
      <c r="F45" s="68"/>
      <c r="G45" s="65"/>
      <c r="H45" s="69"/>
      <c r="I45" s="70"/>
      <c r="J45" s="70"/>
      <c r="K45" s="34" t="s">
        <v>65</v>
      </c>
      <c r="L45" s="77">
        <v>70</v>
      </c>
      <c r="M45" s="77"/>
      <c r="N45" s="72"/>
      <c r="O45" s="79" t="s">
        <v>311</v>
      </c>
      <c r="P45" s="81">
        <v>43691.813622685186</v>
      </c>
      <c r="Q45" s="79" t="s">
        <v>334</v>
      </c>
      <c r="R45" s="79"/>
      <c r="S45" s="79"/>
      <c r="T45" s="79"/>
      <c r="U45" s="82" t="s">
        <v>492</v>
      </c>
      <c r="V45" s="82" t="s">
        <v>492</v>
      </c>
      <c r="W45" s="81">
        <v>43691.813622685186</v>
      </c>
      <c r="X45" s="82" t="s">
        <v>610</v>
      </c>
      <c r="Y45" s="79"/>
      <c r="Z45" s="79"/>
      <c r="AA45" s="85" t="s">
        <v>724</v>
      </c>
      <c r="AB45" s="79"/>
      <c r="AC45" s="79" t="b">
        <v>0</v>
      </c>
      <c r="AD45" s="79">
        <v>0</v>
      </c>
      <c r="AE45" s="85" t="s">
        <v>798</v>
      </c>
      <c r="AF45" s="79" t="b">
        <v>0</v>
      </c>
      <c r="AG45" s="79" t="s">
        <v>802</v>
      </c>
      <c r="AH45" s="79"/>
      <c r="AI45" s="85" t="s">
        <v>798</v>
      </c>
      <c r="AJ45" s="79" t="b">
        <v>0</v>
      </c>
      <c r="AK45" s="79">
        <v>9</v>
      </c>
      <c r="AL45" s="85" t="s">
        <v>780</v>
      </c>
      <c r="AM45" s="79" t="s">
        <v>820</v>
      </c>
      <c r="AN45" s="79" t="b">
        <v>0</v>
      </c>
      <c r="AO45" s="85" t="s">
        <v>780</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1</v>
      </c>
      <c r="BD45" s="48"/>
      <c r="BE45" s="49"/>
      <c r="BF45" s="48"/>
      <c r="BG45" s="49"/>
      <c r="BH45" s="48"/>
      <c r="BI45" s="49"/>
      <c r="BJ45" s="48"/>
      <c r="BK45" s="49"/>
      <c r="BL45" s="48"/>
    </row>
    <row r="46" spans="1:64" ht="15">
      <c r="A46" s="64" t="s">
        <v>247</v>
      </c>
      <c r="B46" s="64" t="s">
        <v>247</v>
      </c>
      <c r="C46" s="65"/>
      <c r="D46" s="66"/>
      <c r="E46" s="67"/>
      <c r="F46" s="68"/>
      <c r="G46" s="65"/>
      <c r="H46" s="69"/>
      <c r="I46" s="70"/>
      <c r="J46" s="70"/>
      <c r="K46" s="34" t="s">
        <v>65</v>
      </c>
      <c r="L46" s="77">
        <v>72</v>
      </c>
      <c r="M46" s="77"/>
      <c r="N46" s="72"/>
      <c r="O46" s="79" t="s">
        <v>176</v>
      </c>
      <c r="P46" s="81">
        <v>43691.98532407408</v>
      </c>
      <c r="Q46" s="79" t="s">
        <v>336</v>
      </c>
      <c r="R46" s="82" t="s">
        <v>397</v>
      </c>
      <c r="S46" s="79" t="s">
        <v>435</v>
      </c>
      <c r="T46" s="79"/>
      <c r="U46" s="79"/>
      <c r="V46" s="82" t="s">
        <v>538</v>
      </c>
      <c r="W46" s="81">
        <v>43691.98532407408</v>
      </c>
      <c r="X46" s="82" t="s">
        <v>611</v>
      </c>
      <c r="Y46" s="79"/>
      <c r="Z46" s="79"/>
      <c r="AA46" s="85" t="s">
        <v>725</v>
      </c>
      <c r="AB46" s="79"/>
      <c r="AC46" s="79" t="b">
        <v>0</v>
      </c>
      <c r="AD46" s="79">
        <v>0</v>
      </c>
      <c r="AE46" s="85" t="s">
        <v>798</v>
      </c>
      <c r="AF46" s="79" t="b">
        <v>0</v>
      </c>
      <c r="AG46" s="79" t="s">
        <v>802</v>
      </c>
      <c r="AH46" s="79"/>
      <c r="AI46" s="85" t="s">
        <v>798</v>
      </c>
      <c r="AJ46" s="79" t="b">
        <v>0</v>
      </c>
      <c r="AK46" s="79">
        <v>0</v>
      </c>
      <c r="AL46" s="85" t="s">
        <v>798</v>
      </c>
      <c r="AM46" s="79" t="s">
        <v>821</v>
      </c>
      <c r="AN46" s="79" t="b">
        <v>0</v>
      </c>
      <c r="AO46" s="85" t="s">
        <v>725</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2</v>
      </c>
      <c r="BE46" s="49">
        <v>6.0606060606060606</v>
      </c>
      <c r="BF46" s="48">
        <v>0</v>
      </c>
      <c r="BG46" s="49">
        <v>0</v>
      </c>
      <c r="BH46" s="48">
        <v>0</v>
      </c>
      <c r="BI46" s="49">
        <v>0</v>
      </c>
      <c r="BJ46" s="48">
        <v>31</v>
      </c>
      <c r="BK46" s="49">
        <v>93.93939393939394</v>
      </c>
      <c r="BL46" s="48">
        <v>33</v>
      </c>
    </row>
    <row r="47" spans="1:64" ht="15">
      <c r="A47" s="64" t="s">
        <v>248</v>
      </c>
      <c r="B47" s="64" t="s">
        <v>265</v>
      </c>
      <c r="C47" s="65"/>
      <c r="D47" s="66"/>
      <c r="E47" s="67"/>
      <c r="F47" s="68"/>
      <c r="G47" s="65"/>
      <c r="H47" s="69"/>
      <c r="I47" s="70"/>
      <c r="J47" s="70"/>
      <c r="K47" s="34" t="s">
        <v>65</v>
      </c>
      <c r="L47" s="77">
        <v>73</v>
      </c>
      <c r="M47" s="77"/>
      <c r="N47" s="72"/>
      <c r="O47" s="79" t="s">
        <v>311</v>
      </c>
      <c r="P47" s="81">
        <v>43692.03741898148</v>
      </c>
      <c r="Q47" s="79" t="s">
        <v>327</v>
      </c>
      <c r="R47" s="79"/>
      <c r="S47" s="79"/>
      <c r="T47" s="79" t="s">
        <v>465</v>
      </c>
      <c r="U47" s="79"/>
      <c r="V47" s="82" t="s">
        <v>539</v>
      </c>
      <c r="W47" s="81">
        <v>43692.03741898148</v>
      </c>
      <c r="X47" s="82" t="s">
        <v>612</v>
      </c>
      <c r="Y47" s="79"/>
      <c r="Z47" s="79"/>
      <c r="AA47" s="85" t="s">
        <v>726</v>
      </c>
      <c r="AB47" s="79"/>
      <c r="AC47" s="79" t="b">
        <v>0</v>
      </c>
      <c r="AD47" s="79">
        <v>0</v>
      </c>
      <c r="AE47" s="85" t="s">
        <v>798</v>
      </c>
      <c r="AF47" s="79" t="b">
        <v>0</v>
      </c>
      <c r="AG47" s="79" t="s">
        <v>802</v>
      </c>
      <c r="AH47" s="79"/>
      <c r="AI47" s="85" t="s">
        <v>798</v>
      </c>
      <c r="AJ47" s="79" t="b">
        <v>0</v>
      </c>
      <c r="AK47" s="79">
        <v>13</v>
      </c>
      <c r="AL47" s="85" t="s">
        <v>746</v>
      </c>
      <c r="AM47" s="79" t="s">
        <v>807</v>
      </c>
      <c r="AN47" s="79" t="b">
        <v>0</v>
      </c>
      <c r="AO47" s="85" t="s">
        <v>746</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0</v>
      </c>
      <c r="BE47" s="49">
        <v>0</v>
      </c>
      <c r="BF47" s="48">
        <v>0</v>
      </c>
      <c r="BG47" s="49">
        <v>0</v>
      </c>
      <c r="BH47" s="48">
        <v>0</v>
      </c>
      <c r="BI47" s="49">
        <v>0</v>
      </c>
      <c r="BJ47" s="48">
        <v>20</v>
      </c>
      <c r="BK47" s="49">
        <v>100</v>
      </c>
      <c r="BL47" s="48">
        <v>20</v>
      </c>
    </row>
    <row r="48" spans="1:64" ht="15">
      <c r="A48" s="64" t="s">
        <v>249</v>
      </c>
      <c r="B48" s="64" t="s">
        <v>277</v>
      </c>
      <c r="C48" s="65"/>
      <c r="D48" s="66"/>
      <c r="E48" s="67"/>
      <c r="F48" s="68"/>
      <c r="G48" s="65"/>
      <c r="H48" s="69"/>
      <c r="I48" s="70"/>
      <c r="J48" s="70"/>
      <c r="K48" s="34" t="s">
        <v>65</v>
      </c>
      <c r="L48" s="77">
        <v>74</v>
      </c>
      <c r="M48" s="77"/>
      <c r="N48" s="72"/>
      <c r="O48" s="79" t="s">
        <v>311</v>
      </c>
      <c r="P48" s="81">
        <v>43692.61583333334</v>
      </c>
      <c r="Q48" s="79" t="s">
        <v>334</v>
      </c>
      <c r="R48" s="79"/>
      <c r="S48" s="79"/>
      <c r="T48" s="79"/>
      <c r="U48" s="82" t="s">
        <v>492</v>
      </c>
      <c r="V48" s="82" t="s">
        <v>492</v>
      </c>
      <c r="W48" s="81">
        <v>43692.61583333334</v>
      </c>
      <c r="X48" s="82" t="s">
        <v>613</v>
      </c>
      <c r="Y48" s="79"/>
      <c r="Z48" s="79"/>
      <c r="AA48" s="85" t="s">
        <v>727</v>
      </c>
      <c r="AB48" s="79"/>
      <c r="AC48" s="79" t="b">
        <v>0</v>
      </c>
      <c r="AD48" s="79">
        <v>0</v>
      </c>
      <c r="AE48" s="85" t="s">
        <v>798</v>
      </c>
      <c r="AF48" s="79" t="b">
        <v>0</v>
      </c>
      <c r="AG48" s="79" t="s">
        <v>802</v>
      </c>
      <c r="AH48" s="79"/>
      <c r="AI48" s="85" t="s">
        <v>798</v>
      </c>
      <c r="AJ48" s="79" t="b">
        <v>0</v>
      </c>
      <c r="AK48" s="79">
        <v>9</v>
      </c>
      <c r="AL48" s="85" t="s">
        <v>780</v>
      </c>
      <c r="AM48" s="79" t="s">
        <v>808</v>
      </c>
      <c r="AN48" s="79" t="b">
        <v>0</v>
      </c>
      <c r="AO48" s="85" t="s">
        <v>780</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1</v>
      </c>
      <c r="BD48" s="48"/>
      <c r="BE48" s="49"/>
      <c r="BF48" s="48"/>
      <c r="BG48" s="49"/>
      <c r="BH48" s="48"/>
      <c r="BI48" s="49"/>
      <c r="BJ48" s="48"/>
      <c r="BK48" s="49"/>
      <c r="BL48" s="48"/>
    </row>
    <row r="49" spans="1:64" ht="15">
      <c r="A49" s="64" t="s">
        <v>250</v>
      </c>
      <c r="B49" s="64" t="s">
        <v>265</v>
      </c>
      <c r="C49" s="65"/>
      <c r="D49" s="66"/>
      <c r="E49" s="67"/>
      <c r="F49" s="68"/>
      <c r="G49" s="65"/>
      <c r="H49" s="69"/>
      <c r="I49" s="70"/>
      <c r="J49" s="70"/>
      <c r="K49" s="34" t="s">
        <v>65</v>
      </c>
      <c r="L49" s="77">
        <v>76</v>
      </c>
      <c r="M49" s="77"/>
      <c r="N49" s="72"/>
      <c r="O49" s="79" t="s">
        <v>311</v>
      </c>
      <c r="P49" s="81">
        <v>43692.65625</v>
      </c>
      <c r="Q49" s="79" t="s">
        <v>327</v>
      </c>
      <c r="R49" s="79"/>
      <c r="S49" s="79"/>
      <c r="T49" s="79" t="s">
        <v>465</v>
      </c>
      <c r="U49" s="79"/>
      <c r="V49" s="82" t="s">
        <v>540</v>
      </c>
      <c r="W49" s="81">
        <v>43692.65625</v>
      </c>
      <c r="X49" s="82" t="s">
        <v>614</v>
      </c>
      <c r="Y49" s="79"/>
      <c r="Z49" s="79"/>
      <c r="AA49" s="85" t="s">
        <v>728</v>
      </c>
      <c r="AB49" s="79"/>
      <c r="AC49" s="79" t="b">
        <v>0</v>
      </c>
      <c r="AD49" s="79">
        <v>0</v>
      </c>
      <c r="AE49" s="85" t="s">
        <v>798</v>
      </c>
      <c r="AF49" s="79" t="b">
        <v>0</v>
      </c>
      <c r="AG49" s="79" t="s">
        <v>802</v>
      </c>
      <c r="AH49" s="79"/>
      <c r="AI49" s="85" t="s">
        <v>798</v>
      </c>
      <c r="AJ49" s="79" t="b">
        <v>0</v>
      </c>
      <c r="AK49" s="79">
        <v>13</v>
      </c>
      <c r="AL49" s="85" t="s">
        <v>746</v>
      </c>
      <c r="AM49" s="79" t="s">
        <v>816</v>
      </c>
      <c r="AN49" s="79" t="b">
        <v>0</v>
      </c>
      <c r="AO49" s="85" t="s">
        <v>746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20</v>
      </c>
      <c r="BK49" s="49">
        <v>100</v>
      </c>
      <c r="BL49" s="48">
        <v>20</v>
      </c>
    </row>
    <row r="50" spans="1:64" ht="15">
      <c r="A50" s="64" t="s">
        <v>251</v>
      </c>
      <c r="B50" s="64" t="s">
        <v>277</v>
      </c>
      <c r="C50" s="65"/>
      <c r="D50" s="66"/>
      <c r="E50" s="67"/>
      <c r="F50" s="68"/>
      <c r="G50" s="65"/>
      <c r="H50" s="69"/>
      <c r="I50" s="70"/>
      <c r="J50" s="70"/>
      <c r="K50" s="34" t="s">
        <v>65</v>
      </c>
      <c r="L50" s="77">
        <v>77</v>
      </c>
      <c r="M50" s="77"/>
      <c r="N50" s="72"/>
      <c r="O50" s="79" t="s">
        <v>311</v>
      </c>
      <c r="P50" s="81">
        <v>43692.79518518518</v>
      </c>
      <c r="Q50" s="79" t="s">
        <v>337</v>
      </c>
      <c r="R50" s="82" t="s">
        <v>398</v>
      </c>
      <c r="S50" s="79" t="s">
        <v>436</v>
      </c>
      <c r="T50" s="79" t="s">
        <v>469</v>
      </c>
      <c r="U50" s="79"/>
      <c r="V50" s="82" t="s">
        <v>541</v>
      </c>
      <c r="W50" s="81">
        <v>43692.79518518518</v>
      </c>
      <c r="X50" s="82" t="s">
        <v>615</v>
      </c>
      <c r="Y50" s="79"/>
      <c r="Z50" s="79"/>
      <c r="AA50" s="85" t="s">
        <v>729</v>
      </c>
      <c r="AB50" s="79"/>
      <c r="AC50" s="79" t="b">
        <v>0</v>
      </c>
      <c r="AD50" s="79">
        <v>0</v>
      </c>
      <c r="AE50" s="85" t="s">
        <v>798</v>
      </c>
      <c r="AF50" s="79" t="b">
        <v>0</v>
      </c>
      <c r="AG50" s="79" t="s">
        <v>802</v>
      </c>
      <c r="AH50" s="79"/>
      <c r="AI50" s="85" t="s">
        <v>798</v>
      </c>
      <c r="AJ50" s="79" t="b">
        <v>0</v>
      </c>
      <c r="AK50" s="79">
        <v>0</v>
      </c>
      <c r="AL50" s="85" t="s">
        <v>798</v>
      </c>
      <c r="AM50" s="79" t="s">
        <v>813</v>
      </c>
      <c r="AN50" s="79" t="b">
        <v>0</v>
      </c>
      <c r="AO50" s="85" t="s">
        <v>729</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1</v>
      </c>
      <c r="BD50" s="48"/>
      <c r="BE50" s="49"/>
      <c r="BF50" s="48"/>
      <c r="BG50" s="49"/>
      <c r="BH50" s="48"/>
      <c r="BI50" s="49"/>
      <c r="BJ50" s="48"/>
      <c r="BK50" s="49"/>
      <c r="BL50" s="48"/>
    </row>
    <row r="51" spans="1:64" ht="15">
      <c r="A51" s="64" t="s">
        <v>252</v>
      </c>
      <c r="B51" s="64" t="s">
        <v>232</v>
      </c>
      <c r="C51" s="65"/>
      <c r="D51" s="66"/>
      <c r="E51" s="67"/>
      <c r="F51" s="68"/>
      <c r="G51" s="65"/>
      <c r="H51" s="69"/>
      <c r="I51" s="70"/>
      <c r="J51" s="70"/>
      <c r="K51" s="34" t="s">
        <v>65</v>
      </c>
      <c r="L51" s="77">
        <v>79</v>
      </c>
      <c r="M51" s="77"/>
      <c r="N51" s="72"/>
      <c r="O51" s="79" t="s">
        <v>311</v>
      </c>
      <c r="P51" s="81">
        <v>43690.42884259259</v>
      </c>
      <c r="Q51" s="79" t="s">
        <v>323</v>
      </c>
      <c r="R51" s="79"/>
      <c r="S51" s="79"/>
      <c r="T51" s="79"/>
      <c r="U51" s="79"/>
      <c r="V51" s="82" t="s">
        <v>542</v>
      </c>
      <c r="W51" s="81">
        <v>43690.42884259259</v>
      </c>
      <c r="X51" s="82" t="s">
        <v>616</v>
      </c>
      <c r="Y51" s="79"/>
      <c r="Z51" s="79"/>
      <c r="AA51" s="85" t="s">
        <v>730</v>
      </c>
      <c r="AB51" s="79"/>
      <c r="AC51" s="79" t="b">
        <v>0</v>
      </c>
      <c r="AD51" s="79">
        <v>0</v>
      </c>
      <c r="AE51" s="85" t="s">
        <v>798</v>
      </c>
      <c r="AF51" s="79" t="b">
        <v>0</v>
      </c>
      <c r="AG51" s="79" t="s">
        <v>802</v>
      </c>
      <c r="AH51" s="79"/>
      <c r="AI51" s="85" t="s">
        <v>798</v>
      </c>
      <c r="AJ51" s="79" t="b">
        <v>0</v>
      </c>
      <c r="AK51" s="79">
        <v>5</v>
      </c>
      <c r="AL51" s="85" t="s">
        <v>790</v>
      </c>
      <c r="AM51" s="79" t="s">
        <v>808</v>
      </c>
      <c r="AN51" s="79" t="b">
        <v>0</v>
      </c>
      <c r="AO51" s="85" t="s">
        <v>790</v>
      </c>
      <c r="AP51" s="79" t="s">
        <v>176</v>
      </c>
      <c r="AQ51" s="79">
        <v>0</v>
      </c>
      <c r="AR51" s="79">
        <v>0</v>
      </c>
      <c r="AS51" s="79"/>
      <c r="AT51" s="79"/>
      <c r="AU51" s="79"/>
      <c r="AV51" s="79"/>
      <c r="AW51" s="79"/>
      <c r="AX51" s="79"/>
      <c r="AY51" s="79"/>
      <c r="AZ51" s="79"/>
      <c r="BA51">
        <v>1</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252</v>
      </c>
      <c r="B52" s="64" t="s">
        <v>277</v>
      </c>
      <c r="C52" s="65"/>
      <c r="D52" s="66"/>
      <c r="E52" s="67"/>
      <c r="F52" s="68"/>
      <c r="G52" s="65"/>
      <c r="H52" s="69"/>
      <c r="I52" s="70"/>
      <c r="J52" s="70"/>
      <c r="K52" s="34" t="s">
        <v>65</v>
      </c>
      <c r="L52" s="77">
        <v>81</v>
      </c>
      <c r="M52" s="77"/>
      <c r="N52" s="72"/>
      <c r="O52" s="79" t="s">
        <v>311</v>
      </c>
      <c r="P52" s="81">
        <v>43693.43409722222</v>
      </c>
      <c r="Q52" s="79" t="s">
        <v>338</v>
      </c>
      <c r="R52" s="82" t="s">
        <v>399</v>
      </c>
      <c r="S52" s="79" t="s">
        <v>437</v>
      </c>
      <c r="T52" s="79" t="s">
        <v>470</v>
      </c>
      <c r="U52" s="79"/>
      <c r="V52" s="82" t="s">
        <v>542</v>
      </c>
      <c r="W52" s="81">
        <v>43693.43409722222</v>
      </c>
      <c r="X52" s="82" t="s">
        <v>617</v>
      </c>
      <c r="Y52" s="79"/>
      <c r="Z52" s="79"/>
      <c r="AA52" s="85" t="s">
        <v>731</v>
      </c>
      <c r="AB52" s="79"/>
      <c r="AC52" s="79" t="b">
        <v>0</v>
      </c>
      <c r="AD52" s="79">
        <v>0</v>
      </c>
      <c r="AE52" s="85" t="s">
        <v>798</v>
      </c>
      <c r="AF52" s="79" t="b">
        <v>0</v>
      </c>
      <c r="AG52" s="79" t="s">
        <v>802</v>
      </c>
      <c r="AH52" s="79"/>
      <c r="AI52" s="85" t="s">
        <v>798</v>
      </c>
      <c r="AJ52" s="79" t="b">
        <v>0</v>
      </c>
      <c r="AK52" s="79">
        <v>0</v>
      </c>
      <c r="AL52" s="85" t="s">
        <v>798</v>
      </c>
      <c r="AM52" s="79" t="s">
        <v>813</v>
      </c>
      <c r="AN52" s="79" t="b">
        <v>0</v>
      </c>
      <c r="AO52" s="85" t="s">
        <v>731</v>
      </c>
      <c r="AP52" s="79" t="s">
        <v>176</v>
      </c>
      <c r="AQ52" s="79">
        <v>0</v>
      </c>
      <c r="AR52" s="79">
        <v>0</v>
      </c>
      <c r="AS52" s="79"/>
      <c r="AT52" s="79"/>
      <c r="AU52" s="79"/>
      <c r="AV52" s="79"/>
      <c r="AW52" s="79"/>
      <c r="AX52" s="79"/>
      <c r="AY52" s="79"/>
      <c r="AZ52" s="79"/>
      <c r="BA52">
        <v>2</v>
      </c>
      <c r="BB52" s="78" t="str">
        <f>REPLACE(INDEX(GroupVertices[Group],MATCH(Edges25[[#This Row],[Vertex 1]],GroupVertices[Vertex],0)),1,1,"")</f>
        <v>4</v>
      </c>
      <c r="BC52" s="78" t="str">
        <f>REPLACE(INDEX(GroupVertices[Group],MATCH(Edges25[[#This Row],[Vertex 2]],GroupVertices[Vertex],0)),1,1,"")</f>
        <v>1</v>
      </c>
      <c r="BD52" s="48">
        <v>1</v>
      </c>
      <c r="BE52" s="49">
        <v>3.3333333333333335</v>
      </c>
      <c r="BF52" s="48">
        <v>0</v>
      </c>
      <c r="BG52" s="49">
        <v>0</v>
      </c>
      <c r="BH52" s="48">
        <v>0</v>
      </c>
      <c r="BI52" s="49">
        <v>0</v>
      </c>
      <c r="BJ52" s="48">
        <v>29</v>
      </c>
      <c r="BK52" s="49">
        <v>96.66666666666667</v>
      </c>
      <c r="BL52" s="48">
        <v>30</v>
      </c>
    </row>
    <row r="53" spans="1:64" ht="15">
      <c r="A53" s="64" t="s">
        <v>253</v>
      </c>
      <c r="B53" s="64" t="s">
        <v>265</v>
      </c>
      <c r="C53" s="65"/>
      <c r="D53" s="66"/>
      <c r="E53" s="67"/>
      <c r="F53" s="68"/>
      <c r="G53" s="65"/>
      <c r="H53" s="69"/>
      <c r="I53" s="70"/>
      <c r="J53" s="70"/>
      <c r="K53" s="34" t="s">
        <v>65</v>
      </c>
      <c r="L53" s="77">
        <v>82</v>
      </c>
      <c r="M53" s="77"/>
      <c r="N53" s="72"/>
      <c r="O53" s="79" t="s">
        <v>311</v>
      </c>
      <c r="P53" s="81">
        <v>43693.774409722224</v>
      </c>
      <c r="Q53" s="79" t="s">
        <v>327</v>
      </c>
      <c r="R53" s="79"/>
      <c r="S53" s="79"/>
      <c r="T53" s="79" t="s">
        <v>465</v>
      </c>
      <c r="U53" s="79"/>
      <c r="V53" s="82" t="s">
        <v>543</v>
      </c>
      <c r="W53" s="81">
        <v>43693.774409722224</v>
      </c>
      <c r="X53" s="82" t="s">
        <v>618</v>
      </c>
      <c r="Y53" s="79"/>
      <c r="Z53" s="79"/>
      <c r="AA53" s="85" t="s">
        <v>732</v>
      </c>
      <c r="AB53" s="79"/>
      <c r="AC53" s="79" t="b">
        <v>0</v>
      </c>
      <c r="AD53" s="79">
        <v>0</v>
      </c>
      <c r="AE53" s="85" t="s">
        <v>798</v>
      </c>
      <c r="AF53" s="79" t="b">
        <v>0</v>
      </c>
      <c r="AG53" s="79" t="s">
        <v>802</v>
      </c>
      <c r="AH53" s="79"/>
      <c r="AI53" s="85" t="s">
        <v>798</v>
      </c>
      <c r="AJ53" s="79" t="b">
        <v>0</v>
      </c>
      <c r="AK53" s="79">
        <v>14</v>
      </c>
      <c r="AL53" s="85" t="s">
        <v>746</v>
      </c>
      <c r="AM53" s="79" t="s">
        <v>816</v>
      </c>
      <c r="AN53" s="79" t="b">
        <v>0</v>
      </c>
      <c r="AO53" s="85" t="s">
        <v>746</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20</v>
      </c>
      <c r="BK53" s="49">
        <v>100</v>
      </c>
      <c r="BL53" s="48">
        <v>20</v>
      </c>
    </row>
    <row r="54" spans="1:64" ht="15">
      <c r="A54" s="64" t="s">
        <v>254</v>
      </c>
      <c r="B54" s="64" t="s">
        <v>254</v>
      </c>
      <c r="C54" s="65"/>
      <c r="D54" s="66"/>
      <c r="E54" s="67"/>
      <c r="F54" s="68"/>
      <c r="G54" s="65"/>
      <c r="H54" s="69"/>
      <c r="I54" s="70"/>
      <c r="J54" s="70"/>
      <c r="K54" s="34" t="s">
        <v>65</v>
      </c>
      <c r="L54" s="77">
        <v>83</v>
      </c>
      <c r="M54" s="77"/>
      <c r="N54" s="72"/>
      <c r="O54" s="79" t="s">
        <v>176</v>
      </c>
      <c r="P54" s="81">
        <v>43693.908321759256</v>
      </c>
      <c r="Q54" s="79" t="s">
        <v>339</v>
      </c>
      <c r="R54" s="82" t="s">
        <v>400</v>
      </c>
      <c r="S54" s="79" t="s">
        <v>438</v>
      </c>
      <c r="T54" s="79" t="s">
        <v>471</v>
      </c>
      <c r="U54" s="79"/>
      <c r="V54" s="82" t="s">
        <v>544</v>
      </c>
      <c r="W54" s="81">
        <v>43693.908321759256</v>
      </c>
      <c r="X54" s="82" t="s">
        <v>619</v>
      </c>
      <c r="Y54" s="79"/>
      <c r="Z54" s="79"/>
      <c r="AA54" s="85" t="s">
        <v>733</v>
      </c>
      <c r="AB54" s="79"/>
      <c r="AC54" s="79" t="b">
        <v>0</v>
      </c>
      <c r="AD54" s="79">
        <v>0</v>
      </c>
      <c r="AE54" s="85" t="s">
        <v>798</v>
      </c>
      <c r="AF54" s="79" t="b">
        <v>0</v>
      </c>
      <c r="AG54" s="79" t="s">
        <v>802</v>
      </c>
      <c r="AH54" s="79"/>
      <c r="AI54" s="85" t="s">
        <v>798</v>
      </c>
      <c r="AJ54" s="79" t="b">
        <v>0</v>
      </c>
      <c r="AK54" s="79">
        <v>0</v>
      </c>
      <c r="AL54" s="85" t="s">
        <v>798</v>
      </c>
      <c r="AM54" s="79" t="s">
        <v>814</v>
      </c>
      <c r="AN54" s="79" t="b">
        <v>0</v>
      </c>
      <c r="AO54" s="85" t="s">
        <v>733</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16</v>
      </c>
      <c r="BK54" s="49">
        <v>100</v>
      </c>
      <c r="BL54" s="48">
        <v>16</v>
      </c>
    </row>
    <row r="55" spans="1:64" ht="15">
      <c r="A55" s="64" t="s">
        <v>255</v>
      </c>
      <c r="B55" s="64" t="s">
        <v>255</v>
      </c>
      <c r="C55" s="65"/>
      <c r="D55" s="66"/>
      <c r="E55" s="67"/>
      <c r="F55" s="68"/>
      <c r="G55" s="65"/>
      <c r="H55" s="69"/>
      <c r="I55" s="70"/>
      <c r="J55" s="70"/>
      <c r="K55" s="34" t="s">
        <v>65</v>
      </c>
      <c r="L55" s="77">
        <v>84</v>
      </c>
      <c r="M55" s="77"/>
      <c r="N55" s="72"/>
      <c r="O55" s="79" t="s">
        <v>176</v>
      </c>
      <c r="P55" s="81">
        <v>43694.183587962965</v>
      </c>
      <c r="Q55" s="79" t="s">
        <v>340</v>
      </c>
      <c r="R55" s="79"/>
      <c r="S55" s="79"/>
      <c r="T55" s="79"/>
      <c r="U55" s="79"/>
      <c r="V55" s="82" t="s">
        <v>545</v>
      </c>
      <c r="W55" s="81">
        <v>43694.183587962965</v>
      </c>
      <c r="X55" s="82" t="s">
        <v>620</v>
      </c>
      <c r="Y55" s="79"/>
      <c r="Z55" s="79"/>
      <c r="AA55" s="85" t="s">
        <v>734</v>
      </c>
      <c r="AB55" s="79"/>
      <c r="AC55" s="79" t="b">
        <v>0</v>
      </c>
      <c r="AD55" s="79">
        <v>0</v>
      </c>
      <c r="AE55" s="85" t="s">
        <v>798</v>
      </c>
      <c r="AF55" s="79" t="b">
        <v>0</v>
      </c>
      <c r="AG55" s="79" t="s">
        <v>802</v>
      </c>
      <c r="AH55" s="79"/>
      <c r="AI55" s="85" t="s">
        <v>798</v>
      </c>
      <c r="AJ55" s="79" t="b">
        <v>0</v>
      </c>
      <c r="AK55" s="79">
        <v>0</v>
      </c>
      <c r="AL55" s="85" t="s">
        <v>798</v>
      </c>
      <c r="AM55" s="79" t="s">
        <v>821</v>
      </c>
      <c r="AN55" s="79" t="b">
        <v>0</v>
      </c>
      <c r="AO55" s="85" t="s">
        <v>734</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14</v>
      </c>
      <c r="BK55" s="49">
        <v>100</v>
      </c>
      <c r="BL55" s="48">
        <v>14</v>
      </c>
    </row>
    <row r="56" spans="1:64" ht="15">
      <c r="A56" s="64" t="s">
        <v>256</v>
      </c>
      <c r="B56" s="64" t="s">
        <v>256</v>
      </c>
      <c r="C56" s="65"/>
      <c r="D56" s="66"/>
      <c r="E56" s="67"/>
      <c r="F56" s="68"/>
      <c r="G56" s="65"/>
      <c r="H56" s="69"/>
      <c r="I56" s="70"/>
      <c r="J56" s="70"/>
      <c r="K56" s="34" t="s">
        <v>65</v>
      </c>
      <c r="L56" s="77">
        <v>85</v>
      </c>
      <c r="M56" s="77"/>
      <c r="N56" s="72"/>
      <c r="O56" s="79" t="s">
        <v>176</v>
      </c>
      <c r="P56" s="81">
        <v>43694.65482638889</v>
      </c>
      <c r="Q56" s="79" t="s">
        <v>341</v>
      </c>
      <c r="R56" s="82" t="s">
        <v>401</v>
      </c>
      <c r="S56" s="79" t="s">
        <v>439</v>
      </c>
      <c r="T56" s="79"/>
      <c r="U56" s="79"/>
      <c r="V56" s="82" t="s">
        <v>546</v>
      </c>
      <c r="W56" s="81">
        <v>43694.65482638889</v>
      </c>
      <c r="X56" s="82" t="s">
        <v>621</v>
      </c>
      <c r="Y56" s="79"/>
      <c r="Z56" s="79"/>
      <c r="AA56" s="85" t="s">
        <v>735</v>
      </c>
      <c r="AB56" s="79"/>
      <c r="AC56" s="79" t="b">
        <v>0</v>
      </c>
      <c r="AD56" s="79">
        <v>0</v>
      </c>
      <c r="AE56" s="85" t="s">
        <v>798</v>
      </c>
      <c r="AF56" s="79" t="b">
        <v>0</v>
      </c>
      <c r="AG56" s="79" t="s">
        <v>803</v>
      </c>
      <c r="AH56" s="79"/>
      <c r="AI56" s="85" t="s">
        <v>798</v>
      </c>
      <c r="AJ56" s="79" t="b">
        <v>0</v>
      </c>
      <c r="AK56" s="79">
        <v>0</v>
      </c>
      <c r="AL56" s="85" t="s">
        <v>798</v>
      </c>
      <c r="AM56" s="79" t="s">
        <v>822</v>
      </c>
      <c r="AN56" s="79" t="b">
        <v>0</v>
      </c>
      <c r="AO56" s="85" t="s">
        <v>735</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4</v>
      </c>
      <c r="BK56" s="49">
        <v>100</v>
      </c>
      <c r="BL56" s="48">
        <v>4</v>
      </c>
    </row>
    <row r="57" spans="1:64" ht="15">
      <c r="A57" s="64" t="s">
        <v>257</v>
      </c>
      <c r="B57" s="64" t="s">
        <v>257</v>
      </c>
      <c r="C57" s="65"/>
      <c r="D57" s="66"/>
      <c r="E57" s="67"/>
      <c r="F57" s="68"/>
      <c r="G57" s="65"/>
      <c r="H57" s="69"/>
      <c r="I57" s="70"/>
      <c r="J57" s="70"/>
      <c r="K57" s="34" t="s">
        <v>65</v>
      </c>
      <c r="L57" s="77">
        <v>86</v>
      </c>
      <c r="M57" s="77"/>
      <c r="N57" s="72"/>
      <c r="O57" s="79" t="s">
        <v>176</v>
      </c>
      <c r="P57" s="81">
        <v>43694.66810185185</v>
      </c>
      <c r="Q57" s="79" t="s">
        <v>342</v>
      </c>
      <c r="R57" s="82" t="s">
        <v>401</v>
      </c>
      <c r="S57" s="79" t="s">
        <v>439</v>
      </c>
      <c r="T57" s="79"/>
      <c r="U57" s="79"/>
      <c r="V57" s="82" t="s">
        <v>547</v>
      </c>
      <c r="W57" s="81">
        <v>43694.66810185185</v>
      </c>
      <c r="X57" s="82" t="s">
        <v>622</v>
      </c>
      <c r="Y57" s="79"/>
      <c r="Z57" s="79"/>
      <c r="AA57" s="85" t="s">
        <v>736</v>
      </c>
      <c r="AB57" s="79"/>
      <c r="AC57" s="79" t="b">
        <v>0</v>
      </c>
      <c r="AD57" s="79">
        <v>0</v>
      </c>
      <c r="AE57" s="85" t="s">
        <v>798</v>
      </c>
      <c r="AF57" s="79" t="b">
        <v>0</v>
      </c>
      <c r="AG57" s="79" t="s">
        <v>803</v>
      </c>
      <c r="AH57" s="79"/>
      <c r="AI57" s="85" t="s">
        <v>798</v>
      </c>
      <c r="AJ57" s="79" t="b">
        <v>0</v>
      </c>
      <c r="AK57" s="79">
        <v>0</v>
      </c>
      <c r="AL57" s="85" t="s">
        <v>798</v>
      </c>
      <c r="AM57" s="79" t="s">
        <v>822</v>
      </c>
      <c r="AN57" s="79" t="b">
        <v>0</v>
      </c>
      <c r="AO57" s="85" t="s">
        <v>736</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v>0</v>
      </c>
      <c r="BE57" s="49">
        <v>0</v>
      </c>
      <c r="BF57" s="48">
        <v>0</v>
      </c>
      <c r="BG57" s="49">
        <v>0</v>
      </c>
      <c r="BH57" s="48">
        <v>0</v>
      </c>
      <c r="BI57" s="49">
        <v>0</v>
      </c>
      <c r="BJ57" s="48">
        <v>4</v>
      </c>
      <c r="BK57" s="49">
        <v>100</v>
      </c>
      <c r="BL57" s="48">
        <v>4</v>
      </c>
    </row>
    <row r="58" spans="1:64" ht="15">
      <c r="A58" s="64" t="s">
        <v>258</v>
      </c>
      <c r="B58" s="64" t="s">
        <v>258</v>
      </c>
      <c r="C58" s="65"/>
      <c r="D58" s="66"/>
      <c r="E58" s="67"/>
      <c r="F58" s="68"/>
      <c r="G58" s="65"/>
      <c r="H58" s="69"/>
      <c r="I58" s="70"/>
      <c r="J58" s="70"/>
      <c r="K58" s="34" t="s">
        <v>65</v>
      </c>
      <c r="L58" s="77">
        <v>87</v>
      </c>
      <c r="M58" s="77"/>
      <c r="N58" s="72"/>
      <c r="O58" s="79" t="s">
        <v>176</v>
      </c>
      <c r="P58" s="81">
        <v>43695.17899305555</v>
      </c>
      <c r="Q58" s="79" t="s">
        <v>343</v>
      </c>
      <c r="R58" s="79"/>
      <c r="S58" s="79"/>
      <c r="T58" s="79" t="s">
        <v>472</v>
      </c>
      <c r="U58" s="82" t="s">
        <v>493</v>
      </c>
      <c r="V58" s="82" t="s">
        <v>493</v>
      </c>
      <c r="W58" s="81">
        <v>43695.17899305555</v>
      </c>
      <c r="X58" s="82" t="s">
        <v>623</v>
      </c>
      <c r="Y58" s="79"/>
      <c r="Z58" s="79"/>
      <c r="AA58" s="85" t="s">
        <v>737</v>
      </c>
      <c r="AB58" s="79"/>
      <c r="AC58" s="79" t="b">
        <v>0</v>
      </c>
      <c r="AD58" s="79">
        <v>0</v>
      </c>
      <c r="AE58" s="85" t="s">
        <v>798</v>
      </c>
      <c r="AF58" s="79" t="b">
        <v>0</v>
      </c>
      <c r="AG58" s="79" t="s">
        <v>802</v>
      </c>
      <c r="AH58" s="79"/>
      <c r="AI58" s="85" t="s">
        <v>798</v>
      </c>
      <c r="AJ58" s="79" t="b">
        <v>0</v>
      </c>
      <c r="AK58" s="79">
        <v>0</v>
      </c>
      <c r="AL58" s="85" t="s">
        <v>798</v>
      </c>
      <c r="AM58" s="79" t="s">
        <v>814</v>
      </c>
      <c r="AN58" s="79" t="b">
        <v>0</v>
      </c>
      <c r="AO58" s="85" t="s">
        <v>737</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v>1</v>
      </c>
      <c r="BE58" s="49">
        <v>4.3478260869565215</v>
      </c>
      <c r="BF58" s="48">
        <v>0</v>
      </c>
      <c r="BG58" s="49">
        <v>0</v>
      </c>
      <c r="BH58" s="48">
        <v>0</v>
      </c>
      <c r="BI58" s="49">
        <v>0</v>
      </c>
      <c r="BJ58" s="48">
        <v>22</v>
      </c>
      <c r="BK58" s="49">
        <v>95.65217391304348</v>
      </c>
      <c r="BL58" s="48">
        <v>23</v>
      </c>
    </row>
    <row r="59" spans="1:64" ht="15">
      <c r="A59" s="64" t="s">
        <v>259</v>
      </c>
      <c r="B59" s="64" t="s">
        <v>259</v>
      </c>
      <c r="C59" s="65"/>
      <c r="D59" s="66"/>
      <c r="E59" s="67"/>
      <c r="F59" s="68"/>
      <c r="G59" s="65"/>
      <c r="H59" s="69"/>
      <c r="I59" s="70"/>
      <c r="J59" s="70"/>
      <c r="K59" s="34" t="s">
        <v>65</v>
      </c>
      <c r="L59" s="77">
        <v>88</v>
      </c>
      <c r="M59" s="77"/>
      <c r="N59" s="72"/>
      <c r="O59" s="79" t="s">
        <v>176</v>
      </c>
      <c r="P59" s="81">
        <v>43696.368368055555</v>
      </c>
      <c r="Q59" s="79" t="s">
        <v>344</v>
      </c>
      <c r="R59" s="79"/>
      <c r="S59" s="79"/>
      <c r="T59" s="79"/>
      <c r="U59" s="79"/>
      <c r="V59" s="82" t="s">
        <v>511</v>
      </c>
      <c r="W59" s="81">
        <v>43696.368368055555</v>
      </c>
      <c r="X59" s="82" t="s">
        <v>624</v>
      </c>
      <c r="Y59" s="79"/>
      <c r="Z59" s="79"/>
      <c r="AA59" s="85" t="s">
        <v>738</v>
      </c>
      <c r="AB59" s="79"/>
      <c r="AC59" s="79" t="b">
        <v>0</v>
      </c>
      <c r="AD59" s="79">
        <v>0</v>
      </c>
      <c r="AE59" s="85" t="s">
        <v>798</v>
      </c>
      <c r="AF59" s="79" t="b">
        <v>0</v>
      </c>
      <c r="AG59" s="79" t="s">
        <v>802</v>
      </c>
      <c r="AH59" s="79"/>
      <c r="AI59" s="85" t="s">
        <v>798</v>
      </c>
      <c r="AJ59" s="79" t="b">
        <v>0</v>
      </c>
      <c r="AK59" s="79">
        <v>0</v>
      </c>
      <c r="AL59" s="85" t="s">
        <v>798</v>
      </c>
      <c r="AM59" s="79" t="s">
        <v>807</v>
      </c>
      <c r="AN59" s="79" t="b">
        <v>0</v>
      </c>
      <c r="AO59" s="85" t="s">
        <v>738</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39</v>
      </c>
      <c r="BK59" s="49">
        <v>100</v>
      </c>
      <c r="BL59" s="48">
        <v>39</v>
      </c>
    </row>
    <row r="60" spans="1:64" ht="15">
      <c r="A60" s="64" t="s">
        <v>260</v>
      </c>
      <c r="B60" s="64" t="s">
        <v>260</v>
      </c>
      <c r="C60" s="65"/>
      <c r="D60" s="66"/>
      <c r="E60" s="67"/>
      <c r="F60" s="68"/>
      <c r="G60" s="65"/>
      <c r="H60" s="69"/>
      <c r="I60" s="70"/>
      <c r="J60" s="70"/>
      <c r="K60" s="34" t="s">
        <v>65</v>
      </c>
      <c r="L60" s="77">
        <v>89</v>
      </c>
      <c r="M60" s="77"/>
      <c r="N60" s="72"/>
      <c r="O60" s="79" t="s">
        <v>176</v>
      </c>
      <c r="P60" s="81">
        <v>43696.40756944445</v>
      </c>
      <c r="Q60" s="79" t="s">
        <v>345</v>
      </c>
      <c r="R60" s="82" t="s">
        <v>402</v>
      </c>
      <c r="S60" s="79" t="s">
        <v>440</v>
      </c>
      <c r="T60" s="79" t="s">
        <v>473</v>
      </c>
      <c r="U60" s="79"/>
      <c r="V60" s="82" t="s">
        <v>548</v>
      </c>
      <c r="W60" s="81">
        <v>43696.40756944445</v>
      </c>
      <c r="X60" s="82" t="s">
        <v>625</v>
      </c>
      <c r="Y60" s="79"/>
      <c r="Z60" s="79"/>
      <c r="AA60" s="85" t="s">
        <v>739</v>
      </c>
      <c r="AB60" s="79"/>
      <c r="AC60" s="79" t="b">
        <v>0</v>
      </c>
      <c r="AD60" s="79">
        <v>0</v>
      </c>
      <c r="AE60" s="85" t="s">
        <v>798</v>
      </c>
      <c r="AF60" s="79" t="b">
        <v>0</v>
      </c>
      <c r="AG60" s="79" t="s">
        <v>802</v>
      </c>
      <c r="AH60" s="79"/>
      <c r="AI60" s="85" t="s">
        <v>798</v>
      </c>
      <c r="AJ60" s="79" t="b">
        <v>0</v>
      </c>
      <c r="AK60" s="79">
        <v>0</v>
      </c>
      <c r="AL60" s="85" t="s">
        <v>798</v>
      </c>
      <c r="AM60" s="79" t="s">
        <v>823</v>
      </c>
      <c r="AN60" s="79" t="b">
        <v>0</v>
      </c>
      <c r="AO60" s="85" t="s">
        <v>739</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8</v>
      </c>
      <c r="BK60" s="49">
        <v>100</v>
      </c>
      <c r="BL60" s="48">
        <v>8</v>
      </c>
    </row>
    <row r="61" spans="1:64" ht="15">
      <c r="A61" s="64" t="s">
        <v>261</v>
      </c>
      <c r="B61" s="64" t="s">
        <v>261</v>
      </c>
      <c r="C61" s="65"/>
      <c r="D61" s="66"/>
      <c r="E61" s="67"/>
      <c r="F61" s="68"/>
      <c r="G61" s="65"/>
      <c r="H61" s="69"/>
      <c r="I61" s="70"/>
      <c r="J61" s="70"/>
      <c r="K61" s="34" t="s">
        <v>65</v>
      </c>
      <c r="L61" s="77">
        <v>90</v>
      </c>
      <c r="M61" s="77"/>
      <c r="N61" s="72"/>
      <c r="O61" s="79" t="s">
        <v>176</v>
      </c>
      <c r="P61" s="81">
        <v>43696.43894675926</v>
      </c>
      <c r="Q61" s="79" t="s">
        <v>346</v>
      </c>
      <c r="R61" s="82" t="s">
        <v>403</v>
      </c>
      <c r="S61" s="79" t="s">
        <v>435</v>
      </c>
      <c r="T61" s="79" t="s">
        <v>474</v>
      </c>
      <c r="U61" s="79"/>
      <c r="V61" s="82" t="s">
        <v>549</v>
      </c>
      <c r="W61" s="81">
        <v>43696.43894675926</v>
      </c>
      <c r="X61" s="82" t="s">
        <v>626</v>
      </c>
      <c r="Y61" s="79"/>
      <c r="Z61" s="79"/>
      <c r="AA61" s="85" t="s">
        <v>740</v>
      </c>
      <c r="AB61" s="79"/>
      <c r="AC61" s="79" t="b">
        <v>0</v>
      </c>
      <c r="AD61" s="79">
        <v>0</v>
      </c>
      <c r="AE61" s="85" t="s">
        <v>798</v>
      </c>
      <c r="AF61" s="79" t="b">
        <v>0</v>
      </c>
      <c r="AG61" s="79" t="s">
        <v>802</v>
      </c>
      <c r="AH61" s="79"/>
      <c r="AI61" s="85" t="s">
        <v>798</v>
      </c>
      <c r="AJ61" s="79" t="b">
        <v>0</v>
      </c>
      <c r="AK61" s="79">
        <v>0</v>
      </c>
      <c r="AL61" s="85" t="s">
        <v>798</v>
      </c>
      <c r="AM61" s="79" t="s">
        <v>821</v>
      </c>
      <c r="AN61" s="79" t="b">
        <v>0</v>
      </c>
      <c r="AO61" s="85" t="s">
        <v>740</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1</v>
      </c>
      <c r="BE61" s="49">
        <v>9.090909090909092</v>
      </c>
      <c r="BF61" s="48">
        <v>0</v>
      </c>
      <c r="BG61" s="49">
        <v>0</v>
      </c>
      <c r="BH61" s="48">
        <v>0</v>
      </c>
      <c r="BI61" s="49">
        <v>0</v>
      </c>
      <c r="BJ61" s="48">
        <v>10</v>
      </c>
      <c r="BK61" s="49">
        <v>90.9090909090909</v>
      </c>
      <c r="BL61" s="48">
        <v>11</v>
      </c>
    </row>
    <row r="62" spans="1:64" ht="15">
      <c r="A62" s="64" t="s">
        <v>262</v>
      </c>
      <c r="B62" s="64" t="s">
        <v>265</v>
      </c>
      <c r="C62" s="65"/>
      <c r="D62" s="66"/>
      <c r="E62" s="67"/>
      <c r="F62" s="68"/>
      <c r="G62" s="65"/>
      <c r="H62" s="69"/>
      <c r="I62" s="70"/>
      <c r="J62" s="70"/>
      <c r="K62" s="34" t="s">
        <v>65</v>
      </c>
      <c r="L62" s="77">
        <v>91</v>
      </c>
      <c r="M62" s="77"/>
      <c r="N62" s="72"/>
      <c r="O62" s="79" t="s">
        <v>311</v>
      </c>
      <c r="P62" s="81">
        <v>43696.49917824074</v>
      </c>
      <c r="Q62" s="79" t="s">
        <v>327</v>
      </c>
      <c r="R62" s="79"/>
      <c r="S62" s="79"/>
      <c r="T62" s="79" t="s">
        <v>465</v>
      </c>
      <c r="U62" s="79"/>
      <c r="V62" s="82" t="s">
        <v>550</v>
      </c>
      <c r="W62" s="81">
        <v>43696.49917824074</v>
      </c>
      <c r="X62" s="82" t="s">
        <v>627</v>
      </c>
      <c r="Y62" s="79"/>
      <c r="Z62" s="79"/>
      <c r="AA62" s="85" t="s">
        <v>741</v>
      </c>
      <c r="AB62" s="79"/>
      <c r="AC62" s="79" t="b">
        <v>0</v>
      </c>
      <c r="AD62" s="79">
        <v>0</v>
      </c>
      <c r="AE62" s="85" t="s">
        <v>798</v>
      </c>
      <c r="AF62" s="79" t="b">
        <v>0</v>
      </c>
      <c r="AG62" s="79" t="s">
        <v>802</v>
      </c>
      <c r="AH62" s="79"/>
      <c r="AI62" s="85" t="s">
        <v>798</v>
      </c>
      <c r="AJ62" s="79" t="b">
        <v>0</v>
      </c>
      <c r="AK62" s="79">
        <v>15</v>
      </c>
      <c r="AL62" s="85" t="s">
        <v>746</v>
      </c>
      <c r="AM62" s="79" t="s">
        <v>816</v>
      </c>
      <c r="AN62" s="79" t="b">
        <v>0</v>
      </c>
      <c r="AO62" s="85" t="s">
        <v>746</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20</v>
      </c>
      <c r="BK62" s="49">
        <v>100</v>
      </c>
      <c r="BL62" s="48">
        <v>20</v>
      </c>
    </row>
    <row r="63" spans="1:64" ht="15">
      <c r="A63" s="64" t="s">
        <v>263</v>
      </c>
      <c r="B63" s="64" t="s">
        <v>263</v>
      </c>
      <c r="C63" s="65"/>
      <c r="D63" s="66"/>
      <c r="E63" s="67"/>
      <c r="F63" s="68"/>
      <c r="G63" s="65"/>
      <c r="H63" s="69"/>
      <c r="I63" s="70"/>
      <c r="J63" s="70"/>
      <c r="K63" s="34" t="s">
        <v>65</v>
      </c>
      <c r="L63" s="77">
        <v>92</v>
      </c>
      <c r="M63" s="77"/>
      <c r="N63" s="72"/>
      <c r="O63" s="79" t="s">
        <v>176</v>
      </c>
      <c r="P63" s="81">
        <v>43689.38859953704</v>
      </c>
      <c r="Q63" s="79" t="s">
        <v>347</v>
      </c>
      <c r="R63" s="82" t="s">
        <v>404</v>
      </c>
      <c r="S63" s="79" t="s">
        <v>441</v>
      </c>
      <c r="T63" s="79" t="s">
        <v>475</v>
      </c>
      <c r="U63" s="79"/>
      <c r="V63" s="82" t="s">
        <v>551</v>
      </c>
      <c r="W63" s="81">
        <v>43689.38859953704</v>
      </c>
      <c r="X63" s="82" t="s">
        <v>628</v>
      </c>
      <c r="Y63" s="79"/>
      <c r="Z63" s="79"/>
      <c r="AA63" s="85" t="s">
        <v>742</v>
      </c>
      <c r="AB63" s="79"/>
      <c r="AC63" s="79" t="b">
        <v>0</v>
      </c>
      <c r="AD63" s="79">
        <v>0</v>
      </c>
      <c r="AE63" s="85" t="s">
        <v>798</v>
      </c>
      <c r="AF63" s="79" t="b">
        <v>0</v>
      </c>
      <c r="AG63" s="79" t="s">
        <v>802</v>
      </c>
      <c r="AH63" s="79"/>
      <c r="AI63" s="85" t="s">
        <v>798</v>
      </c>
      <c r="AJ63" s="79" t="b">
        <v>0</v>
      </c>
      <c r="AK63" s="79">
        <v>1</v>
      </c>
      <c r="AL63" s="85" t="s">
        <v>798</v>
      </c>
      <c r="AM63" s="79" t="s">
        <v>812</v>
      </c>
      <c r="AN63" s="79" t="b">
        <v>0</v>
      </c>
      <c r="AO63" s="85" t="s">
        <v>742</v>
      </c>
      <c r="AP63" s="79" t="s">
        <v>176</v>
      </c>
      <c r="AQ63" s="79">
        <v>0</v>
      </c>
      <c r="AR63" s="79">
        <v>0</v>
      </c>
      <c r="AS63" s="79"/>
      <c r="AT63" s="79"/>
      <c r="AU63" s="79"/>
      <c r="AV63" s="79"/>
      <c r="AW63" s="79"/>
      <c r="AX63" s="79"/>
      <c r="AY63" s="79"/>
      <c r="AZ63" s="79"/>
      <c r="BA63">
        <v>2</v>
      </c>
      <c r="BB63" s="78" t="str">
        <f>REPLACE(INDEX(GroupVertices[Group],MATCH(Edges25[[#This Row],[Vertex 1]],GroupVertices[Vertex],0)),1,1,"")</f>
        <v>8</v>
      </c>
      <c r="BC63" s="78" t="str">
        <f>REPLACE(INDEX(GroupVertices[Group],MATCH(Edges25[[#This Row],[Vertex 2]],GroupVertices[Vertex],0)),1,1,"")</f>
        <v>8</v>
      </c>
      <c r="BD63" s="48">
        <v>0</v>
      </c>
      <c r="BE63" s="49">
        <v>0</v>
      </c>
      <c r="BF63" s="48">
        <v>0</v>
      </c>
      <c r="BG63" s="49">
        <v>0</v>
      </c>
      <c r="BH63" s="48">
        <v>0</v>
      </c>
      <c r="BI63" s="49">
        <v>0</v>
      </c>
      <c r="BJ63" s="48">
        <v>21</v>
      </c>
      <c r="BK63" s="49">
        <v>100</v>
      </c>
      <c r="BL63" s="48">
        <v>21</v>
      </c>
    </row>
    <row r="64" spans="1:64" ht="15">
      <c r="A64" s="64" t="s">
        <v>263</v>
      </c>
      <c r="B64" s="64" t="s">
        <v>263</v>
      </c>
      <c r="C64" s="65"/>
      <c r="D64" s="66"/>
      <c r="E64" s="67"/>
      <c r="F64" s="68"/>
      <c r="G64" s="65"/>
      <c r="H64" s="69"/>
      <c r="I64" s="70"/>
      <c r="J64" s="70"/>
      <c r="K64" s="34" t="s">
        <v>65</v>
      </c>
      <c r="L64" s="77">
        <v>93</v>
      </c>
      <c r="M64" s="77"/>
      <c r="N64" s="72"/>
      <c r="O64" s="79" t="s">
        <v>176</v>
      </c>
      <c r="P64" s="81">
        <v>43696.54315972222</v>
      </c>
      <c r="Q64" s="79" t="s">
        <v>348</v>
      </c>
      <c r="R64" s="82" t="s">
        <v>405</v>
      </c>
      <c r="S64" s="79" t="s">
        <v>442</v>
      </c>
      <c r="T64" s="79" t="s">
        <v>476</v>
      </c>
      <c r="U64" s="79"/>
      <c r="V64" s="82" t="s">
        <v>551</v>
      </c>
      <c r="W64" s="81">
        <v>43696.54315972222</v>
      </c>
      <c r="X64" s="82" t="s">
        <v>629</v>
      </c>
      <c r="Y64" s="79"/>
      <c r="Z64" s="79"/>
      <c r="AA64" s="85" t="s">
        <v>743</v>
      </c>
      <c r="AB64" s="79"/>
      <c r="AC64" s="79" t="b">
        <v>0</v>
      </c>
      <c r="AD64" s="79">
        <v>0</v>
      </c>
      <c r="AE64" s="85" t="s">
        <v>798</v>
      </c>
      <c r="AF64" s="79" t="b">
        <v>0</v>
      </c>
      <c r="AG64" s="79" t="s">
        <v>802</v>
      </c>
      <c r="AH64" s="79"/>
      <c r="AI64" s="85" t="s">
        <v>798</v>
      </c>
      <c r="AJ64" s="79" t="b">
        <v>0</v>
      </c>
      <c r="AK64" s="79">
        <v>1</v>
      </c>
      <c r="AL64" s="85" t="s">
        <v>798</v>
      </c>
      <c r="AM64" s="79" t="s">
        <v>812</v>
      </c>
      <c r="AN64" s="79" t="b">
        <v>0</v>
      </c>
      <c r="AO64" s="85" t="s">
        <v>743</v>
      </c>
      <c r="AP64" s="79" t="s">
        <v>176</v>
      </c>
      <c r="AQ64" s="79">
        <v>0</v>
      </c>
      <c r="AR64" s="79">
        <v>0</v>
      </c>
      <c r="AS64" s="79"/>
      <c r="AT64" s="79"/>
      <c r="AU64" s="79"/>
      <c r="AV64" s="79"/>
      <c r="AW64" s="79"/>
      <c r="AX64" s="79"/>
      <c r="AY64" s="79"/>
      <c r="AZ64" s="79"/>
      <c r="BA64">
        <v>2</v>
      </c>
      <c r="BB64" s="78" t="str">
        <f>REPLACE(INDEX(GroupVertices[Group],MATCH(Edges25[[#This Row],[Vertex 1]],GroupVertices[Vertex],0)),1,1,"")</f>
        <v>8</v>
      </c>
      <c r="BC64" s="78" t="str">
        <f>REPLACE(INDEX(GroupVertices[Group],MATCH(Edges25[[#This Row],[Vertex 2]],GroupVertices[Vertex],0)),1,1,"")</f>
        <v>8</v>
      </c>
      <c r="BD64" s="48">
        <v>1</v>
      </c>
      <c r="BE64" s="49">
        <v>3.4482758620689653</v>
      </c>
      <c r="BF64" s="48">
        <v>0</v>
      </c>
      <c r="BG64" s="49">
        <v>0</v>
      </c>
      <c r="BH64" s="48">
        <v>0</v>
      </c>
      <c r="BI64" s="49">
        <v>0</v>
      </c>
      <c r="BJ64" s="48">
        <v>28</v>
      </c>
      <c r="BK64" s="49">
        <v>96.55172413793103</v>
      </c>
      <c r="BL64" s="48">
        <v>29</v>
      </c>
    </row>
    <row r="65" spans="1:64" ht="15">
      <c r="A65" s="64" t="s">
        <v>264</v>
      </c>
      <c r="B65" s="64" t="s">
        <v>263</v>
      </c>
      <c r="C65" s="65"/>
      <c r="D65" s="66"/>
      <c r="E65" s="67"/>
      <c r="F65" s="68"/>
      <c r="G65" s="65"/>
      <c r="H65" s="69"/>
      <c r="I65" s="70"/>
      <c r="J65" s="70"/>
      <c r="K65" s="34" t="s">
        <v>65</v>
      </c>
      <c r="L65" s="77">
        <v>94</v>
      </c>
      <c r="M65" s="77"/>
      <c r="N65" s="72"/>
      <c r="O65" s="79" t="s">
        <v>311</v>
      </c>
      <c r="P65" s="81">
        <v>43689.38892361111</v>
      </c>
      <c r="Q65" s="79" t="s">
        <v>349</v>
      </c>
      <c r="R65" s="79"/>
      <c r="S65" s="79"/>
      <c r="T65" s="79"/>
      <c r="U65" s="79"/>
      <c r="V65" s="82" t="s">
        <v>552</v>
      </c>
      <c r="W65" s="81">
        <v>43689.38892361111</v>
      </c>
      <c r="X65" s="82" t="s">
        <v>630</v>
      </c>
      <c r="Y65" s="79"/>
      <c r="Z65" s="79"/>
      <c r="AA65" s="85" t="s">
        <v>744</v>
      </c>
      <c r="AB65" s="79"/>
      <c r="AC65" s="79" t="b">
        <v>0</v>
      </c>
      <c r="AD65" s="79">
        <v>0</v>
      </c>
      <c r="AE65" s="85" t="s">
        <v>798</v>
      </c>
      <c r="AF65" s="79" t="b">
        <v>0</v>
      </c>
      <c r="AG65" s="79" t="s">
        <v>802</v>
      </c>
      <c r="AH65" s="79"/>
      <c r="AI65" s="85" t="s">
        <v>798</v>
      </c>
      <c r="AJ65" s="79" t="b">
        <v>0</v>
      </c>
      <c r="AK65" s="79">
        <v>1</v>
      </c>
      <c r="AL65" s="85" t="s">
        <v>742</v>
      </c>
      <c r="AM65" s="79" t="s">
        <v>812</v>
      </c>
      <c r="AN65" s="79" t="b">
        <v>0</v>
      </c>
      <c r="AO65" s="85" t="s">
        <v>742</v>
      </c>
      <c r="AP65" s="79" t="s">
        <v>176</v>
      </c>
      <c r="AQ65" s="79">
        <v>0</v>
      </c>
      <c r="AR65" s="79">
        <v>0</v>
      </c>
      <c r="AS65" s="79"/>
      <c r="AT65" s="79"/>
      <c r="AU65" s="79"/>
      <c r="AV65" s="79"/>
      <c r="AW65" s="79"/>
      <c r="AX65" s="79"/>
      <c r="AY65" s="79"/>
      <c r="AZ65" s="79"/>
      <c r="BA65">
        <v>2</v>
      </c>
      <c r="BB65" s="78" t="str">
        <f>REPLACE(INDEX(GroupVertices[Group],MATCH(Edges25[[#This Row],[Vertex 1]],GroupVertices[Vertex],0)),1,1,"")</f>
        <v>8</v>
      </c>
      <c r="BC65" s="78" t="str">
        <f>REPLACE(INDEX(GroupVertices[Group],MATCH(Edges25[[#This Row],[Vertex 2]],GroupVertices[Vertex],0)),1,1,"")</f>
        <v>8</v>
      </c>
      <c r="BD65" s="48">
        <v>0</v>
      </c>
      <c r="BE65" s="49">
        <v>0</v>
      </c>
      <c r="BF65" s="48">
        <v>0</v>
      </c>
      <c r="BG65" s="49">
        <v>0</v>
      </c>
      <c r="BH65" s="48">
        <v>0</v>
      </c>
      <c r="BI65" s="49">
        <v>0</v>
      </c>
      <c r="BJ65" s="48">
        <v>19</v>
      </c>
      <c r="BK65" s="49">
        <v>100</v>
      </c>
      <c r="BL65" s="48">
        <v>19</v>
      </c>
    </row>
    <row r="66" spans="1:64" ht="15">
      <c r="A66" s="64" t="s">
        <v>264</v>
      </c>
      <c r="B66" s="64" t="s">
        <v>263</v>
      </c>
      <c r="C66" s="65"/>
      <c r="D66" s="66"/>
      <c r="E66" s="67"/>
      <c r="F66" s="68"/>
      <c r="G66" s="65"/>
      <c r="H66" s="69"/>
      <c r="I66" s="70"/>
      <c r="J66" s="70"/>
      <c r="K66" s="34" t="s">
        <v>65</v>
      </c>
      <c r="L66" s="77">
        <v>95</v>
      </c>
      <c r="M66" s="77"/>
      <c r="N66" s="72"/>
      <c r="O66" s="79" t="s">
        <v>311</v>
      </c>
      <c r="P66" s="81">
        <v>43696.5434375</v>
      </c>
      <c r="Q66" s="79" t="s">
        <v>350</v>
      </c>
      <c r="R66" s="79"/>
      <c r="S66" s="79"/>
      <c r="T66" s="79"/>
      <c r="U66" s="79"/>
      <c r="V66" s="82" t="s">
        <v>552</v>
      </c>
      <c r="W66" s="81">
        <v>43696.5434375</v>
      </c>
      <c r="X66" s="82" t="s">
        <v>631</v>
      </c>
      <c r="Y66" s="79"/>
      <c r="Z66" s="79"/>
      <c r="AA66" s="85" t="s">
        <v>745</v>
      </c>
      <c r="AB66" s="79"/>
      <c r="AC66" s="79" t="b">
        <v>0</v>
      </c>
      <c r="AD66" s="79">
        <v>0</v>
      </c>
      <c r="AE66" s="85" t="s">
        <v>798</v>
      </c>
      <c r="AF66" s="79" t="b">
        <v>0</v>
      </c>
      <c r="AG66" s="79" t="s">
        <v>802</v>
      </c>
      <c r="AH66" s="79"/>
      <c r="AI66" s="85" t="s">
        <v>798</v>
      </c>
      <c r="AJ66" s="79" t="b">
        <v>0</v>
      </c>
      <c r="AK66" s="79">
        <v>1</v>
      </c>
      <c r="AL66" s="85" t="s">
        <v>743</v>
      </c>
      <c r="AM66" s="79" t="s">
        <v>812</v>
      </c>
      <c r="AN66" s="79" t="b">
        <v>0</v>
      </c>
      <c r="AO66" s="85" t="s">
        <v>743</v>
      </c>
      <c r="AP66" s="79" t="s">
        <v>176</v>
      </c>
      <c r="AQ66" s="79">
        <v>0</v>
      </c>
      <c r="AR66" s="79">
        <v>0</v>
      </c>
      <c r="AS66" s="79"/>
      <c r="AT66" s="79"/>
      <c r="AU66" s="79"/>
      <c r="AV66" s="79"/>
      <c r="AW66" s="79"/>
      <c r="AX66" s="79"/>
      <c r="AY66" s="79"/>
      <c r="AZ66" s="79"/>
      <c r="BA66">
        <v>2</v>
      </c>
      <c r="BB66" s="78" t="str">
        <f>REPLACE(INDEX(GroupVertices[Group],MATCH(Edges25[[#This Row],[Vertex 1]],GroupVertices[Vertex],0)),1,1,"")</f>
        <v>8</v>
      </c>
      <c r="BC66" s="78" t="str">
        <f>REPLACE(INDEX(GroupVertices[Group],MATCH(Edges25[[#This Row],[Vertex 2]],GroupVertices[Vertex],0)),1,1,"")</f>
        <v>8</v>
      </c>
      <c r="BD66" s="48">
        <v>0</v>
      </c>
      <c r="BE66" s="49">
        <v>0</v>
      </c>
      <c r="BF66" s="48">
        <v>0</v>
      </c>
      <c r="BG66" s="49">
        <v>0</v>
      </c>
      <c r="BH66" s="48">
        <v>0</v>
      </c>
      <c r="BI66" s="49">
        <v>0</v>
      </c>
      <c r="BJ66" s="48">
        <v>19</v>
      </c>
      <c r="BK66" s="49">
        <v>100</v>
      </c>
      <c r="BL66" s="48">
        <v>19</v>
      </c>
    </row>
    <row r="67" spans="1:64" ht="15">
      <c r="A67" s="64" t="s">
        <v>265</v>
      </c>
      <c r="B67" s="64" t="s">
        <v>265</v>
      </c>
      <c r="C67" s="65"/>
      <c r="D67" s="66"/>
      <c r="E67" s="67"/>
      <c r="F67" s="68"/>
      <c r="G67" s="65"/>
      <c r="H67" s="69"/>
      <c r="I67" s="70"/>
      <c r="J67" s="70"/>
      <c r="K67" s="34" t="s">
        <v>65</v>
      </c>
      <c r="L67" s="77">
        <v>96</v>
      </c>
      <c r="M67" s="77"/>
      <c r="N67" s="72"/>
      <c r="O67" s="79" t="s">
        <v>176</v>
      </c>
      <c r="P67" s="81">
        <v>43690.60967592592</v>
      </c>
      <c r="Q67" s="79" t="s">
        <v>351</v>
      </c>
      <c r="R67" s="82" t="s">
        <v>406</v>
      </c>
      <c r="S67" s="79" t="s">
        <v>443</v>
      </c>
      <c r="T67" s="79" t="s">
        <v>477</v>
      </c>
      <c r="U67" s="82" t="s">
        <v>494</v>
      </c>
      <c r="V67" s="82" t="s">
        <v>494</v>
      </c>
      <c r="W67" s="81">
        <v>43690.60967592592</v>
      </c>
      <c r="X67" s="82" t="s">
        <v>632</v>
      </c>
      <c r="Y67" s="79"/>
      <c r="Z67" s="79"/>
      <c r="AA67" s="85" t="s">
        <v>746</v>
      </c>
      <c r="AB67" s="79"/>
      <c r="AC67" s="79" t="b">
        <v>0</v>
      </c>
      <c r="AD67" s="79">
        <v>0</v>
      </c>
      <c r="AE67" s="85" t="s">
        <v>798</v>
      </c>
      <c r="AF67" s="79" t="b">
        <v>0</v>
      </c>
      <c r="AG67" s="79" t="s">
        <v>802</v>
      </c>
      <c r="AH67" s="79"/>
      <c r="AI67" s="85" t="s">
        <v>798</v>
      </c>
      <c r="AJ67" s="79" t="b">
        <v>0</v>
      </c>
      <c r="AK67" s="79">
        <v>2</v>
      </c>
      <c r="AL67" s="85" t="s">
        <v>798</v>
      </c>
      <c r="AM67" s="79" t="s">
        <v>808</v>
      </c>
      <c r="AN67" s="79" t="b">
        <v>0</v>
      </c>
      <c r="AO67" s="85" t="s">
        <v>746</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1</v>
      </c>
      <c r="BE67" s="49">
        <v>3.4482758620689653</v>
      </c>
      <c r="BF67" s="48">
        <v>0</v>
      </c>
      <c r="BG67" s="49">
        <v>0</v>
      </c>
      <c r="BH67" s="48">
        <v>0</v>
      </c>
      <c r="BI67" s="49">
        <v>0</v>
      </c>
      <c r="BJ67" s="48">
        <v>28</v>
      </c>
      <c r="BK67" s="49">
        <v>96.55172413793103</v>
      </c>
      <c r="BL67" s="48">
        <v>29</v>
      </c>
    </row>
    <row r="68" spans="1:64" ht="15">
      <c r="A68" s="64" t="s">
        <v>265</v>
      </c>
      <c r="B68" s="64" t="s">
        <v>265</v>
      </c>
      <c r="C68" s="65"/>
      <c r="D68" s="66"/>
      <c r="E68" s="67"/>
      <c r="F68" s="68"/>
      <c r="G68" s="65"/>
      <c r="H68" s="69"/>
      <c r="I68" s="70"/>
      <c r="J68" s="70"/>
      <c r="K68" s="34" t="s">
        <v>65</v>
      </c>
      <c r="L68" s="77">
        <v>97</v>
      </c>
      <c r="M68" s="77"/>
      <c r="N68" s="72"/>
      <c r="O68" s="79" t="s">
        <v>176</v>
      </c>
      <c r="P68" s="81">
        <v>43692.70892361111</v>
      </c>
      <c r="Q68" s="79" t="s">
        <v>352</v>
      </c>
      <c r="R68" s="82" t="s">
        <v>406</v>
      </c>
      <c r="S68" s="79" t="s">
        <v>443</v>
      </c>
      <c r="T68" s="79" t="s">
        <v>478</v>
      </c>
      <c r="U68" s="82" t="s">
        <v>495</v>
      </c>
      <c r="V68" s="82" t="s">
        <v>495</v>
      </c>
      <c r="W68" s="81">
        <v>43692.70892361111</v>
      </c>
      <c r="X68" s="82" t="s">
        <v>633</v>
      </c>
      <c r="Y68" s="79"/>
      <c r="Z68" s="79"/>
      <c r="AA68" s="85" t="s">
        <v>747</v>
      </c>
      <c r="AB68" s="79"/>
      <c r="AC68" s="79" t="b">
        <v>0</v>
      </c>
      <c r="AD68" s="79">
        <v>0</v>
      </c>
      <c r="AE68" s="85" t="s">
        <v>798</v>
      </c>
      <c r="AF68" s="79" t="b">
        <v>0</v>
      </c>
      <c r="AG68" s="79" t="s">
        <v>802</v>
      </c>
      <c r="AH68" s="79"/>
      <c r="AI68" s="85" t="s">
        <v>798</v>
      </c>
      <c r="AJ68" s="79" t="b">
        <v>0</v>
      </c>
      <c r="AK68" s="79">
        <v>0</v>
      </c>
      <c r="AL68" s="85" t="s">
        <v>798</v>
      </c>
      <c r="AM68" s="79" t="s">
        <v>813</v>
      </c>
      <c r="AN68" s="79" t="b">
        <v>0</v>
      </c>
      <c r="AO68" s="85" t="s">
        <v>747</v>
      </c>
      <c r="AP68" s="79" t="s">
        <v>176</v>
      </c>
      <c r="AQ68" s="79">
        <v>0</v>
      </c>
      <c r="AR68" s="79">
        <v>0</v>
      </c>
      <c r="AS68" s="79"/>
      <c r="AT68" s="79"/>
      <c r="AU68" s="79"/>
      <c r="AV68" s="79"/>
      <c r="AW68" s="79"/>
      <c r="AX68" s="79"/>
      <c r="AY68" s="79"/>
      <c r="AZ68" s="79"/>
      <c r="BA68">
        <v>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30</v>
      </c>
      <c r="BK68" s="49">
        <v>100</v>
      </c>
      <c r="BL68" s="48">
        <v>30</v>
      </c>
    </row>
    <row r="69" spans="1:64" ht="15">
      <c r="A69" s="64" t="s">
        <v>266</v>
      </c>
      <c r="B69" s="64" t="s">
        <v>265</v>
      </c>
      <c r="C69" s="65"/>
      <c r="D69" s="66"/>
      <c r="E69" s="67"/>
      <c r="F69" s="68"/>
      <c r="G69" s="65"/>
      <c r="H69" s="69"/>
      <c r="I69" s="70"/>
      <c r="J69" s="70"/>
      <c r="K69" s="34" t="s">
        <v>65</v>
      </c>
      <c r="L69" s="77">
        <v>98</v>
      </c>
      <c r="M69" s="77"/>
      <c r="N69" s="72"/>
      <c r="O69" s="79" t="s">
        <v>311</v>
      </c>
      <c r="P69" s="81">
        <v>43696.75010416667</v>
      </c>
      <c r="Q69" s="79" t="s">
        <v>327</v>
      </c>
      <c r="R69" s="79"/>
      <c r="S69" s="79"/>
      <c r="T69" s="79" t="s">
        <v>465</v>
      </c>
      <c r="U69" s="79"/>
      <c r="V69" s="82" t="s">
        <v>511</v>
      </c>
      <c r="W69" s="81">
        <v>43696.75010416667</v>
      </c>
      <c r="X69" s="82" t="s">
        <v>634</v>
      </c>
      <c r="Y69" s="79"/>
      <c r="Z69" s="79"/>
      <c r="AA69" s="85" t="s">
        <v>748</v>
      </c>
      <c r="AB69" s="79"/>
      <c r="AC69" s="79" t="b">
        <v>0</v>
      </c>
      <c r="AD69" s="79">
        <v>0</v>
      </c>
      <c r="AE69" s="85" t="s">
        <v>798</v>
      </c>
      <c r="AF69" s="79" t="b">
        <v>0</v>
      </c>
      <c r="AG69" s="79" t="s">
        <v>802</v>
      </c>
      <c r="AH69" s="79"/>
      <c r="AI69" s="85" t="s">
        <v>798</v>
      </c>
      <c r="AJ69" s="79" t="b">
        <v>0</v>
      </c>
      <c r="AK69" s="79">
        <v>16</v>
      </c>
      <c r="AL69" s="85" t="s">
        <v>746</v>
      </c>
      <c r="AM69" s="79" t="s">
        <v>816</v>
      </c>
      <c r="AN69" s="79" t="b">
        <v>0</v>
      </c>
      <c r="AO69" s="85" t="s">
        <v>746</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20</v>
      </c>
      <c r="BK69" s="49">
        <v>100</v>
      </c>
      <c r="BL69" s="48">
        <v>20</v>
      </c>
    </row>
    <row r="70" spans="1:64" ht="15">
      <c r="A70" s="64" t="s">
        <v>267</v>
      </c>
      <c r="B70" s="64" t="s">
        <v>277</v>
      </c>
      <c r="C70" s="65"/>
      <c r="D70" s="66"/>
      <c r="E70" s="67"/>
      <c r="F70" s="68"/>
      <c r="G70" s="65"/>
      <c r="H70" s="69"/>
      <c r="I70" s="70"/>
      <c r="J70" s="70"/>
      <c r="K70" s="34" t="s">
        <v>65</v>
      </c>
      <c r="L70" s="77">
        <v>99</v>
      </c>
      <c r="M70" s="77"/>
      <c r="N70" s="72"/>
      <c r="O70" s="79" t="s">
        <v>311</v>
      </c>
      <c r="P70" s="81">
        <v>43685.95140046296</v>
      </c>
      <c r="Q70" s="79" t="s">
        <v>353</v>
      </c>
      <c r="R70" s="82" t="s">
        <v>407</v>
      </c>
      <c r="S70" s="79" t="s">
        <v>444</v>
      </c>
      <c r="T70" s="79" t="s">
        <v>479</v>
      </c>
      <c r="U70" s="79"/>
      <c r="V70" s="82" t="s">
        <v>553</v>
      </c>
      <c r="W70" s="81">
        <v>43685.95140046296</v>
      </c>
      <c r="X70" s="82" t="s">
        <v>635</v>
      </c>
      <c r="Y70" s="79"/>
      <c r="Z70" s="79"/>
      <c r="AA70" s="85" t="s">
        <v>749</v>
      </c>
      <c r="AB70" s="79"/>
      <c r="AC70" s="79" t="b">
        <v>0</v>
      </c>
      <c r="AD70" s="79">
        <v>0</v>
      </c>
      <c r="AE70" s="85" t="s">
        <v>798</v>
      </c>
      <c r="AF70" s="79" t="b">
        <v>0</v>
      </c>
      <c r="AG70" s="79" t="s">
        <v>802</v>
      </c>
      <c r="AH70" s="79"/>
      <c r="AI70" s="85" t="s">
        <v>798</v>
      </c>
      <c r="AJ70" s="79" t="b">
        <v>0</v>
      </c>
      <c r="AK70" s="79">
        <v>0</v>
      </c>
      <c r="AL70" s="85" t="s">
        <v>798</v>
      </c>
      <c r="AM70" s="79" t="s">
        <v>819</v>
      </c>
      <c r="AN70" s="79" t="b">
        <v>0</v>
      </c>
      <c r="AO70" s="85" t="s">
        <v>749</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9.090909090909092</v>
      </c>
      <c r="BF70" s="48">
        <v>0</v>
      </c>
      <c r="BG70" s="49">
        <v>0</v>
      </c>
      <c r="BH70" s="48">
        <v>0</v>
      </c>
      <c r="BI70" s="49">
        <v>0</v>
      </c>
      <c r="BJ70" s="48">
        <v>10</v>
      </c>
      <c r="BK70" s="49">
        <v>90.9090909090909</v>
      </c>
      <c r="BL70" s="48">
        <v>11</v>
      </c>
    </row>
    <row r="71" spans="1:64" ht="15">
      <c r="A71" s="64" t="s">
        <v>268</v>
      </c>
      <c r="B71" s="64" t="s">
        <v>267</v>
      </c>
      <c r="C71" s="65"/>
      <c r="D71" s="66"/>
      <c r="E71" s="67"/>
      <c r="F71" s="68"/>
      <c r="G71" s="65"/>
      <c r="H71" s="69"/>
      <c r="I71" s="70"/>
      <c r="J71" s="70"/>
      <c r="K71" s="34" t="s">
        <v>65</v>
      </c>
      <c r="L71" s="77">
        <v>100</v>
      </c>
      <c r="M71" s="77"/>
      <c r="N71" s="72"/>
      <c r="O71" s="79" t="s">
        <v>311</v>
      </c>
      <c r="P71" s="81">
        <v>43689.13350694445</v>
      </c>
      <c r="Q71" s="79" t="s">
        <v>354</v>
      </c>
      <c r="R71" s="82" t="s">
        <v>407</v>
      </c>
      <c r="S71" s="79" t="s">
        <v>444</v>
      </c>
      <c r="T71" s="79" t="s">
        <v>479</v>
      </c>
      <c r="U71" s="79"/>
      <c r="V71" s="82" t="s">
        <v>554</v>
      </c>
      <c r="W71" s="81">
        <v>43689.13350694445</v>
      </c>
      <c r="X71" s="82" t="s">
        <v>636</v>
      </c>
      <c r="Y71" s="79"/>
      <c r="Z71" s="79"/>
      <c r="AA71" s="85" t="s">
        <v>750</v>
      </c>
      <c r="AB71" s="79"/>
      <c r="AC71" s="79" t="b">
        <v>0</v>
      </c>
      <c r="AD71" s="79">
        <v>0</v>
      </c>
      <c r="AE71" s="85" t="s">
        <v>798</v>
      </c>
      <c r="AF71" s="79" t="b">
        <v>0</v>
      </c>
      <c r="AG71" s="79" t="s">
        <v>802</v>
      </c>
      <c r="AH71" s="79"/>
      <c r="AI71" s="85" t="s">
        <v>798</v>
      </c>
      <c r="AJ71" s="79" t="b">
        <v>0</v>
      </c>
      <c r="AK71" s="79">
        <v>1</v>
      </c>
      <c r="AL71" s="85" t="s">
        <v>749</v>
      </c>
      <c r="AM71" s="79" t="s">
        <v>807</v>
      </c>
      <c r="AN71" s="79" t="b">
        <v>0</v>
      </c>
      <c r="AO71" s="85" t="s">
        <v>749</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268</v>
      </c>
      <c r="B72" s="64" t="s">
        <v>277</v>
      </c>
      <c r="C72" s="65"/>
      <c r="D72" s="66"/>
      <c r="E72" s="67"/>
      <c r="F72" s="68"/>
      <c r="G72" s="65"/>
      <c r="H72" s="69"/>
      <c r="I72" s="70"/>
      <c r="J72" s="70"/>
      <c r="K72" s="34" t="s">
        <v>65</v>
      </c>
      <c r="L72" s="77">
        <v>101</v>
      </c>
      <c r="M72" s="77"/>
      <c r="N72" s="72"/>
      <c r="O72" s="79" t="s">
        <v>311</v>
      </c>
      <c r="P72" s="81">
        <v>43685.791342592594</v>
      </c>
      <c r="Q72" s="79" t="s">
        <v>313</v>
      </c>
      <c r="R72" s="79"/>
      <c r="S72" s="79"/>
      <c r="T72" s="79" t="s">
        <v>454</v>
      </c>
      <c r="U72" s="79"/>
      <c r="V72" s="82" t="s">
        <v>554</v>
      </c>
      <c r="W72" s="81">
        <v>43685.791342592594</v>
      </c>
      <c r="X72" s="82" t="s">
        <v>637</v>
      </c>
      <c r="Y72" s="79"/>
      <c r="Z72" s="79"/>
      <c r="AA72" s="85" t="s">
        <v>751</v>
      </c>
      <c r="AB72" s="79"/>
      <c r="AC72" s="79" t="b">
        <v>0</v>
      </c>
      <c r="AD72" s="79">
        <v>0</v>
      </c>
      <c r="AE72" s="85" t="s">
        <v>798</v>
      </c>
      <c r="AF72" s="79" t="b">
        <v>0</v>
      </c>
      <c r="AG72" s="79" t="s">
        <v>802</v>
      </c>
      <c r="AH72" s="79"/>
      <c r="AI72" s="85" t="s">
        <v>798</v>
      </c>
      <c r="AJ72" s="79" t="b">
        <v>0</v>
      </c>
      <c r="AK72" s="79">
        <v>4</v>
      </c>
      <c r="AL72" s="85" t="s">
        <v>792</v>
      </c>
      <c r="AM72" s="79" t="s">
        <v>807</v>
      </c>
      <c r="AN72" s="79" t="b">
        <v>0</v>
      </c>
      <c r="AO72" s="85" t="s">
        <v>792</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26</v>
      </c>
      <c r="BK72" s="49">
        <v>100</v>
      </c>
      <c r="BL72" s="48">
        <v>26</v>
      </c>
    </row>
    <row r="73" spans="1:64" ht="15">
      <c r="A73" s="64" t="s">
        <v>268</v>
      </c>
      <c r="B73" s="64" t="s">
        <v>232</v>
      </c>
      <c r="C73" s="65"/>
      <c r="D73" s="66"/>
      <c r="E73" s="67"/>
      <c r="F73" s="68"/>
      <c r="G73" s="65"/>
      <c r="H73" s="69"/>
      <c r="I73" s="70"/>
      <c r="J73" s="70"/>
      <c r="K73" s="34" t="s">
        <v>65</v>
      </c>
      <c r="L73" s="77">
        <v>103</v>
      </c>
      <c r="M73" s="77"/>
      <c r="N73" s="72"/>
      <c r="O73" s="79" t="s">
        <v>311</v>
      </c>
      <c r="P73" s="81">
        <v>43690.04644675926</v>
      </c>
      <c r="Q73" s="79" t="s">
        <v>323</v>
      </c>
      <c r="R73" s="79"/>
      <c r="S73" s="79"/>
      <c r="T73" s="79"/>
      <c r="U73" s="79"/>
      <c r="V73" s="82" t="s">
        <v>554</v>
      </c>
      <c r="W73" s="81">
        <v>43690.04644675926</v>
      </c>
      <c r="X73" s="82" t="s">
        <v>638</v>
      </c>
      <c r="Y73" s="79"/>
      <c r="Z73" s="79"/>
      <c r="AA73" s="85" t="s">
        <v>752</v>
      </c>
      <c r="AB73" s="79"/>
      <c r="AC73" s="79" t="b">
        <v>0</v>
      </c>
      <c r="AD73" s="79">
        <v>0</v>
      </c>
      <c r="AE73" s="85" t="s">
        <v>798</v>
      </c>
      <c r="AF73" s="79" t="b">
        <v>0</v>
      </c>
      <c r="AG73" s="79" t="s">
        <v>802</v>
      </c>
      <c r="AH73" s="79"/>
      <c r="AI73" s="85" t="s">
        <v>798</v>
      </c>
      <c r="AJ73" s="79" t="b">
        <v>0</v>
      </c>
      <c r="AK73" s="79">
        <v>5</v>
      </c>
      <c r="AL73" s="85" t="s">
        <v>790</v>
      </c>
      <c r="AM73" s="79" t="s">
        <v>807</v>
      </c>
      <c r="AN73" s="79" t="b">
        <v>0</v>
      </c>
      <c r="AO73" s="85" t="s">
        <v>790</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4</v>
      </c>
      <c r="BD73" s="48"/>
      <c r="BE73" s="49"/>
      <c r="BF73" s="48"/>
      <c r="BG73" s="49"/>
      <c r="BH73" s="48"/>
      <c r="BI73" s="49"/>
      <c r="BJ73" s="48"/>
      <c r="BK73" s="49"/>
      <c r="BL73" s="48"/>
    </row>
    <row r="74" spans="1:64" ht="15">
      <c r="A74" s="64" t="s">
        <v>268</v>
      </c>
      <c r="B74" s="64" t="s">
        <v>277</v>
      </c>
      <c r="C74" s="65"/>
      <c r="D74" s="66"/>
      <c r="E74" s="67"/>
      <c r="F74" s="68"/>
      <c r="G74" s="65"/>
      <c r="H74" s="69"/>
      <c r="I74" s="70"/>
      <c r="J74" s="70"/>
      <c r="K74" s="34" t="s">
        <v>65</v>
      </c>
      <c r="L74" s="77">
        <v>105</v>
      </c>
      <c r="M74" s="77"/>
      <c r="N74" s="72"/>
      <c r="O74" s="79" t="s">
        <v>311</v>
      </c>
      <c r="P74" s="81">
        <v>43692.325474537036</v>
      </c>
      <c r="Q74" s="79" t="s">
        <v>334</v>
      </c>
      <c r="R74" s="79"/>
      <c r="S74" s="79"/>
      <c r="T74" s="79"/>
      <c r="U74" s="82" t="s">
        <v>492</v>
      </c>
      <c r="V74" s="82" t="s">
        <v>492</v>
      </c>
      <c r="W74" s="81">
        <v>43692.325474537036</v>
      </c>
      <c r="X74" s="82" t="s">
        <v>639</v>
      </c>
      <c r="Y74" s="79"/>
      <c r="Z74" s="79"/>
      <c r="AA74" s="85" t="s">
        <v>753</v>
      </c>
      <c r="AB74" s="79"/>
      <c r="AC74" s="79" t="b">
        <v>0</v>
      </c>
      <c r="AD74" s="79">
        <v>0</v>
      </c>
      <c r="AE74" s="85" t="s">
        <v>798</v>
      </c>
      <c r="AF74" s="79" t="b">
        <v>0</v>
      </c>
      <c r="AG74" s="79" t="s">
        <v>802</v>
      </c>
      <c r="AH74" s="79"/>
      <c r="AI74" s="85" t="s">
        <v>798</v>
      </c>
      <c r="AJ74" s="79" t="b">
        <v>0</v>
      </c>
      <c r="AK74" s="79">
        <v>9</v>
      </c>
      <c r="AL74" s="85" t="s">
        <v>780</v>
      </c>
      <c r="AM74" s="79" t="s">
        <v>807</v>
      </c>
      <c r="AN74" s="79" t="b">
        <v>0</v>
      </c>
      <c r="AO74" s="85" t="s">
        <v>780</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268</v>
      </c>
      <c r="B75" s="64" t="s">
        <v>301</v>
      </c>
      <c r="C75" s="65"/>
      <c r="D75" s="66"/>
      <c r="E75" s="67"/>
      <c r="F75" s="68"/>
      <c r="G75" s="65"/>
      <c r="H75" s="69"/>
      <c r="I75" s="70"/>
      <c r="J75" s="70"/>
      <c r="K75" s="34" t="s">
        <v>65</v>
      </c>
      <c r="L75" s="77">
        <v>107</v>
      </c>
      <c r="M75" s="77"/>
      <c r="N75" s="72"/>
      <c r="O75" s="79" t="s">
        <v>311</v>
      </c>
      <c r="P75" s="81">
        <v>43696.79399305556</v>
      </c>
      <c r="Q75" s="79" t="s">
        <v>355</v>
      </c>
      <c r="R75" s="79"/>
      <c r="S75" s="79"/>
      <c r="T75" s="79" t="s">
        <v>480</v>
      </c>
      <c r="U75" s="79"/>
      <c r="V75" s="82" t="s">
        <v>554</v>
      </c>
      <c r="W75" s="81">
        <v>43696.79399305556</v>
      </c>
      <c r="X75" s="82" t="s">
        <v>640</v>
      </c>
      <c r="Y75" s="79"/>
      <c r="Z75" s="79"/>
      <c r="AA75" s="85" t="s">
        <v>754</v>
      </c>
      <c r="AB75" s="79"/>
      <c r="AC75" s="79" t="b">
        <v>0</v>
      </c>
      <c r="AD75" s="79">
        <v>0</v>
      </c>
      <c r="AE75" s="85" t="s">
        <v>798</v>
      </c>
      <c r="AF75" s="79" t="b">
        <v>0</v>
      </c>
      <c r="AG75" s="79" t="s">
        <v>802</v>
      </c>
      <c r="AH75" s="79"/>
      <c r="AI75" s="85" t="s">
        <v>798</v>
      </c>
      <c r="AJ75" s="79" t="b">
        <v>0</v>
      </c>
      <c r="AK75" s="79">
        <v>2</v>
      </c>
      <c r="AL75" s="85" t="s">
        <v>777</v>
      </c>
      <c r="AM75" s="79" t="s">
        <v>807</v>
      </c>
      <c r="AN75" s="79" t="b">
        <v>0</v>
      </c>
      <c r="AO75" s="85" t="s">
        <v>777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5.2631578947368425</v>
      </c>
      <c r="BF75" s="48">
        <v>1</v>
      </c>
      <c r="BG75" s="49">
        <v>5.2631578947368425</v>
      </c>
      <c r="BH75" s="48">
        <v>0</v>
      </c>
      <c r="BI75" s="49">
        <v>0</v>
      </c>
      <c r="BJ75" s="48">
        <v>17</v>
      </c>
      <c r="BK75" s="49">
        <v>89.47368421052632</v>
      </c>
      <c r="BL75" s="48">
        <v>19</v>
      </c>
    </row>
    <row r="76" spans="1:64" ht="15">
      <c r="A76" s="64" t="s">
        <v>269</v>
      </c>
      <c r="B76" s="64" t="s">
        <v>277</v>
      </c>
      <c r="C76" s="65"/>
      <c r="D76" s="66"/>
      <c r="E76" s="67"/>
      <c r="F76" s="68"/>
      <c r="G76" s="65"/>
      <c r="H76" s="69"/>
      <c r="I76" s="70"/>
      <c r="J76" s="70"/>
      <c r="K76" s="34" t="s">
        <v>65</v>
      </c>
      <c r="L76" s="77">
        <v>109</v>
      </c>
      <c r="M76" s="77"/>
      <c r="N76" s="72"/>
      <c r="O76" s="79" t="s">
        <v>311</v>
      </c>
      <c r="P76" s="81">
        <v>43685.79310185185</v>
      </c>
      <c r="Q76" s="79" t="s">
        <v>313</v>
      </c>
      <c r="R76" s="79"/>
      <c r="S76" s="79"/>
      <c r="T76" s="79" t="s">
        <v>454</v>
      </c>
      <c r="U76" s="79"/>
      <c r="V76" s="82" t="s">
        <v>555</v>
      </c>
      <c r="W76" s="81">
        <v>43685.79310185185</v>
      </c>
      <c r="X76" s="82" t="s">
        <v>641</v>
      </c>
      <c r="Y76" s="79"/>
      <c r="Z76" s="79"/>
      <c r="AA76" s="85" t="s">
        <v>755</v>
      </c>
      <c r="AB76" s="79"/>
      <c r="AC76" s="79" t="b">
        <v>0</v>
      </c>
      <c r="AD76" s="79">
        <v>0</v>
      </c>
      <c r="AE76" s="85" t="s">
        <v>798</v>
      </c>
      <c r="AF76" s="79" t="b">
        <v>0</v>
      </c>
      <c r="AG76" s="79" t="s">
        <v>802</v>
      </c>
      <c r="AH76" s="79"/>
      <c r="AI76" s="85" t="s">
        <v>798</v>
      </c>
      <c r="AJ76" s="79" t="b">
        <v>0</v>
      </c>
      <c r="AK76" s="79">
        <v>4</v>
      </c>
      <c r="AL76" s="85" t="s">
        <v>792</v>
      </c>
      <c r="AM76" s="79" t="s">
        <v>807</v>
      </c>
      <c r="AN76" s="79" t="b">
        <v>0</v>
      </c>
      <c r="AO76" s="85" t="s">
        <v>792</v>
      </c>
      <c r="AP76" s="79" t="s">
        <v>176</v>
      </c>
      <c r="AQ76" s="79">
        <v>0</v>
      </c>
      <c r="AR76" s="79">
        <v>0</v>
      </c>
      <c r="AS76" s="79"/>
      <c r="AT76" s="79"/>
      <c r="AU76" s="79"/>
      <c r="AV76" s="79"/>
      <c r="AW76" s="79"/>
      <c r="AX76" s="79"/>
      <c r="AY76" s="79"/>
      <c r="AZ76" s="79"/>
      <c r="BA76">
        <v>3</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26</v>
      </c>
      <c r="BK76" s="49">
        <v>100</v>
      </c>
      <c r="BL76" s="48">
        <v>26</v>
      </c>
    </row>
    <row r="77" spans="1:64" ht="15">
      <c r="A77" s="64" t="s">
        <v>269</v>
      </c>
      <c r="B77" s="64" t="s">
        <v>277</v>
      </c>
      <c r="C77" s="65"/>
      <c r="D77" s="66"/>
      <c r="E77" s="67"/>
      <c r="F77" s="68"/>
      <c r="G77" s="65"/>
      <c r="H77" s="69"/>
      <c r="I77" s="70"/>
      <c r="J77" s="70"/>
      <c r="K77" s="34" t="s">
        <v>65</v>
      </c>
      <c r="L77" s="77">
        <v>110</v>
      </c>
      <c r="M77" s="77"/>
      <c r="N77" s="72"/>
      <c r="O77" s="79" t="s">
        <v>311</v>
      </c>
      <c r="P77" s="81">
        <v>43691.53637731481</v>
      </c>
      <c r="Q77" s="79" t="s">
        <v>335</v>
      </c>
      <c r="R77" s="79"/>
      <c r="S77" s="79"/>
      <c r="T77" s="79"/>
      <c r="U77" s="79"/>
      <c r="V77" s="82" t="s">
        <v>555</v>
      </c>
      <c r="W77" s="81">
        <v>43691.53637731481</v>
      </c>
      <c r="X77" s="82" t="s">
        <v>642</v>
      </c>
      <c r="Y77" s="79"/>
      <c r="Z77" s="79"/>
      <c r="AA77" s="85" t="s">
        <v>756</v>
      </c>
      <c r="AB77" s="79"/>
      <c r="AC77" s="79" t="b">
        <v>0</v>
      </c>
      <c r="AD77" s="79">
        <v>0</v>
      </c>
      <c r="AE77" s="85" t="s">
        <v>798</v>
      </c>
      <c r="AF77" s="79" t="b">
        <v>0</v>
      </c>
      <c r="AG77" s="79" t="s">
        <v>802</v>
      </c>
      <c r="AH77" s="79"/>
      <c r="AI77" s="85" t="s">
        <v>798</v>
      </c>
      <c r="AJ77" s="79" t="b">
        <v>0</v>
      </c>
      <c r="AK77" s="79">
        <v>2</v>
      </c>
      <c r="AL77" s="85" t="s">
        <v>793</v>
      </c>
      <c r="AM77" s="79" t="s">
        <v>807</v>
      </c>
      <c r="AN77" s="79" t="b">
        <v>0</v>
      </c>
      <c r="AO77" s="85" t="s">
        <v>793</v>
      </c>
      <c r="AP77" s="79" t="s">
        <v>176</v>
      </c>
      <c r="AQ77" s="79">
        <v>0</v>
      </c>
      <c r="AR77" s="79">
        <v>0</v>
      </c>
      <c r="AS77" s="79"/>
      <c r="AT77" s="79"/>
      <c r="AU77" s="79"/>
      <c r="AV77" s="79"/>
      <c r="AW77" s="79"/>
      <c r="AX77" s="79"/>
      <c r="AY77" s="79"/>
      <c r="AZ77" s="79"/>
      <c r="BA77">
        <v>3</v>
      </c>
      <c r="BB77" s="78" t="str">
        <f>REPLACE(INDEX(GroupVertices[Group],MATCH(Edges25[[#This Row],[Vertex 1]],GroupVertices[Vertex],0)),1,1,"")</f>
        <v>1</v>
      </c>
      <c r="BC77" s="78" t="str">
        <f>REPLACE(INDEX(GroupVertices[Group],MATCH(Edges25[[#This Row],[Vertex 2]],GroupVertices[Vertex],0)),1,1,"")</f>
        <v>1</v>
      </c>
      <c r="BD77" s="48">
        <v>1</v>
      </c>
      <c r="BE77" s="49">
        <v>3.8461538461538463</v>
      </c>
      <c r="BF77" s="48">
        <v>0</v>
      </c>
      <c r="BG77" s="49">
        <v>0</v>
      </c>
      <c r="BH77" s="48">
        <v>0</v>
      </c>
      <c r="BI77" s="49">
        <v>0</v>
      </c>
      <c r="BJ77" s="48">
        <v>25</v>
      </c>
      <c r="BK77" s="49">
        <v>96.15384615384616</v>
      </c>
      <c r="BL77" s="48">
        <v>26</v>
      </c>
    </row>
    <row r="78" spans="1:64" ht="15">
      <c r="A78" s="64" t="s">
        <v>269</v>
      </c>
      <c r="B78" s="64" t="s">
        <v>301</v>
      </c>
      <c r="C78" s="65"/>
      <c r="D78" s="66"/>
      <c r="E78" s="67"/>
      <c r="F78" s="68"/>
      <c r="G78" s="65"/>
      <c r="H78" s="69"/>
      <c r="I78" s="70"/>
      <c r="J78" s="70"/>
      <c r="K78" s="34" t="s">
        <v>65</v>
      </c>
      <c r="L78" s="77">
        <v>111</v>
      </c>
      <c r="M78" s="77"/>
      <c r="N78" s="72"/>
      <c r="O78" s="79" t="s">
        <v>311</v>
      </c>
      <c r="P78" s="81">
        <v>43697.0509375</v>
      </c>
      <c r="Q78" s="79" t="s">
        <v>355</v>
      </c>
      <c r="R78" s="79"/>
      <c r="S78" s="79"/>
      <c r="T78" s="79" t="s">
        <v>480</v>
      </c>
      <c r="U78" s="79"/>
      <c r="V78" s="82" t="s">
        <v>555</v>
      </c>
      <c r="W78" s="81">
        <v>43697.0509375</v>
      </c>
      <c r="X78" s="82" t="s">
        <v>643</v>
      </c>
      <c r="Y78" s="79"/>
      <c r="Z78" s="79"/>
      <c r="AA78" s="85" t="s">
        <v>757</v>
      </c>
      <c r="AB78" s="79"/>
      <c r="AC78" s="79" t="b">
        <v>0</v>
      </c>
      <c r="AD78" s="79">
        <v>0</v>
      </c>
      <c r="AE78" s="85" t="s">
        <v>798</v>
      </c>
      <c r="AF78" s="79" t="b">
        <v>0</v>
      </c>
      <c r="AG78" s="79" t="s">
        <v>802</v>
      </c>
      <c r="AH78" s="79"/>
      <c r="AI78" s="85" t="s">
        <v>798</v>
      </c>
      <c r="AJ78" s="79" t="b">
        <v>0</v>
      </c>
      <c r="AK78" s="79">
        <v>2</v>
      </c>
      <c r="AL78" s="85" t="s">
        <v>777</v>
      </c>
      <c r="AM78" s="79" t="s">
        <v>807</v>
      </c>
      <c r="AN78" s="79" t="b">
        <v>0</v>
      </c>
      <c r="AO78" s="85" t="s">
        <v>777</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270</v>
      </c>
      <c r="B79" s="64" t="s">
        <v>270</v>
      </c>
      <c r="C79" s="65"/>
      <c r="D79" s="66"/>
      <c r="E79" s="67"/>
      <c r="F79" s="68"/>
      <c r="G79" s="65"/>
      <c r="H79" s="69"/>
      <c r="I79" s="70"/>
      <c r="J79" s="70"/>
      <c r="K79" s="34" t="s">
        <v>65</v>
      </c>
      <c r="L79" s="77">
        <v>113</v>
      </c>
      <c r="M79" s="77"/>
      <c r="N79" s="72"/>
      <c r="O79" s="79" t="s">
        <v>176</v>
      </c>
      <c r="P79" s="81">
        <v>43689.31738425926</v>
      </c>
      <c r="Q79" s="79" t="s">
        <v>356</v>
      </c>
      <c r="R79" s="82" t="s">
        <v>408</v>
      </c>
      <c r="S79" s="79" t="s">
        <v>445</v>
      </c>
      <c r="T79" s="79" t="s">
        <v>481</v>
      </c>
      <c r="U79" s="79"/>
      <c r="V79" s="82" t="s">
        <v>556</v>
      </c>
      <c r="W79" s="81">
        <v>43689.31738425926</v>
      </c>
      <c r="X79" s="82" t="s">
        <v>644</v>
      </c>
      <c r="Y79" s="79"/>
      <c r="Z79" s="79"/>
      <c r="AA79" s="85" t="s">
        <v>758</v>
      </c>
      <c r="AB79" s="79"/>
      <c r="AC79" s="79" t="b">
        <v>0</v>
      </c>
      <c r="AD79" s="79">
        <v>0</v>
      </c>
      <c r="AE79" s="85" t="s">
        <v>798</v>
      </c>
      <c r="AF79" s="79" t="b">
        <v>0</v>
      </c>
      <c r="AG79" s="79" t="s">
        <v>802</v>
      </c>
      <c r="AH79" s="79"/>
      <c r="AI79" s="85" t="s">
        <v>798</v>
      </c>
      <c r="AJ79" s="79" t="b">
        <v>0</v>
      </c>
      <c r="AK79" s="79">
        <v>0</v>
      </c>
      <c r="AL79" s="85" t="s">
        <v>798</v>
      </c>
      <c r="AM79" s="79" t="s">
        <v>812</v>
      </c>
      <c r="AN79" s="79" t="b">
        <v>0</v>
      </c>
      <c r="AO79" s="85" t="s">
        <v>758</v>
      </c>
      <c r="AP79" s="79" t="s">
        <v>176</v>
      </c>
      <c r="AQ79" s="79">
        <v>0</v>
      </c>
      <c r="AR79" s="79">
        <v>0</v>
      </c>
      <c r="AS79" s="79"/>
      <c r="AT79" s="79"/>
      <c r="AU79" s="79"/>
      <c r="AV79" s="79"/>
      <c r="AW79" s="79"/>
      <c r="AX79" s="79"/>
      <c r="AY79" s="79"/>
      <c r="AZ79" s="79"/>
      <c r="BA79">
        <v>5</v>
      </c>
      <c r="BB79" s="78" t="str">
        <f>REPLACE(INDEX(GroupVertices[Group],MATCH(Edges25[[#This Row],[Vertex 1]],GroupVertices[Vertex],0)),1,1,"")</f>
        <v>3</v>
      </c>
      <c r="BC79" s="78" t="str">
        <f>REPLACE(INDEX(GroupVertices[Group],MATCH(Edges25[[#This Row],[Vertex 2]],GroupVertices[Vertex],0)),1,1,"")</f>
        <v>3</v>
      </c>
      <c r="BD79" s="48">
        <v>0</v>
      </c>
      <c r="BE79" s="49">
        <v>0</v>
      </c>
      <c r="BF79" s="48">
        <v>1</v>
      </c>
      <c r="BG79" s="49">
        <v>3.0303030303030303</v>
      </c>
      <c r="BH79" s="48">
        <v>0</v>
      </c>
      <c r="BI79" s="49">
        <v>0</v>
      </c>
      <c r="BJ79" s="48">
        <v>32</v>
      </c>
      <c r="BK79" s="49">
        <v>96.96969696969697</v>
      </c>
      <c r="BL79" s="48">
        <v>33</v>
      </c>
    </row>
    <row r="80" spans="1:64" ht="15">
      <c r="A80" s="64" t="s">
        <v>270</v>
      </c>
      <c r="B80" s="64" t="s">
        <v>270</v>
      </c>
      <c r="C80" s="65"/>
      <c r="D80" s="66"/>
      <c r="E80" s="67"/>
      <c r="F80" s="68"/>
      <c r="G80" s="65"/>
      <c r="H80" s="69"/>
      <c r="I80" s="70"/>
      <c r="J80" s="70"/>
      <c r="K80" s="34" t="s">
        <v>65</v>
      </c>
      <c r="L80" s="77">
        <v>114</v>
      </c>
      <c r="M80" s="77"/>
      <c r="N80" s="72"/>
      <c r="O80" s="79" t="s">
        <v>176</v>
      </c>
      <c r="P80" s="81">
        <v>43691.45178240741</v>
      </c>
      <c r="Q80" s="79" t="s">
        <v>357</v>
      </c>
      <c r="R80" s="82" t="s">
        <v>409</v>
      </c>
      <c r="S80" s="79" t="s">
        <v>446</v>
      </c>
      <c r="T80" s="79" t="s">
        <v>481</v>
      </c>
      <c r="U80" s="82" t="s">
        <v>496</v>
      </c>
      <c r="V80" s="82" t="s">
        <v>496</v>
      </c>
      <c r="W80" s="81">
        <v>43691.45178240741</v>
      </c>
      <c r="X80" s="82" t="s">
        <v>645</v>
      </c>
      <c r="Y80" s="79"/>
      <c r="Z80" s="79"/>
      <c r="AA80" s="85" t="s">
        <v>759</v>
      </c>
      <c r="AB80" s="79"/>
      <c r="AC80" s="79" t="b">
        <v>0</v>
      </c>
      <c r="AD80" s="79">
        <v>0</v>
      </c>
      <c r="AE80" s="85" t="s">
        <v>798</v>
      </c>
      <c r="AF80" s="79" t="b">
        <v>0</v>
      </c>
      <c r="AG80" s="79" t="s">
        <v>802</v>
      </c>
      <c r="AH80" s="79"/>
      <c r="AI80" s="85" t="s">
        <v>798</v>
      </c>
      <c r="AJ80" s="79" t="b">
        <v>0</v>
      </c>
      <c r="AK80" s="79">
        <v>0</v>
      </c>
      <c r="AL80" s="85" t="s">
        <v>798</v>
      </c>
      <c r="AM80" s="79" t="s">
        <v>812</v>
      </c>
      <c r="AN80" s="79" t="b">
        <v>0</v>
      </c>
      <c r="AO80" s="85" t="s">
        <v>759</v>
      </c>
      <c r="AP80" s="79" t="s">
        <v>176</v>
      </c>
      <c r="AQ80" s="79">
        <v>0</v>
      </c>
      <c r="AR80" s="79">
        <v>0</v>
      </c>
      <c r="AS80" s="79"/>
      <c r="AT80" s="79"/>
      <c r="AU80" s="79"/>
      <c r="AV80" s="79"/>
      <c r="AW80" s="79"/>
      <c r="AX80" s="79"/>
      <c r="AY80" s="79"/>
      <c r="AZ80" s="79"/>
      <c r="BA80">
        <v>5</v>
      </c>
      <c r="BB80" s="78" t="str">
        <f>REPLACE(INDEX(GroupVertices[Group],MATCH(Edges25[[#This Row],[Vertex 1]],GroupVertices[Vertex],0)),1,1,"")</f>
        <v>3</v>
      </c>
      <c r="BC80" s="78" t="str">
        <f>REPLACE(INDEX(GroupVertices[Group],MATCH(Edges25[[#This Row],[Vertex 2]],GroupVertices[Vertex],0)),1,1,"")</f>
        <v>3</v>
      </c>
      <c r="BD80" s="48">
        <v>1</v>
      </c>
      <c r="BE80" s="49">
        <v>3.125</v>
      </c>
      <c r="BF80" s="48">
        <v>0</v>
      </c>
      <c r="BG80" s="49">
        <v>0</v>
      </c>
      <c r="BH80" s="48">
        <v>0</v>
      </c>
      <c r="BI80" s="49">
        <v>0</v>
      </c>
      <c r="BJ80" s="48">
        <v>31</v>
      </c>
      <c r="BK80" s="49">
        <v>96.875</v>
      </c>
      <c r="BL80" s="48">
        <v>32</v>
      </c>
    </row>
    <row r="81" spans="1:64" ht="15">
      <c r="A81" s="64" t="s">
        <v>270</v>
      </c>
      <c r="B81" s="64" t="s">
        <v>270</v>
      </c>
      <c r="C81" s="65"/>
      <c r="D81" s="66"/>
      <c r="E81" s="67"/>
      <c r="F81" s="68"/>
      <c r="G81" s="65"/>
      <c r="H81" s="69"/>
      <c r="I81" s="70"/>
      <c r="J81" s="70"/>
      <c r="K81" s="34" t="s">
        <v>65</v>
      </c>
      <c r="L81" s="77">
        <v>115</v>
      </c>
      <c r="M81" s="77"/>
      <c r="N81" s="72"/>
      <c r="O81" s="79" t="s">
        <v>176</v>
      </c>
      <c r="P81" s="81">
        <v>43691.4559375</v>
      </c>
      <c r="Q81" s="79" t="s">
        <v>358</v>
      </c>
      <c r="R81" s="82" t="s">
        <v>410</v>
      </c>
      <c r="S81" s="79" t="s">
        <v>446</v>
      </c>
      <c r="T81" s="79" t="s">
        <v>481</v>
      </c>
      <c r="U81" s="82" t="s">
        <v>497</v>
      </c>
      <c r="V81" s="82" t="s">
        <v>497</v>
      </c>
      <c r="W81" s="81">
        <v>43691.4559375</v>
      </c>
      <c r="X81" s="82" t="s">
        <v>646</v>
      </c>
      <c r="Y81" s="79"/>
      <c r="Z81" s="79"/>
      <c r="AA81" s="85" t="s">
        <v>760</v>
      </c>
      <c r="AB81" s="79"/>
      <c r="AC81" s="79" t="b">
        <v>0</v>
      </c>
      <c r="AD81" s="79">
        <v>0</v>
      </c>
      <c r="AE81" s="85" t="s">
        <v>798</v>
      </c>
      <c r="AF81" s="79" t="b">
        <v>0</v>
      </c>
      <c r="AG81" s="79" t="s">
        <v>802</v>
      </c>
      <c r="AH81" s="79"/>
      <c r="AI81" s="85" t="s">
        <v>798</v>
      </c>
      <c r="AJ81" s="79" t="b">
        <v>0</v>
      </c>
      <c r="AK81" s="79">
        <v>0</v>
      </c>
      <c r="AL81" s="85" t="s">
        <v>798</v>
      </c>
      <c r="AM81" s="79" t="s">
        <v>812</v>
      </c>
      <c r="AN81" s="79" t="b">
        <v>0</v>
      </c>
      <c r="AO81" s="85" t="s">
        <v>760</v>
      </c>
      <c r="AP81" s="79" t="s">
        <v>176</v>
      </c>
      <c r="AQ81" s="79">
        <v>0</v>
      </c>
      <c r="AR81" s="79">
        <v>0</v>
      </c>
      <c r="AS81" s="79"/>
      <c r="AT81" s="79"/>
      <c r="AU81" s="79"/>
      <c r="AV81" s="79"/>
      <c r="AW81" s="79"/>
      <c r="AX81" s="79"/>
      <c r="AY81" s="79"/>
      <c r="AZ81" s="79"/>
      <c r="BA81">
        <v>5</v>
      </c>
      <c r="BB81" s="78" t="str">
        <f>REPLACE(INDEX(GroupVertices[Group],MATCH(Edges25[[#This Row],[Vertex 1]],GroupVertices[Vertex],0)),1,1,"")</f>
        <v>3</v>
      </c>
      <c r="BC81" s="78" t="str">
        <f>REPLACE(INDEX(GroupVertices[Group],MATCH(Edges25[[#This Row],[Vertex 2]],GroupVertices[Vertex],0)),1,1,"")</f>
        <v>3</v>
      </c>
      <c r="BD81" s="48">
        <v>1</v>
      </c>
      <c r="BE81" s="49">
        <v>3.0303030303030303</v>
      </c>
      <c r="BF81" s="48">
        <v>0</v>
      </c>
      <c r="BG81" s="49">
        <v>0</v>
      </c>
      <c r="BH81" s="48">
        <v>0</v>
      </c>
      <c r="BI81" s="49">
        <v>0</v>
      </c>
      <c r="BJ81" s="48">
        <v>32</v>
      </c>
      <c r="BK81" s="49">
        <v>96.96969696969697</v>
      </c>
      <c r="BL81" s="48">
        <v>33</v>
      </c>
    </row>
    <row r="82" spans="1:64" ht="15">
      <c r="A82" s="64" t="s">
        <v>270</v>
      </c>
      <c r="B82" s="64" t="s">
        <v>270</v>
      </c>
      <c r="C82" s="65"/>
      <c r="D82" s="66"/>
      <c r="E82" s="67"/>
      <c r="F82" s="68"/>
      <c r="G82" s="65"/>
      <c r="H82" s="69"/>
      <c r="I82" s="70"/>
      <c r="J82" s="70"/>
      <c r="K82" s="34" t="s">
        <v>65</v>
      </c>
      <c r="L82" s="77">
        <v>116</v>
      </c>
      <c r="M82" s="77"/>
      <c r="N82" s="72"/>
      <c r="O82" s="79" t="s">
        <v>176</v>
      </c>
      <c r="P82" s="81">
        <v>43697.312893518516</v>
      </c>
      <c r="Q82" s="79" t="s">
        <v>359</v>
      </c>
      <c r="R82" s="82" t="s">
        <v>411</v>
      </c>
      <c r="S82" s="79" t="s">
        <v>447</v>
      </c>
      <c r="T82" s="79" t="s">
        <v>481</v>
      </c>
      <c r="U82" s="82" t="s">
        <v>498</v>
      </c>
      <c r="V82" s="82" t="s">
        <v>498</v>
      </c>
      <c r="W82" s="81">
        <v>43697.312893518516</v>
      </c>
      <c r="X82" s="82" t="s">
        <v>647</v>
      </c>
      <c r="Y82" s="79"/>
      <c r="Z82" s="79"/>
      <c r="AA82" s="85" t="s">
        <v>761</v>
      </c>
      <c r="AB82" s="79"/>
      <c r="AC82" s="79" t="b">
        <v>0</v>
      </c>
      <c r="AD82" s="79">
        <v>0</v>
      </c>
      <c r="AE82" s="85" t="s">
        <v>798</v>
      </c>
      <c r="AF82" s="79" t="b">
        <v>0</v>
      </c>
      <c r="AG82" s="79" t="s">
        <v>802</v>
      </c>
      <c r="AH82" s="79"/>
      <c r="AI82" s="85" t="s">
        <v>798</v>
      </c>
      <c r="AJ82" s="79" t="b">
        <v>0</v>
      </c>
      <c r="AK82" s="79">
        <v>0</v>
      </c>
      <c r="AL82" s="85" t="s">
        <v>798</v>
      </c>
      <c r="AM82" s="79" t="s">
        <v>812</v>
      </c>
      <c r="AN82" s="79" t="b">
        <v>0</v>
      </c>
      <c r="AO82" s="85" t="s">
        <v>761</v>
      </c>
      <c r="AP82" s="79" t="s">
        <v>176</v>
      </c>
      <c r="AQ82" s="79">
        <v>0</v>
      </c>
      <c r="AR82" s="79">
        <v>0</v>
      </c>
      <c r="AS82" s="79"/>
      <c r="AT82" s="79"/>
      <c r="AU82" s="79"/>
      <c r="AV82" s="79"/>
      <c r="AW82" s="79"/>
      <c r="AX82" s="79"/>
      <c r="AY82" s="79"/>
      <c r="AZ82" s="79"/>
      <c r="BA82">
        <v>5</v>
      </c>
      <c r="BB82" s="78" t="str">
        <f>REPLACE(INDEX(GroupVertices[Group],MATCH(Edges25[[#This Row],[Vertex 1]],GroupVertices[Vertex],0)),1,1,"")</f>
        <v>3</v>
      </c>
      <c r="BC82" s="78" t="str">
        <f>REPLACE(INDEX(GroupVertices[Group],MATCH(Edges25[[#This Row],[Vertex 2]],GroupVertices[Vertex],0)),1,1,"")</f>
        <v>3</v>
      </c>
      <c r="BD82" s="48">
        <v>1</v>
      </c>
      <c r="BE82" s="49">
        <v>3.125</v>
      </c>
      <c r="BF82" s="48">
        <v>0</v>
      </c>
      <c r="BG82" s="49">
        <v>0</v>
      </c>
      <c r="BH82" s="48">
        <v>0</v>
      </c>
      <c r="BI82" s="49">
        <v>0</v>
      </c>
      <c r="BJ82" s="48">
        <v>31</v>
      </c>
      <c r="BK82" s="49">
        <v>96.875</v>
      </c>
      <c r="BL82" s="48">
        <v>32</v>
      </c>
    </row>
    <row r="83" spans="1:64" ht="15">
      <c r="A83" s="64" t="s">
        <v>270</v>
      </c>
      <c r="B83" s="64" t="s">
        <v>270</v>
      </c>
      <c r="C83" s="65"/>
      <c r="D83" s="66"/>
      <c r="E83" s="67"/>
      <c r="F83" s="68"/>
      <c r="G83" s="65"/>
      <c r="H83" s="69"/>
      <c r="I83" s="70"/>
      <c r="J83" s="70"/>
      <c r="K83" s="34" t="s">
        <v>65</v>
      </c>
      <c r="L83" s="77">
        <v>117</v>
      </c>
      <c r="M83" s="77"/>
      <c r="N83" s="72"/>
      <c r="O83" s="79" t="s">
        <v>176</v>
      </c>
      <c r="P83" s="81">
        <v>43697.32225694445</v>
      </c>
      <c r="Q83" s="79" t="s">
        <v>360</v>
      </c>
      <c r="R83" s="82" t="s">
        <v>412</v>
      </c>
      <c r="S83" s="79" t="s">
        <v>447</v>
      </c>
      <c r="T83" s="79" t="s">
        <v>481</v>
      </c>
      <c r="U83" s="82" t="s">
        <v>499</v>
      </c>
      <c r="V83" s="82" t="s">
        <v>499</v>
      </c>
      <c r="W83" s="81">
        <v>43697.32225694445</v>
      </c>
      <c r="X83" s="82" t="s">
        <v>648</v>
      </c>
      <c r="Y83" s="79"/>
      <c r="Z83" s="79"/>
      <c r="AA83" s="85" t="s">
        <v>762</v>
      </c>
      <c r="AB83" s="79"/>
      <c r="AC83" s="79" t="b">
        <v>0</v>
      </c>
      <c r="AD83" s="79">
        <v>0</v>
      </c>
      <c r="AE83" s="85" t="s">
        <v>798</v>
      </c>
      <c r="AF83" s="79" t="b">
        <v>0</v>
      </c>
      <c r="AG83" s="79" t="s">
        <v>802</v>
      </c>
      <c r="AH83" s="79"/>
      <c r="AI83" s="85" t="s">
        <v>798</v>
      </c>
      <c r="AJ83" s="79" t="b">
        <v>0</v>
      </c>
      <c r="AK83" s="79">
        <v>0</v>
      </c>
      <c r="AL83" s="85" t="s">
        <v>798</v>
      </c>
      <c r="AM83" s="79" t="s">
        <v>812</v>
      </c>
      <c r="AN83" s="79" t="b">
        <v>0</v>
      </c>
      <c r="AO83" s="85" t="s">
        <v>762</v>
      </c>
      <c r="AP83" s="79" t="s">
        <v>176</v>
      </c>
      <c r="AQ83" s="79">
        <v>0</v>
      </c>
      <c r="AR83" s="79">
        <v>0</v>
      </c>
      <c r="AS83" s="79"/>
      <c r="AT83" s="79"/>
      <c r="AU83" s="79"/>
      <c r="AV83" s="79"/>
      <c r="AW83" s="79"/>
      <c r="AX83" s="79"/>
      <c r="AY83" s="79"/>
      <c r="AZ83" s="79"/>
      <c r="BA83">
        <v>5</v>
      </c>
      <c r="BB83" s="78" t="str">
        <f>REPLACE(INDEX(GroupVertices[Group],MATCH(Edges25[[#This Row],[Vertex 1]],GroupVertices[Vertex],0)),1,1,"")</f>
        <v>3</v>
      </c>
      <c r="BC83" s="78" t="str">
        <f>REPLACE(INDEX(GroupVertices[Group],MATCH(Edges25[[#This Row],[Vertex 2]],GroupVertices[Vertex],0)),1,1,"")</f>
        <v>3</v>
      </c>
      <c r="BD83" s="48">
        <v>1</v>
      </c>
      <c r="BE83" s="49">
        <v>3.0303030303030303</v>
      </c>
      <c r="BF83" s="48">
        <v>0</v>
      </c>
      <c r="BG83" s="49">
        <v>0</v>
      </c>
      <c r="BH83" s="48">
        <v>0</v>
      </c>
      <c r="BI83" s="49">
        <v>0</v>
      </c>
      <c r="BJ83" s="48">
        <v>32</v>
      </c>
      <c r="BK83" s="49">
        <v>96.96969696969697</v>
      </c>
      <c r="BL83" s="48">
        <v>33</v>
      </c>
    </row>
    <row r="84" spans="1:64" ht="15">
      <c r="A84" s="64" t="s">
        <v>271</v>
      </c>
      <c r="B84" s="64" t="s">
        <v>302</v>
      </c>
      <c r="C84" s="65"/>
      <c r="D84" s="66"/>
      <c r="E84" s="67"/>
      <c r="F84" s="68"/>
      <c r="G84" s="65"/>
      <c r="H84" s="69"/>
      <c r="I84" s="70"/>
      <c r="J84" s="70"/>
      <c r="K84" s="34" t="s">
        <v>65</v>
      </c>
      <c r="L84" s="77">
        <v>118</v>
      </c>
      <c r="M84" s="77"/>
      <c r="N84" s="72"/>
      <c r="O84" s="79" t="s">
        <v>311</v>
      </c>
      <c r="P84" s="81">
        <v>43697.696493055555</v>
      </c>
      <c r="Q84" s="79" t="s">
        <v>361</v>
      </c>
      <c r="R84" s="79"/>
      <c r="S84" s="79"/>
      <c r="T84" s="79" t="s">
        <v>482</v>
      </c>
      <c r="U84" s="79"/>
      <c r="V84" s="82" t="s">
        <v>511</v>
      </c>
      <c r="W84" s="81">
        <v>43697.696493055555</v>
      </c>
      <c r="X84" s="82" t="s">
        <v>649</v>
      </c>
      <c r="Y84" s="79"/>
      <c r="Z84" s="79"/>
      <c r="AA84" s="85" t="s">
        <v>763</v>
      </c>
      <c r="AB84" s="79"/>
      <c r="AC84" s="79" t="b">
        <v>0</v>
      </c>
      <c r="AD84" s="79">
        <v>0</v>
      </c>
      <c r="AE84" s="85" t="s">
        <v>798</v>
      </c>
      <c r="AF84" s="79" t="b">
        <v>0</v>
      </c>
      <c r="AG84" s="79" t="s">
        <v>802</v>
      </c>
      <c r="AH84" s="79"/>
      <c r="AI84" s="85" t="s">
        <v>798</v>
      </c>
      <c r="AJ84" s="79" t="b">
        <v>0</v>
      </c>
      <c r="AK84" s="79">
        <v>2</v>
      </c>
      <c r="AL84" s="85" t="s">
        <v>778</v>
      </c>
      <c r="AM84" s="79" t="s">
        <v>807</v>
      </c>
      <c r="AN84" s="79" t="b">
        <v>0</v>
      </c>
      <c r="AO84" s="85" t="s">
        <v>778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4</v>
      </c>
      <c r="BE84" s="49">
        <v>19.047619047619047</v>
      </c>
      <c r="BF84" s="48">
        <v>0</v>
      </c>
      <c r="BG84" s="49">
        <v>0</v>
      </c>
      <c r="BH84" s="48">
        <v>0</v>
      </c>
      <c r="BI84" s="49">
        <v>0</v>
      </c>
      <c r="BJ84" s="48">
        <v>17</v>
      </c>
      <c r="BK84" s="49">
        <v>80.95238095238095</v>
      </c>
      <c r="BL84" s="48">
        <v>21</v>
      </c>
    </row>
    <row r="85" spans="1:64" ht="15">
      <c r="A85" s="64" t="s">
        <v>272</v>
      </c>
      <c r="B85" s="64" t="s">
        <v>302</v>
      </c>
      <c r="C85" s="65"/>
      <c r="D85" s="66"/>
      <c r="E85" s="67"/>
      <c r="F85" s="68"/>
      <c r="G85" s="65"/>
      <c r="H85" s="69"/>
      <c r="I85" s="70"/>
      <c r="J85" s="70"/>
      <c r="K85" s="34" t="s">
        <v>65</v>
      </c>
      <c r="L85" s="77">
        <v>120</v>
      </c>
      <c r="M85" s="77"/>
      <c r="N85" s="72"/>
      <c r="O85" s="79" t="s">
        <v>311</v>
      </c>
      <c r="P85" s="81">
        <v>43697.94284722222</v>
      </c>
      <c r="Q85" s="79" t="s">
        <v>361</v>
      </c>
      <c r="R85" s="79"/>
      <c r="S85" s="79"/>
      <c r="T85" s="79" t="s">
        <v>482</v>
      </c>
      <c r="U85" s="79"/>
      <c r="V85" s="82" t="s">
        <v>511</v>
      </c>
      <c r="W85" s="81">
        <v>43697.94284722222</v>
      </c>
      <c r="X85" s="82" t="s">
        <v>650</v>
      </c>
      <c r="Y85" s="79"/>
      <c r="Z85" s="79"/>
      <c r="AA85" s="85" t="s">
        <v>764</v>
      </c>
      <c r="AB85" s="79"/>
      <c r="AC85" s="79" t="b">
        <v>0</v>
      </c>
      <c r="AD85" s="79">
        <v>0</v>
      </c>
      <c r="AE85" s="85" t="s">
        <v>798</v>
      </c>
      <c r="AF85" s="79" t="b">
        <v>0</v>
      </c>
      <c r="AG85" s="79" t="s">
        <v>802</v>
      </c>
      <c r="AH85" s="79"/>
      <c r="AI85" s="85" t="s">
        <v>798</v>
      </c>
      <c r="AJ85" s="79" t="b">
        <v>0</v>
      </c>
      <c r="AK85" s="79">
        <v>2</v>
      </c>
      <c r="AL85" s="85" t="s">
        <v>778</v>
      </c>
      <c r="AM85" s="79" t="s">
        <v>814</v>
      </c>
      <c r="AN85" s="79" t="b">
        <v>0</v>
      </c>
      <c r="AO85" s="85" t="s">
        <v>778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273</v>
      </c>
      <c r="B86" s="64" t="s">
        <v>303</v>
      </c>
      <c r="C86" s="65"/>
      <c r="D86" s="66"/>
      <c r="E86" s="67"/>
      <c r="F86" s="68"/>
      <c r="G86" s="65"/>
      <c r="H86" s="69"/>
      <c r="I86" s="70"/>
      <c r="J86" s="70"/>
      <c r="K86" s="34" t="s">
        <v>65</v>
      </c>
      <c r="L86" s="77">
        <v>122</v>
      </c>
      <c r="M86" s="77"/>
      <c r="N86" s="72"/>
      <c r="O86" s="79" t="s">
        <v>311</v>
      </c>
      <c r="P86" s="81">
        <v>43698.196921296294</v>
      </c>
      <c r="Q86" s="79" t="s">
        <v>362</v>
      </c>
      <c r="R86" s="79"/>
      <c r="S86" s="79"/>
      <c r="T86" s="79"/>
      <c r="U86" s="82" t="s">
        <v>500</v>
      </c>
      <c r="V86" s="82" t="s">
        <v>500</v>
      </c>
      <c r="W86" s="81">
        <v>43698.196921296294</v>
      </c>
      <c r="X86" s="82" t="s">
        <v>651</v>
      </c>
      <c r="Y86" s="79"/>
      <c r="Z86" s="79"/>
      <c r="AA86" s="85" t="s">
        <v>765</v>
      </c>
      <c r="AB86" s="85" t="s">
        <v>797</v>
      </c>
      <c r="AC86" s="79" t="b">
        <v>0</v>
      </c>
      <c r="AD86" s="79">
        <v>1</v>
      </c>
      <c r="AE86" s="85" t="s">
        <v>800</v>
      </c>
      <c r="AF86" s="79" t="b">
        <v>0</v>
      </c>
      <c r="AG86" s="79" t="s">
        <v>802</v>
      </c>
      <c r="AH86" s="79"/>
      <c r="AI86" s="85" t="s">
        <v>798</v>
      </c>
      <c r="AJ86" s="79" t="b">
        <v>0</v>
      </c>
      <c r="AK86" s="79">
        <v>1</v>
      </c>
      <c r="AL86" s="85" t="s">
        <v>798</v>
      </c>
      <c r="AM86" s="79" t="s">
        <v>807</v>
      </c>
      <c r="AN86" s="79" t="b">
        <v>0</v>
      </c>
      <c r="AO86" s="85" t="s">
        <v>797</v>
      </c>
      <c r="AP86" s="79" t="s">
        <v>176</v>
      </c>
      <c r="AQ86" s="79">
        <v>0</v>
      </c>
      <c r="AR86" s="79">
        <v>0</v>
      </c>
      <c r="AS86" s="79"/>
      <c r="AT86" s="79"/>
      <c r="AU86" s="79"/>
      <c r="AV86" s="79"/>
      <c r="AW86" s="79"/>
      <c r="AX86" s="79"/>
      <c r="AY86" s="79"/>
      <c r="AZ86" s="79"/>
      <c r="BA86">
        <v>1</v>
      </c>
      <c r="BB86" s="78" t="str">
        <f>REPLACE(INDEX(GroupVertices[Group],MATCH(Edges25[[#This Row],[Vertex 1]],GroupVertices[Vertex],0)),1,1,"")</f>
        <v>7</v>
      </c>
      <c r="BC86" s="78" t="str">
        <f>REPLACE(INDEX(GroupVertices[Group],MATCH(Edges25[[#This Row],[Vertex 2]],GroupVertices[Vertex],0)),1,1,"")</f>
        <v>7</v>
      </c>
      <c r="BD86" s="48"/>
      <c r="BE86" s="49"/>
      <c r="BF86" s="48"/>
      <c r="BG86" s="49"/>
      <c r="BH86" s="48"/>
      <c r="BI86" s="49"/>
      <c r="BJ86" s="48"/>
      <c r="BK86" s="49"/>
      <c r="BL86" s="48"/>
    </row>
    <row r="87" spans="1:64" ht="15">
      <c r="A87" s="64" t="s">
        <v>274</v>
      </c>
      <c r="B87" s="64" t="s">
        <v>305</v>
      </c>
      <c r="C87" s="65"/>
      <c r="D87" s="66"/>
      <c r="E87" s="67"/>
      <c r="F87" s="68"/>
      <c r="G87" s="65"/>
      <c r="H87" s="69"/>
      <c r="I87" s="70"/>
      <c r="J87" s="70"/>
      <c r="K87" s="34" t="s">
        <v>65</v>
      </c>
      <c r="L87" s="77">
        <v>125</v>
      </c>
      <c r="M87" s="77"/>
      <c r="N87" s="72"/>
      <c r="O87" s="79" t="s">
        <v>311</v>
      </c>
      <c r="P87" s="81">
        <v>43698.19761574074</v>
      </c>
      <c r="Q87" s="79" t="s">
        <v>363</v>
      </c>
      <c r="R87" s="79"/>
      <c r="S87" s="79"/>
      <c r="T87" s="79"/>
      <c r="U87" s="79"/>
      <c r="V87" s="82" t="s">
        <v>557</v>
      </c>
      <c r="W87" s="81">
        <v>43698.19761574074</v>
      </c>
      <c r="X87" s="82" t="s">
        <v>652</v>
      </c>
      <c r="Y87" s="79"/>
      <c r="Z87" s="79"/>
      <c r="AA87" s="85" t="s">
        <v>766</v>
      </c>
      <c r="AB87" s="79"/>
      <c r="AC87" s="79" t="b">
        <v>0</v>
      </c>
      <c r="AD87" s="79">
        <v>0</v>
      </c>
      <c r="AE87" s="85" t="s">
        <v>798</v>
      </c>
      <c r="AF87" s="79" t="b">
        <v>0</v>
      </c>
      <c r="AG87" s="79" t="s">
        <v>802</v>
      </c>
      <c r="AH87" s="79"/>
      <c r="AI87" s="85" t="s">
        <v>798</v>
      </c>
      <c r="AJ87" s="79" t="b">
        <v>0</v>
      </c>
      <c r="AK87" s="79">
        <v>1</v>
      </c>
      <c r="AL87" s="85" t="s">
        <v>765</v>
      </c>
      <c r="AM87" s="79" t="s">
        <v>807</v>
      </c>
      <c r="AN87" s="79" t="b">
        <v>0</v>
      </c>
      <c r="AO87" s="85" t="s">
        <v>765</v>
      </c>
      <c r="AP87" s="79" t="s">
        <v>176</v>
      </c>
      <c r="AQ87" s="79">
        <v>0</v>
      </c>
      <c r="AR87" s="79">
        <v>0</v>
      </c>
      <c r="AS87" s="79"/>
      <c r="AT87" s="79"/>
      <c r="AU87" s="79"/>
      <c r="AV87" s="79"/>
      <c r="AW87" s="79"/>
      <c r="AX87" s="79"/>
      <c r="AY87" s="79"/>
      <c r="AZ87" s="79"/>
      <c r="BA87">
        <v>1</v>
      </c>
      <c r="BB87" s="78" t="str">
        <f>REPLACE(INDEX(GroupVertices[Group],MATCH(Edges25[[#This Row],[Vertex 1]],GroupVertices[Vertex],0)),1,1,"")</f>
        <v>7</v>
      </c>
      <c r="BC87" s="78" t="str">
        <f>REPLACE(INDEX(GroupVertices[Group],MATCH(Edges25[[#This Row],[Vertex 2]],GroupVertices[Vertex],0)),1,1,"")</f>
        <v>7</v>
      </c>
      <c r="BD87" s="48"/>
      <c r="BE87" s="49"/>
      <c r="BF87" s="48"/>
      <c r="BG87" s="49"/>
      <c r="BH87" s="48"/>
      <c r="BI87" s="49"/>
      <c r="BJ87" s="48"/>
      <c r="BK87" s="49"/>
      <c r="BL87" s="48"/>
    </row>
    <row r="88" spans="1:64" ht="15">
      <c r="A88" s="64" t="s">
        <v>275</v>
      </c>
      <c r="B88" s="64" t="s">
        <v>277</v>
      </c>
      <c r="C88" s="65"/>
      <c r="D88" s="66"/>
      <c r="E88" s="67"/>
      <c r="F88" s="68"/>
      <c r="G88" s="65"/>
      <c r="H88" s="69"/>
      <c r="I88" s="70"/>
      <c r="J88" s="70"/>
      <c r="K88" s="34" t="s">
        <v>65</v>
      </c>
      <c r="L88" s="77">
        <v>126</v>
      </c>
      <c r="M88" s="77"/>
      <c r="N88" s="72"/>
      <c r="O88" s="79" t="s">
        <v>311</v>
      </c>
      <c r="P88" s="81">
        <v>43697.02190972222</v>
      </c>
      <c r="Q88" s="79" t="s">
        <v>364</v>
      </c>
      <c r="R88" s="79"/>
      <c r="S88" s="79"/>
      <c r="T88" s="79" t="s">
        <v>483</v>
      </c>
      <c r="U88" s="79"/>
      <c r="V88" s="82" t="s">
        <v>558</v>
      </c>
      <c r="W88" s="81">
        <v>43697.02190972222</v>
      </c>
      <c r="X88" s="82" t="s">
        <v>653</v>
      </c>
      <c r="Y88" s="79"/>
      <c r="Z88" s="79"/>
      <c r="AA88" s="85" t="s">
        <v>767</v>
      </c>
      <c r="AB88" s="79"/>
      <c r="AC88" s="79" t="b">
        <v>0</v>
      </c>
      <c r="AD88" s="79">
        <v>0</v>
      </c>
      <c r="AE88" s="85" t="s">
        <v>798</v>
      </c>
      <c r="AF88" s="79" t="b">
        <v>0</v>
      </c>
      <c r="AG88" s="79" t="s">
        <v>802</v>
      </c>
      <c r="AH88" s="79"/>
      <c r="AI88" s="85" t="s">
        <v>798</v>
      </c>
      <c r="AJ88" s="79" t="b">
        <v>0</v>
      </c>
      <c r="AK88" s="79">
        <v>1</v>
      </c>
      <c r="AL88" s="85" t="s">
        <v>768</v>
      </c>
      <c r="AM88" s="79" t="s">
        <v>814</v>
      </c>
      <c r="AN88" s="79" t="b">
        <v>0</v>
      </c>
      <c r="AO88" s="85" t="s">
        <v>768</v>
      </c>
      <c r="AP88" s="79" t="s">
        <v>176</v>
      </c>
      <c r="AQ88" s="79">
        <v>0</v>
      </c>
      <c r="AR88" s="79">
        <v>0</v>
      </c>
      <c r="AS88" s="79"/>
      <c r="AT88" s="79"/>
      <c r="AU88" s="79"/>
      <c r="AV88" s="79"/>
      <c r="AW88" s="79"/>
      <c r="AX88" s="79"/>
      <c r="AY88" s="79"/>
      <c r="AZ88" s="79"/>
      <c r="BA88">
        <v>1</v>
      </c>
      <c r="BB88" s="78" t="str">
        <f>REPLACE(INDEX(GroupVertices[Group],MATCH(Edges25[[#This Row],[Vertex 1]],GroupVertices[Vertex],0)),1,1,"")</f>
        <v>7</v>
      </c>
      <c r="BC88" s="78" t="str">
        <f>REPLACE(INDEX(GroupVertices[Group],MATCH(Edges25[[#This Row],[Vertex 2]],GroupVertices[Vertex],0)),1,1,"")</f>
        <v>1</v>
      </c>
      <c r="BD88" s="48"/>
      <c r="BE88" s="49"/>
      <c r="BF88" s="48"/>
      <c r="BG88" s="49"/>
      <c r="BH88" s="48"/>
      <c r="BI88" s="49"/>
      <c r="BJ88" s="48"/>
      <c r="BK88" s="49"/>
      <c r="BL88" s="48"/>
    </row>
    <row r="89" spans="1:64" ht="15">
      <c r="A89" s="64" t="s">
        <v>274</v>
      </c>
      <c r="B89" s="64" t="s">
        <v>277</v>
      </c>
      <c r="C89" s="65"/>
      <c r="D89" s="66"/>
      <c r="E89" s="67"/>
      <c r="F89" s="68"/>
      <c r="G89" s="65"/>
      <c r="H89" s="69"/>
      <c r="I89" s="70"/>
      <c r="J89" s="70"/>
      <c r="K89" s="34" t="s">
        <v>65</v>
      </c>
      <c r="L89" s="77">
        <v>132</v>
      </c>
      <c r="M89" s="77"/>
      <c r="N89" s="72"/>
      <c r="O89" s="79" t="s">
        <v>311</v>
      </c>
      <c r="P89" s="81">
        <v>43696.99730324074</v>
      </c>
      <c r="Q89" s="79" t="s">
        <v>365</v>
      </c>
      <c r="R89" s="79"/>
      <c r="S89" s="79"/>
      <c r="T89" s="79" t="s">
        <v>483</v>
      </c>
      <c r="U89" s="82" t="s">
        <v>501</v>
      </c>
      <c r="V89" s="82" t="s">
        <v>501</v>
      </c>
      <c r="W89" s="81">
        <v>43696.99730324074</v>
      </c>
      <c r="X89" s="82" t="s">
        <v>654</v>
      </c>
      <c r="Y89" s="79"/>
      <c r="Z89" s="79"/>
      <c r="AA89" s="85" t="s">
        <v>768</v>
      </c>
      <c r="AB89" s="79"/>
      <c r="AC89" s="79" t="b">
        <v>0</v>
      </c>
      <c r="AD89" s="79">
        <v>2</v>
      </c>
      <c r="AE89" s="85" t="s">
        <v>798</v>
      </c>
      <c r="AF89" s="79" t="b">
        <v>0</v>
      </c>
      <c r="AG89" s="79" t="s">
        <v>802</v>
      </c>
      <c r="AH89" s="79"/>
      <c r="AI89" s="85" t="s">
        <v>798</v>
      </c>
      <c r="AJ89" s="79" t="b">
        <v>0</v>
      </c>
      <c r="AK89" s="79">
        <v>1</v>
      </c>
      <c r="AL89" s="85" t="s">
        <v>798</v>
      </c>
      <c r="AM89" s="79" t="s">
        <v>807</v>
      </c>
      <c r="AN89" s="79" t="b">
        <v>0</v>
      </c>
      <c r="AO89" s="85" t="s">
        <v>768</v>
      </c>
      <c r="AP89" s="79" t="s">
        <v>176</v>
      </c>
      <c r="AQ89" s="79">
        <v>0</v>
      </c>
      <c r="AR89" s="79">
        <v>0</v>
      </c>
      <c r="AS89" s="79"/>
      <c r="AT89" s="79"/>
      <c r="AU89" s="79"/>
      <c r="AV89" s="79"/>
      <c r="AW89" s="79"/>
      <c r="AX89" s="79"/>
      <c r="AY89" s="79"/>
      <c r="AZ89" s="79"/>
      <c r="BA89">
        <v>1</v>
      </c>
      <c r="BB89" s="78" t="str">
        <f>REPLACE(INDEX(GroupVertices[Group],MATCH(Edges25[[#This Row],[Vertex 1]],GroupVertices[Vertex],0)),1,1,"")</f>
        <v>7</v>
      </c>
      <c r="BC89" s="78" t="str">
        <f>REPLACE(INDEX(GroupVertices[Group],MATCH(Edges25[[#This Row],[Vertex 2]],GroupVertices[Vertex],0)),1,1,"")</f>
        <v>1</v>
      </c>
      <c r="BD89" s="48">
        <v>0</v>
      </c>
      <c r="BE89" s="49">
        <v>0</v>
      </c>
      <c r="BF89" s="48">
        <v>0</v>
      </c>
      <c r="BG89" s="49">
        <v>0</v>
      </c>
      <c r="BH89" s="48">
        <v>0</v>
      </c>
      <c r="BI89" s="49">
        <v>0</v>
      </c>
      <c r="BJ89" s="48">
        <v>14</v>
      </c>
      <c r="BK89" s="49">
        <v>100</v>
      </c>
      <c r="BL89" s="48">
        <v>14</v>
      </c>
    </row>
    <row r="90" spans="1:64" ht="15">
      <c r="A90" s="64" t="s">
        <v>276</v>
      </c>
      <c r="B90" s="64" t="s">
        <v>277</v>
      </c>
      <c r="C90" s="65"/>
      <c r="D90" s="66"/>
      <c r="E90" s="67"/>
      <c r="F90" s="68"/>
      <c r="G90" s="65"/>
      <c r="H90" s="69"/>
      <c r="I90" s="70"/>
      <c r="J90" s="70"/>
      <c r="K90" s="34" t="s">
        <v>65</v>
      </c>
      <c r="L90" s="77">
        <v>133</v>
      </c>
      <c r="M90" s="77"/>
      <c r="N90" s="72"/>
      <c r="O90" s="79" t="s">
        <v>311</v>
      </c>
      <c r="P90" s="81">
        <v>43691.778599537036</v>
      </c>
      <c r="Q90" s="79" t="s">
        <v>334</v>
      </c>
      <c r="R90" s="79"/>
      <c r="S90" s="79"/>
      <c r="T90" s="79"/>
      <c r="U90" s="82" t="s">
        <v>492</v>
      </c>
      <c r="V90" s="82" t="s">
        <v>492</v>
      </c>
      <c r="W90" s="81">
        <v>43691.778599537036</v>
      </c>
      <c r="X90" s="82" t="s">
        <v>655</v>
      </c>
      <c r="Y90" s="79"/>
      <c r="Z90" s="79"/>
      <c r="AA90" s="85" t="s">
        <v>769</v>
      </c>
      <c r="AB90" s="79"/>
      <c r="AC90" s="79" t="b">
        <v>0</v>
      </c>
      <c r="AD90" s="79">
        <v>0</v>
      </c>
      <c r="AE90" s="85" t="s">
        <v>798</v>
      </c>
      <c r="AF90" s="79" t="b">
        <v>0</v>
      </c>
      <c r="AG90" s="79" t="s">
        <v>802</v>
      </c>
      <c r="AH90" s="79"/>
      <c r="AI90" s="85" t="s">
        <v>798</v>
      </c>
      <c r="AJ90" s="79" t="b">
        <v>0</v>
      </c>
      <c r="AK90" s="79">
        <v>9</v>
      </c>
      <c r="AL90" s="85" t="s">
        <v>780</v>
      </c>
      <c r="AM90" s="79" t="s">
        <v>814</v>
      </c>
      <c r="AN90" s="79" t="b">
        <v>0</v>
      </c>
      <c r="AO90" s="85" t="s">
        <v>780</v>
      </c>
      <c r="AP90" s="79" t="s">
        <v>176</v>
      </c>
      <c r="AQ90" s="79">
        <v>0</v>
      </c>
      <c r="AR90" s="79">
        <v>0</v>
      </c>
      <c r="AS90" s="79"/>
      <c r="AT90" s="79"/>
      <c r="AU90" s="79"/>
      <c r="AV90" s="79"/>
      <c r="AW90" s="79"/>
      <c r="AX90" s="79"/>
      <c r="AY90" s="79"/>
      <c r="AZ90" s="79"/>
      <c r="BA90">
        <v>1</v>
      </c>
      <c r="BB90" s="78" t="str">
        <f>REPLACE(INDEX(GroupVertices[Group],MATCH(Edges25[[#This Row],[Vertex 1]],GroupVertices[Vertex],0)),1,1,"")</f>
        <v>5</v>
      </c>
      <c r="BC90" s="78" t="str">
        <f>REPLACE(INDEX(GroupVertices[Group],MATCH(Edges25[[#This Row],[Vertex 2]],GroupVertices[Vertex],0)),1,1,"")</f>
        <v>1</v>
      </c>
      <c r="BD90" s="48"/>
      <c r="BE90" s="49"/>
      <c r="BF90" s="48"/>
      <c r="BG90" s="49"/>
      <c r="BH90" s="48"/>
      <c r="BI90" s="49"/>
      <c r="BJ90" s="48"/>
      <c r="BK90" s="49"/>
      <c r="BL90" s="48"/>
    </row>
    <row r="91" spans="1:64" ht="15">
      <c r="A91" s="64" t="s">
        <v>276</v>
      </c>
      <c r="B91" s="64" t="s">
        <v>306</v>
      </c>
      <c r="C91" s="65"/>
      <c r="D91" s="66"/>
      <c r="E91" s="67"/>
      <c r="F91" s="68"/>
      <c r="G91" s="65"/>
      <c r="H91" s="69"/>
      <c r="I91" s="70"/>
      <c r="J91" s="70"/>
      <c r="K91" s="34" t="s">
        <v>65</v>
      </c>
      <c r="L91" s="77">
        <v>135</v>
      </c>
      <c r="M91" s="77"/>
      <c r="N91" s="72"/>
      <c r="O91" s="79" t="s">
        <v>311</v>
      </c>
      <c r="P91" s="81">
        <v>43698.269849537035</v>
      </c>
      <c r="Q91" s="79" t="s">
        <v>366</v>
      </c>
      <c r="R91" s="82" t="s">
        <v>413</v>
      </c>
      <c r="S91" s="79" t="s">
        <v>444</v>
      </c>
      <c r="T91" s="79"/>
      <c r="U91" s="79"/>
      <c r="V91" s="82" t="s">
        <v>559</v>
      </c>
      <c r="W91" s="81">
        <v>43698.269849537035</v>
      </c>
      <c r="X91" s="82" t="s">
        <v>656</v>
      </c>
      <c r="Y91" s="79"/>
      <c r="Z91" s="79"/>
      <c r="AA91" s="85" t="s">
        <v>770</v>
      </c>
      <c r="AB91" s="79"/>
      <c r="AC91" s="79" t="b">
        <v>0</v>
      </c>
      <c r="AD91" s="79">
        <v>0</v>
      </c>
      <c r="AE91" s="85" t="s">
        <v>798</v>
      </c>
      <c r="AF91" s="79" t="b">
        <v>0</v>
      </c>
      <c r="AG91" s="79" t="s">
        <v>802</v>
      </c>
      <c r="AH91" s="79"/>
      <c r="AI91" s="85" t="s">
        <v>798</v>
      </c>
      <c r="AJ91" s="79" t="b">
        <v>0</v>
      </c>
      <c r="AK91" s="79">
        <v>1</v>
      </c>
      <c r="AL91" s="85" t="s">
        <v>784</v>
      </c>
      <c r="AM91" s="79" t="s">
        <v>814</v>
      </c>
      <c r="AN91" s="79" t="b">
        <v>0</v>
      </c>
      <c r="AO91" s="85" t="s">
        <v>784</v>
      </c>
      <c r="AP91" s="79" t="s">
        <v>176</v>
      </c>
      <c r="AQ91" s="79">
        <v>0</v>
      </c>
      <c r="AR91" s="79">
        <v>0</v>
      </c>
      <c r="AS91" s="79"/>
      <c r="AT91" s="79"/>
      <c r="AU91" s="79"/>
      <c r="AV91" s="79"/>
      <c r="AW91" s="79"/>
      <c r="AX91" s="79"/>
      <c r="AY91" s="79"/>
      <c r="AZ91" s="79"/>
      <c r="BA91">
        <v>1</v>
      </c>
      <c r="BB91" s="78" t="str">
        <f>REPLACE(INDEX(GroupVertices[Group],MATCH(Edges25[[#This Row],[Vertex 1]],GroupVertices[Vertex],0)),1,1,"")</f>
        <v>5</v>
      </c>
      <c r="BC91" s="78" t="str">
        <f>REPLACE(INDEX(GroupVertices[Group],MATCH(Edges25[[#This Row],[Vertex 2]],GroupVertices[Vertex],0)),1,1,"")</f>
        <v>5</v>
      </c>
      <c r="BD91" s="48"/>
      <c r="BE91" s="49"/>
      <c r="BF91" s="48"/>
      <c r="BG91" s="49"/>
      <c r="BH91" s="48"/>
      <c r="BI91" s="49"/>
      <c r="BJ91" s="48"/>
      <c r="BK91" s="49"/>
      <c r="BL91" s="48"/>
    </row>
    <row r="92" spans="1:64" ht="15">
      <c r="A92" s="64" t="s">
        <v>277</v>
      </c>
      <c r="B92" s="64" t="s">
        <v>307</v>
      </c>
      <c r="C92" s="65"/>
      <c r="D92" s="66"/>
      <c r="E92" s="67"/>
      <c r="F92" s="68"/>
      <c r="G92" s="65"/>
      <c r="H92" s="69"/>
      <c r="I92" s="70"/>
      <c r="J92" s="70"/>
      <c r="K92" s="34" t="s">
        <v>65</v>
      </c>
      <c r="L92" s="77">
        <v>137</v>
      </c>
      <c r="M92" s="77"/>
      <c r="N92" s="72"/>
      <c r="O92" s="79" t="s">
        <v>311</v>
      </c>
      <c r="P92" s="81">
        <v>43668.77722222222</v>
      </c>
      <c r="Q92" s="79" t="s">
        <v>367</v>
      </c>
      <c r="R92" s="82" t="s">
        <v>414</v>
      </c>
      <c r="S92" s="79" t="s">
        <v>448</v>
      </c>
      <c r="T92" s="79"/>
      <c r="U92" s="82" t="s">
        <v>502</v>
      </c>
      <c r="V92" s="82" t="s">
        <v>502</v>
      </c>
      <c r="W92" s="81">
        <v>43668.77722222222</v>
      </c>
      <c r="X92" s="82" t="s">
        <v>657</v>
      </c>
      <c r="Y92" s="79"/>
      <c r="Z92" s="79"/>
      <c r="AA92" s="85" t="s">
        <v>771</v>
      </c>
      <c r="AB92" s="79"/>
      <c r="AC92" s="79" t="b">
        <v>0</v>
      </c>
      <c r="AD92" s="79">
        <v>7</v>
      </c>
      <c r="AE92" s="85" t="s">
        <v>798</v>
      </c>
      <c r="AF92" s="79" t="b">
        <v>0</v>
      </c>
      <c r="AG92" s="79" t="s">
        <v>802</v>
      </c>
      <c r="AH92" s="79"/>
      <c r="AI92" s="85" t="s">
        <v>798</v>
      </c>
      <c r="AJ92" s="79" t="b">
        <v>0</v>
      </c>
      <c r="AK92" s="79">
        <v>5</v>
      </c>
      <c r="AL92" s="85" t="s">
        <v>798</v>
      </c>
      <c r="AM92" s="79" t="s">
        <v>808</v>
      </c>
      <c r="AN92" s="79" t="b">
        <v>0</v>
      </c>
      <c r="AO92" s="85" t="s">
        <v>771</v>
      </c>
      <c r="AP92" s="79" t="s">
        <v>826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4.166666666666667</v>
      </c>
      <c r="BF92" s="48">
        <v>0</v>
      </c>
      <c r="BG92" s="49">
        <v>0</v>
      </c>
      <c r="BH92" s="48">
        <v>0</v>
      </c>
      <c r="BI92" s="49">
        <v>0</v>
      </c>
      <c r="BJ92" s="48">
        <v>23</v>
      </c>
      <c r="BK92" s="49">
        <v>95.83333333333333</v>
      </c>
      <c r="BL92" s="48">
        <v>24</v>
      </c>
    </row>
    <row r="93" spans="1:64" ht="15">
      <c r="A93" s="64" t="s">
        <v>278</v>
      </c>
      <c r="B93" s="64" t="s">
        <v>308</v>
      </c>
      <c r="C93" s="65"/>
      <c r="D93" s="66"/>
      <c r="E93" s="67"/>
      <c r="F93" s="68"/>
      <c r="G93" s="65"/>
      <c r="H93" s="69"/>
      <c r="I93" s="70"/>
      <c r="J93" s="70"/>
      <c r="K93" s="34" t="s">
        <v>65</v>
      </c>
      <c r="L93" s="77">
        <v>138</v>
      </c>
      <c r="M93" s="77"/>
      <c r="N93" s="72"/>
      <c r="O93" s="79" t="s">
        <v>311</v>
      </c>
      <c r="P93" s="81">
        <v>43691.61896990741</v>
      </c>
      <c r="Q93" s="79" t="s">
        <v>368</v>
      </c>
      <c r="R93" s="79"/>
      <c r="S93" s="79"/>
      <c r="T93" s="79" t="s">
        <v>484</v>
      </c>
      <c r="U93" s="79"/>
      <c r="V93" s="82" t="s">
        <v>560</v>
      </c>
      <c r="W93" s="81">
        <v>43691.61896990741</v>
      </c>
      <c r="X93" s="82" t="s">
        <v>658</v>
      </c>
      <c r="Y93" s="79"/>
      <c r="Z93" s="79"/>
      <c r="AA93" s="85" t="s">
        <v>772</v>
      </c>
      <c r="AB93" s="79"/>
      <c r="AC93" s="79" t="b">
        <v>0</v>
      </c>
      <c r="AD93" s="79">
        <v>0</v>
      </c>
      <c r="AE93" s="85" t="s">
        <v>798</v>
      </c>
      <c r="AF93" s="79" t="b">
        <v>0</v>
      </c>
      <c r="AG93" s="79" t="s">
        <v>802</v>
      </c>
      <c r="AH93" s="79"/>
      <c r="AI93" s="85" t="s">
        <v>798</v>
      </c>
      <c r="AJ93" s="79" t="b">
        <v>0</v>
      </c>
      <c r="AK93" s="79">
        <v>1</v>
      </c>
      <c r="AL93" s="85" t="s">
        <v>773</v>
      </c>
      <c r="AM93" s="79" t="s">
        <v>807</v>
      </c>
      <c r="AN93" s="79" t="b">
        <v>0</v>
      </c>
      <c r="AO93" s="85" t="s">
        <v>773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4.761904761904762</v>
      </c>
      <c r="BF93" s="48">
        <v>0</v>
      </c>
      <c r="BG93" s="49">
        <v>0</v>
      </c>
      <c r="BH93" s="48">
        <v>0</v>
      </c>
      <c r="BI93" s="49">
        <v>0</v>
      </c>
      <c r="BJ93" s="48">
        <v>20</v>
      </c>
      <c r="BK93" s="49">
        <v>95.23809523809524</v>
      </c>
      <c r="BL93" s="48">
        <v>21</v>
      </c>
    </row>
    <row r="94" spans="1:64" ht="15">
      <c r="A94" s="64" t="s">
        <v>277</v>
      </c>
      <c r="B94" s="64" t="s">
        <v>308</v>
      </c>
      <c r="C94" s="65"/>
      <c r="D94" s="66"/>
      <c r="E94" s="67"/>
      <c r="F94" s="68"/>
      <c r="G94" s="65"/>
      <c r="H94" s="69"/>
      <c r="I94" s="70"/>
      <c r="J94" s="70"/>
      <c r="K94" s="34" t="s">
        <v>65</v>
      </c>
      <c r="L94" s="77">
        <v>139</v>
      </c>
      <c r="M94" s="77"/>
      <c r="N94" s="72"/>
      <c r="O94" s="79" t="s">
        <v>311</v>
      </c>
      <c r="P94" s="81">
        <v>43691.54325231481</v>
      </c>
      <c r="Q94" s="79" t="s">
        <v>369</v>
      </c>
      <c r="R94" s="82" t="s">
        <v>415</v>
      </c>
      <c r="S94" s="79" t="s">
        <v>449</v>
      </c>
      <c r="T94" s="79" t="s">
        <v>484</v>
      </c>
      <c r="U94" s="82" t="s">
        <v>503</v>
      </c>
      <c r="V94" s="82" t="s">
        <v>503</v>
      </c>
      <c r="W94" s="81">
        <v>43691.54325231481</v>
      </c>
      <c r="X94" s="82" t="s">
        <v>659</v>
      </c>
      <c r="Y94" s="79"/>
      <c r="Z94" s="79"/>
      <c r="AA94" s="85" t="s">
        <v>773</v>
      </c>
      <c r="AB94" s="79"/>
      <c r="AC94" s="79" t="b">
        <v>0</v>
      </c>
      <c r="AD94" s="79">
        <v>1</v>
      </c>
      <c r="AE94" s="85" t="s">
        <v>798</v>
      </c>
      <c r="AF94" s="79" t="b">
        <v>0</v>
      </c>
      <c r="AG94" s="79" t="s">
        <v>802</v>
      </c>
      <c r="AH94" s="79"/>
      <c r="AI94" s="85" t="s">
        <v>798</v>
      </c>
      <c r="AJ94" s="79" t="b">
        <v>0</v>
      </c>
      <c r="AK94" s="79">
        <v>1</v>
      </c>
      <c r="AL94" s="85" t="s">
        <v>798</v>
      </c>
      <c r="AM94" s="79" t="s">
        <v>813</v>
      </c>
      <c r="AN94" s="79" t="b">
        <v>0</v>
      </c>
      <c r="AO94" s="85" t="s">
        <v>773</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5.2631578947368425</v>
      </c>
      <c r="BF94" s="48">
        <v>0</v>
      </c>
      <c r="BG94" s="49">
        <v>0</v>
      </c>
      <c r="BH94" s="48">
        <v>0</v>
      </c>
      <c r="BI94" s="49">
        <v>0</v>
      </c>
      <c r="BJ94" s="48">
        <v>18</v>
      </c>
      <c r="BK94" s="49">
        <v>94.73684210526316</v>
      </c>
      <c r="BL94" s="48">
        <v>19</v>
      </c>
    </row>
    <row r="95" spans="1:64" ht="15">
      <c r="A95" s="64" t="s">
        <v>277</v>
      </c>
      <c r="B95" s="64" t="s">
        <v>309</v>
      </c>
      <c r="C95" s="65"/>
      <c r="D95" s="66"/>
      <c r="E95" s="67"/>
      <c r="F95" s="68"/>
      <c r="G95" s="65"/>
      <c r="H95" s="69"/>
      <c r="I95" s="70"/>
      <c r="J95" s="70"/>
      <c r="K95" s="34" t="s">
        <v>65</v>
      </c>
      <c r="L95" s="77">
        <v>142</v>
      </c>
      <c r="M95" s="77"/>
      <c r="N95" s="72"/>
      <c r="O95" s="79" t="s">
        <v>311</v>
      </c>
      <c r="P95" s="81">
        <v>43693.701736111114</v>
      </c>
      <c r="Q95" s="79" t="s">
        <v>370</v>
      </c>
      <c r="R95" s="82" t="s">
        <v>416</v>
      </c>
      <c r="S95" s="79" t="s">
        <v>450</v>
      </c>
      <c r="T95" s="79" t="s">
        <v>485</v>
      </c>
      <c r="U95" s="79"/>
      <c r="V95" s="82" t="s">
        <v>561</v>
      </c>
      <c r="W95" s="81">
        <v>43693.701736111114</v>
      </c>
      <c r="X95" s="82" t="s">
        <v>660</v>
      </c>
      <c r="Y95" s="79"/>
      <c r="Z95" s="79"/>
      <c r="AA95" s="85" t="s">
        <v>774</v>
      </c>
      <c r="AB95" s="79"/>
      <c r="AC95" s="79" t="b">
        <v>0</v>
      </c>
      <c r="AD95" s="79">
        <v>4</v>
      </c>
      <c r="AE95" s="85" t="s">
        <v>798</v>
      </c>
      <c r="AF95" s="79" t="b">
        <v>0</v>
      </c>
      <c r="AG95" s="79" t="s">
        <v>802</v>
      </c>
      <c r="AH95" s="79"/>
      <c r="AI95" s="85" t="s">
        <v>798</v>
      </c>
      <c r="AJ95" s="79" t="b">
        <v>0</v>
      </c>
      <c r="AK95" s="79">
        <v>3</v>
      </c>
      <c r="AL95" s="85" t="s">
        <v>798</v>
      </c>
      <c r="AM95" s="79" t="s">
        <v>808</v>
      </c>
      <c r="AN95" s="79" t="b">
        <v>0</v>
      </c>
      <c r="AO95" s="85" t="s">
        <v>774</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5.2631578947368425</v>
      </c>
      <c r="BF95" s="48">
        <v>0</v>
      </c>
      <c r="BG95" s="49">
        <v>0</v>
      </c>
      <c r="BH95" s="48">
        <v>0</v>
      </c>
      <c r="BI95" s="49">
        <v>0</v>
      </c>
      <c r="BJ95" s="48">
        <v>18</v>
      </c>
      <c r="BK95" s="49">
        <v>94.73684210526316</v>
      </c>
      <c r="BL95" s="48">
        <v>19</v>
      </c>
    </row>
    <row r="96" spans="1:64" ht="15">
      <c r="A96" s="64" t="s">
        <v>279</v>
      </c>
      <c r="B96" s="64" t="s">
        <v>277</v>
      </c>
      <c r="C96" s="65"/>
      <c r="D96" s="66"/>
      <c r="E96" s="67"/>
      <c r="F96" s="68"/>
      <c r="G96" s="65"/>
      <c r="H96" s="69"/>
      <c r="I96" s="70"/>
      <c r="J96" s="70"/>
      <c r="K96" s="34" t="s">
        <v>66</v>
      </c>
      <c r="L96" s="77">
        <v>143</v>
      </c>
      <c r="M96" s="77"/>
      <c r="N96" s="72"/>
      <c r="O96" s="79" t="s">
        <v>311</v>
      </c>
      <c r="P96" s="81">
        <v>43692.27924768518</v>
      </c>
      <c r="Q96" s="79" t="s">
        <v>334</v>
      </c>
      <c r="R96" s="79"/>
      <c r="S96" s="79"/>
      <c r="T96" s="79"/>
      <c r="U96" s="82" t="s">
        <v>492</v>
      </c>
      <c r="V96" s="82" t="s">
        <v>492</v>
      </c>
      <c r="W96" s="81">
        <v>43692.27924768518</v>
      </c>
      <c r="X96" s="82" t="s">
        <v>661</v>
      </c>
      <c r="Y96" s="79"/>
      <c r="Z96" s="79"/>
      <c r="AA96" s="85" t="s">
        <v>775</v>
      </c>
      <c r="AB96" s="79"/>
      <c r="AC96" s="79" t="b">
        <v>0</v>
      </c>
      <c r="AD96" s="79">
        <v>0</v>
      </c>
      <c r="AE96" s="85" t="s">
        <v>798</v>
      </c>
      <c r="AF96" s="79" t="b">
        <v>0</v>
      </c>
      <c r="AG96" s="79" t="s">
        <v>802</v>
      </c>
      <c r="AH96" s="79"/>
      <c r="AI96" s="85" t="s">
        <v>798</v>
      </c>
      <c r="AJ96" s="79" t="b">
        <v>0</v>
      </c>
      <c r="AK96" s="79">
        <v>9</v>
      </c>
      <c r="AL96" s="85" t="s">
        <v>780</v>
      </c>
      <c r="AM96" s="79" t="s">
        <v>807</v>
      </c>
      <c r="AN96" s="79" t="b">
        <v>0</v>
      </c>
      <c r="AO96" s="85" t="s">
        <v>780</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1</v>
      </c>
      <c r="BD96" s="48"/>
      <c r="BE96" s="49"/>
      <c r="BF96" s="48"/>
      <c r="BG96" s="49"/>
      <c r="BH96" s="48"/>
      <c r="BI96" s="49"/>
      <c r="BJ96" s="48"/>
      <c r="BK96" s="49"/>
      <c r="BL96" s="48"/>
    </row>
    <row r="97" spans="1:64" ht="15">
      <c r="A97" s="64" t="s">
        <v>277</v>
      </c>
      <c r="B97" s="64" t="s">
        <v>310</v>
      </c>
      <c r="C97" s="65"/>
      <c r="D97" s="66"/>
      <c r="E97" s="67"/>
      <c r="F97" s="68"/>
      <c r="G97" s="65"/>
      <c r="H97" s="69"/>
      <c r="I97" s="70"/>
      <c r="J97" s="70"/>
      <c r="K97" s="34" t="s">
        <v>65</v>
      </c>
      <c r="L97" s="77">
        <v>146</v>
      </c>
      <c r="M97" s="77"/>
      <c r="N97" s="72"/>
      <c r="O97" s="79" t="s">
        <v>311</v>
      </c>
      <c r="P97" s="81">
        <v>43696.557442129626</v>
      </c>
      <c r="Q97" s="79" t="s">
        <v>371</v>
      </c>
      <c r="R97" s="82" t="s">
        <v>417</v>
      </c>
      <c r="S97" s="79" t="s">
        <v>451</v>
      </c>
      <c r="T97" s="79" t="s">
        <v>486</v>
      </c>
      <c r="U97" s="79"/>
      <c r="V97" s="82" t="s">
        <v>561</v>
      </c>
      <c r="W97" s="81">
        <v>43696.557442129626</v>
      </c>
      <c r="X97" s="82" t="s">
        <v>662</v>
      </c>
      <c r="Y97" s="79"/>
      <c r="Z97" s="79"/>
      <c r="AA97" s="85" t="s">
        <v>776</v>
      </c>
      <c r="AB97" s="79"/>
      <c r="AC97" s="79" t="b">
        <v>0</v>
      </c>
      <c r="AD97" s="79">
        <v>2</v>
      </c>
      <c r="AE97" s="85" t="s">
        <v>798</v>
      </c>
      <c r="AF97" s="79" t="b">
        <v>0</v>
      </c>
      <c r="AG97" s="79" t="s">
        <v>802</v>
      </c>
      <c r="AH97" s="79"/>
      <c r="AI97" s="85" t="s">
        <v>798</v>
      </c>
      <c r="AJ97" s="79" t="b">
        <v>0</v>
      </c>
      <c r="AK97" s="79">
        <v>0</v>
      </c>
      <c r="AL97" s="85" t="s">
        <v>798</v>
      </c>
      <c r="AM97" s="79" t="s">
        <v>808</v>
      </c>
      <c r="AN97" s="79" t="b">
        <v>0</v>
      </c>
      <c r="AO97" s="85" t="s">
        <v>776</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2</v>
      </c>
      <c r="BE97" s="49">
        <v>9.090909090909092</v>
      </c>
      <c r="BF97" s="48">
        <v>0</v>
      </c>
      <c r="BG97" s="49">
        <v>0</v>
      </c>
      <c r="BH97" s="48">
        <v>0</v>
      </c>
      <c r="BI97" s="49">
        <v>0</v>
      </c>
      <c r="BJ97" s="48">
        <v>20</v>
      </c>
      <c r="BK97" s="49">
        <v>90.9090909090909</v>
      </c>
      <c r="BL97" s="48">
        <v>22</v>
      </c>
    </row>
    <row r="98" spans="1:64" ht="15">
      <c r="A98" s="64" t="s">
        <v>277</v>
      </c>
      <c r="B98" s="64" t="s">
        <v>301</v>
      </c>
      <c r="C98" s="65"/>
      <c r="D98" s="66"/>
      <c r="E98" s="67"/>
      <c r="F98" s="68"/>
      <c r="G98" s="65"/>
      <c r="H98" s="69"/>
      <c r="I98" s="70"/>
      <c r="J98" s="70"/>
      <c r="K98" s="34" t="s">
        <v>65</v>
      </c>
      <c r="L98" s="77">
        <v>147</v>
      </c>
      <c r="M98" s="77"/>
      <c r="N98" s="72"/>
      <c r="O98" s="79" t="s">
        <v>311</v>
      </c>
      <c r="P98" s="81">
        <v>43696.792025462964</v>
      </c>
      <c r="Q98" s="79" t="s">
        <v>372</v>
      </c>
      <c r="R98" s="82" t="s">
        <v>418</v>
      </c>
      <c r="S98" s="79" t="s">
        <v>452</v>
      </c>
      <c r="T98" s="79" t="s">
        <v>480</v>
      </c>
      <c r="U98" s="82" t="s">
        <v>504</v>
      </c>
      <c r="V98" s="82" t="s">
        <v>504</v>
      </c>
      <c r="W98" s="81">
        <v>43696.792025462964</v>
      </c>
      <c r="X98" s="82" t="s">
        <v>663</v>
      </c>
      <c r="Y98" s="79"/>
      <c r="Z98" s="79"/>
      <c r="AA98" s="85" t="s">
        <v>777</v>
      </c>
      <c r="AB98" s="79"/>
      <c r="AC98" s="79" t="b">
        <v>0</v>
      </c>
      <c r="AD98" s="79">
        <v>2</v>
      </c>
      <c r="AE98" s="85" t="s">
        <v>798</v>
      </c>
      <c r="AF98" s="79" t="b">
        <v>0</v>
      </c>
      <c r="AG98" s="79" t="s">
        <v>802</v>
      </c>
      <c r="AH98" s="79"/>
      <c r="AI98" s="85" t="s">
        <v>798</v>
      </c>
      <c r="AJ98" s="79" t="b">
        <v>0</v>
      </c>
      <c r="AK98" s="79">
        <v>2</v>
      </c>
      <c r="AL98" s="85" t="s">
        <v>798</v>
      </c>
      <c r="AM98" s="79" t="s">
        <v>808</v>
      </c>
      <c r="AN98" s="79" t="b">
        <v>0</v>
      </c>
      <c r="AO98" s="85" t="s">
        <v>777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1</v>
      </c>
      <c r="BG98" s="49">
        <v>4.761904761904762</v>
      </c>
      <c r="BH98" s="48">
        <v>0</v>
      </c>
      <c r="BI98" s="49">
        <v>0</v>
      </c>
      <c r="BJ98" s="48">
        <v>19</v>
      </c>
      <c r="BK98" s="49">
        <v>90.47619047619048</v>
      </c>
      <c r="BL98" s="48">
        <v>21</v>
      </c>
    </row>
    <row r="99" spans="1:64" ht="15">
      <c r="A99" s="64" t="s">
        <v>277</v>
      </c>
      <c r="B99" s="64" t="s">
        <v>302</v>
      </c>
      <c r="C99" s="65"/>
      <c r="D99" s="66"/>
      <c r="E99" s="67"/>
      <c r="F99" s="68"/>
      <c r="G99" s="65"/>
      <c r="H99" s="69"/>
      <c r="I99" s="70"/>
      <c r="J99" s="70"/>
      <c r="K99" s="34" t="s">
        <v>65</v>
      </c>
      <c r="L99" s="77">
        <v>148</v>
      </c>
      <c r="M99" s="77"/>
      <c r="N99" s="72"/>
      <c r="O99" s="79" t="s">
        <v>311</v>
      </c>
      <c r="P99" s="81">
        <v>43697.58520833333</v>
      </c>
      <c r="Q99" s="79" t="s">
        <v>373</v>
      </c>
      <c r="R99" s="82" t="s">
        <v>419</v>
      </c>
      <c r="S99" s="79" t="s">
        <v>449</v>
      </c>
      <c r="T99" s="79" t="s">
        <v>482</v>
      </c>
      <c r="U99" s="82" t="s">
        <v>505</v>
      </c>
      <c r="V99" s="82" t="s">
        <v>505</v>
      </c>
      <c r="W99" s="81">
        <v>43697.58520833333</v>
      </c>
      <c r="X99" s="82" t="s">
        <v>664</v>
      </c>
      <c r="Y99" s="79"/>
      <c r="Z99" s="79"/>
      <c r="AA99" s="85" t="s">
        <v>778</v>
      </c>
      <c r="AB99" s="79"/>
      <c r="AC99" s="79" t="b">
        <v>0</v>
      </c>
      <c r="AD99" s="79">
        <v>1</v>
      </c>
      <c r="AE99" s="85" t="s">
        <v>798</v>
      </c>
      <c r="AF99" s="79" t="b">
        <v>0</v>
      </c>
      <c r="AG99" s="79" t="s">
        <v>802</v>
      </c>
      <c r="AH99" s="79"/>
      <c r="AI99" s="85" t="s">
        <v>798</v>
      </c>
      <c r="AJ99" s="79" t="b">
        <v>0</v>
      </c>
      <c r="AK99" s="79">
        <v>0</v>
      </c>
      <c r="AL99" s="85" t="s">
        <v>798</v>
      </c>
      <c r="AM99" s="79" t="s">
        <v>808</v>
      </c>
      <c r="AN99" s="79" t="b">
        <v>0</v>
      </c>
      <c r="AO99" s="85" t="s">
        <v>778</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4</v>
      </c>
      <c r="BE99" s="49">
        <v>21.05263157894737</v>
      </c>
      <c r="BF99" s="48">
        <v>0</v>
      </c>
      <c r="BG99" s="49">
        <v>0</v>
      </c>
      <c r="BH99" s="48">
        <v>0</v>
      </c>
      <c r="BI99" s="49">
        <v>0</v>
      </c>
      <c r="BJ99" s="48">
        <v>15</v>
      </c>
      <c r="BK99" s="49">
        <v>78.94736842105263</v>
      </c>
      <c r="BL99" s="48">
        <v>19</v>
      </c>
    </row>
    <row r="100" spans="1:64" ht="15">
      <c r="A100" s="64" t="s">
        <v>280</v>
      </c>
      <c r="B100" s="64" t="s">
        <v>277</v>
      </c>
      <c r="C100" s="65"/>
      <c r="D100" s="66"/>
      <c r="E100" s="67"/>
      <c r="F100" s="68"/>
      <c r="G100" s="65"/>
      <c r="H100" s="69"/>
      <c r="I100" s="70"/>
      <c r="J100" s="70"/>
      <c r="K100" s="34" t="s">
        <v>65</v>
      </c>
      <c r="L100" s="77">
        <v>149</v>
      </c>
      <c r="M100" s="77"/>
      <c r="N100" s="72"/>
      <c r="O100" s="79" t="s">
        <v>312</v>
      </c>
      <c r="P100" s="81">
        <v>43698.620891203704</v>
      </c>
      <c r="Q100" s="79" t="s">
        <v>374</v>
      </c>
      <c r="R100" s="82" t="s">
        <v>420</v>
      </c>
      <c r="S100" s="79" t="s">
        <v>453</v>
      </c>
      <c r="T100" s="79"/>
      <c r="U100" s="79"/>
      <c r="V100" s="82" t="s">
        <v>562</v>
      </c>
      <c r="W100" s="81">
        <v>43698.620891203704</v>
      </c>
      <c r="X100" s="82" t="s">
        <v>665</v>
      </c>
      <c r="Y100" s="79"/>
      <c r="Z100" s="79"/>
      <c r="AA100" s="85" t="s">
        <v>779</v>
      </c>
      <c r="AB100" s="79"/>
      <c r="AC100" s="79" t="b">
        <v>0</v>
      </c>
      <c r="AD100" s="79">
        <v>0</v>
      </c>
      <c r="AE100" s="85" t="s">
        <v>801</v>
      </c>
      <c r="AF100" s="79" t="b">
        <v>0</v>
      </c>
      <c r="AG100" s="79" t="s">
        <v>802</v>
      </c>
      <c r="AH100" s="79"/>
      <c r="AI100" s="85" t="s">
        <v>798</v>
      </c>
      <c r="AJ100" s="79" t="b">
        <v>0</v>
      </c>
      <c r="AK100" s="79">
        <v>0</v>
      </c>
      <c r="AL100" s="85" t="s">
        <v>798</v>
      </c>
      <c r="AM100" s="79" t="s">
        <v>808</v>
      </c>
      <c r="AN100" s="79" t="b">
        <v>0</v>
      </c>
      <c r="AO100" s="85" t="s">
        <v>779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3.3333333333333335</v>
      </c>
      <c r="BF100" s="48">
        <v>0</v>
      </c>
      <c r="BG100" s="49">
        <v>0</v>
      </c>
      <c r="BH100" s="48">
        <v>0</v>
      </c>
      <c r="BI100" s="49">
        <v>0</v>
      </c>
      <c r="BJ100" s="48">
        <v>29</v>
      </c>
      <c r="BK100" s="49">
        <v>96.66666666666667</v>
      </c>
      <c r="BL100" s="48">
        <v>30</v>
      </c>
    </row>
    <row r="101" spans="1:64" ht="15">
      <c r="A101" s="64" t="s">
        <v>281</v>
      </c>
      <c r="B101" s="64" t="s">
        <v>277</v>
      </c>
      <c r="C101" s="65"/>
      <c r="D101" s="66"/>
      <c r="E101" s="67"/>
      <c r="F101" s="68"/>
      <c r="G101" s="65"/>
      <c r="H101" s="69"/>
      <c r="I101" s="70"/>
      <c r="J101" s="70"/>
      <c r="K101" s="34" t="s">
        <v>66</v>
      </c>
      <c r="L101" s="77">
        <v>150</v>
      </c>
      <c r="M101" s="77"/>
      <c r="N101" s="72"/>
      <c r="O101" s="79" t="s">
        <v>311</v>
      </c>
      <c r="P101" s="81">
        <v>43691.563622685186</v>
      </c>
      <c r="Q101" s="79" t="s">
        <v>375</v>
      </c>
      <c r="R101" s="79"/>
      <c r="S101" s="79"/>
      <c r="T101" s="79"/>
      <c r="U101" s="82" t="s">
        <v>492</v>
      </c>
      <c r="V101" s="82" t="s">
        <v>492</v>
      </c>
      <c r="W101" s="81">
        <v>43691.563622685186</v>
      </c>
      <c r="X101" s="82" t="s">
        <v>666</v>
      </c>
      <c r="Y101" s="79"/>
      <c r="Z101" s="79"/>
      <c r="AA101" s="85" t="s">
        <v>780</v>
      </c>
      <c r="AB101" s="79"/>
      <c r="AC101" s="79" t="b">
        <v>0</v>
      </c>
      <c r="AD101" s="79">
        <v>9</v>
      </c>
      <c r="AE101" s="85" t="s">
        <v>798</v>
      </c>
      <c r="AF101" s="79" t="b">
        <v>0</v>
      </c>
      <c r="AG101" s="79" t="s">
        <v>802</v>
      </c>
      <c r="AH101" s="79"/>
      <c r="AI101" s="85" t="s">
        <v>798</v>
      </c>
      <c r="AJ101" s="79" t="b">
        <v>0</v>
      </c>
      <c r="AK101" s="79">
        <v>3</v>
      </c>
      <c r="AL101" s="85" t="s">
        <v>798</v>
      </c>
      <c r="AM101" s="79" t="s">
        <v>807</v>
      </c>
      <c r="AN101" s="79" t="b">
        <v>0</v>
      </c>
      <c r="AO101" s="85" t="s">
        <v>780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5</v>
      </c>
      <c r="BC101" s="78" t="str">
        <f>REPLACE(INDEX(GroupVertices[Group],MATCH(Edges25[[#This Row],[Vertex 2]],GroupVertices[Vertex],0)),1,1,"")</f>
        <v>1</v>
      </c>
      <c r="BD101" s="48">
        <v>0</v>
      </c>
      <c r="BE101" s="49">
        <v>0</v>
      </c>
      <c r="BF101" s="48">
        <v>0</v>
      </c>
      <c r="BG101" s="49">
        <v>0</v>
      </c>
      <c r="BH101" s="48">
        <v>0</v>
      </c>
      <c r="BI101" s="49">
        <v>0</v>
      </c>
      <c r="BJ101" s="48">
        <v>7</v>
      </c>
      <c r="BK101" s="49">
        <v>100</v>
      </c>
      <c r="BL101" s="48">
        <v>7</v>
      </c>
    </row>
    <row r="102" spans="1:64" ht="15">
      <c r="A102" s="64" t="s">
        <v>281</v>
      </c>
      <c r="B102" s="64" t="s">
        <v>281</v>
      </c>
      <c r="C102" s="65"/>
      <c r="D102" s="66"/>
      <c r="E102" s="67"/>
      <c r="F102" s="68"/>
      <c r="G102" s="65"/>
      <c r="H102" s="69"/>
      <c r="I102" s="70"/>
      <c r="J102" s="70"/>
      <c r="K102" s="34" t="s">
        <v>65</v>
      </c>
      <c r="L102" s="77">
        <v>151</v>
      </c>
      <c r="M102" s="77"/>
      <c r="N102" s="72"/>
      <c r="O102" s="79" t="s">
        <v>176</v>
      </c>
      <c r="P102" s="81">
        <v>43697.75989583333</v>
      </c>
      <c r="Q102" s="79" t="s">
        <v>376</v>
      </c>
      <c r="R102" s="82" t="s">
        <v>421</v>
      </c>
      <c r="S102" s="79" t="s">
        <v>426</v>
      </c>
      <c r="T102" s="79"/>
      <c r="U102" s="79"/>
      <c r="V102" s="82" t="s">
        <v>563</v>
      </c>
      <c r="W102" s="81">
        <v>43697.75989583333</v>
      </c>
      <c r="X102" s="82" t="s">
        <v>667</v>
      </c>
      <c r="Y102" s="79"/>
      <c r="Z102" s="79"/>
      <c r="AA102" s="85" t="s">
        <v>781</v>
      </c>
      <c r="AB102" s="79"/>
      <c r="AC102" s="79" t="b">
        <v>0</v>
      </c>
      <c r="AD102" s="79">
        <v>3</v>
      </c>
      <c r="AE102" s="85" t="s">
        <v>798</v>
      </c>
      <c r="AF102" s="79" t="b">
        <v>1</v>
      </c>
      <c r="AG102" s="79" t="s">
        <v>806</v>
      </c>
      <c r="AH102" s="79"/>
      <c r="AI102" s="85" t="s">
        <v>778</v>
      </c>
      <c r="AJ102" s="79" t="b">
        <v>0</v>
      </c>
      <c r="AK102" s="79">
        <v>1</v>
      </c>
      <c r="AL102" s="85" t="s">
        <v>798</v>
      </c>
      <c r="AM102" s="79" t="s">
        <v>807</v>
      </c>
      <c r="AN102" s="79" t="b">
        <v>0</v>
      </c>
      <c r="AO102" s="85" t="s">
        <v>781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0</v>
      </c>
      <c r="BK102" s="49">
        <v>0</v>
      </c>
      <c r="BL102" s="48">
        <v>0</v>
      </c>
    </row>
    <row r="103" spans="1:64" ht="15">
      <c r="A103" s="64" t="s">
        <v>277</v>
      </c>
      <c r="B103" s="64" t="s">
        <v>281</v>
      </c>
      <c r="C103" s="65"/>
      <c r="D103" s="66"/>
      <c r="E103" s="67"/>
      <c r="F103" s="68"/>
      <c r="G103" s="65"/>
      <c r="H103" s="69"/>
      <c r="I103" s="70"/>
      <c r="J103" s="70"/>
      <c r="K103" s="34" t="s">
        <v>66</v>
      </c>
      <c r="L103" s="77">
        <v>152</v>
      </c>
      <c r="M103" s="77"/>
      <c r="N103" s="72"/>
      <c r="O103" s="79" t="s">
        <v>311</v>
      </c>
      <c r="P103" s="81">
        <v>43691.56689814815</v>
      </c>
      <c r="Q103" s="79" t="s">
        <v>334</v>
      </c>
      <c r="R103" s="79"/>
      <c r="S103" s="79"/>
      <c r="T103" s="79"/>
      <c r="U103" s="82" t="s">
        <v>492</v>
      </c>
      <c r="V103" s="82" t="s">
        <v>492</v>
      </c>
      <c r="W103" s="81">
        <v>43691.56689814815</v>
      </c>
      <c r="X103" s="82" t="s">
        <v>668</v>
      </c>
      <c r="Y103" s="79"/>
      <c r="Z103" s="79"/>
      <c r="AA103" s="85" t="s">
        <v>782</v>
      </c>
      <c r="AB103" s="79"/>
      <c r="AC103" s="79" t="b">
        <v>0</v>
      </c>
      <c r="AD103" s="79">
        <v>0</v>
      </c>
      <c r="AE103" s="85" t="s">
        <v>798</v>
      </c>
      <c r="AF103" s="79" t="b">
        <v>0</v>
      </c>
      <c r="AG103" s="79" t="s">
        <v>802</v>
      </c>
      <c r="AH103" s="79"/>
      <c r="AI103" s="85" t="s">
        <v>798</v>
      </c>
      <c r="AJ103" s="79" t="b">
        <v>0</v>
      </c>
      <c r="AK103" s="79">
        <v>3</v>
      </c>
      <c r="AL103" s="85" t="s">
        <v>780</v>
      </c>
      <c r="AM103" s="79" t="s">
        <v>808</v>
      </c>
      <c r="AN103" s="79" t="b">
        <v>0</v>
      </c>
      <c r="AO103" s="85" t="s">
        <v>780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5</v>
      </c>
      <c r="BD103" s="48">
        <v>0</v>
      </c>
      <c r="BE103" s="49">
        <v>0</v>
      </c>
      <c r="BF103" s="48">
        <v>0</v>
      </c>
      <c r="BG103" s="49">
        <v>0</v>
      </c>
      <c r="BH103" s="48">
        <v>0</v>
      </c>
      <c r="BI103" s="49">
        <v>0</v>
      </c>
      <c r="BJ103" s="48">
        <v>9</v>
      </c>
      <c r="BK103" s="49">
        <v>100</v>
      </c>
      <c r="BL103" s="48">
        <v>9</v>
      </c>
    </row>
    <row r="104" spans="1:64" ht="15">
      <c r="A104" s="64" t="s">
        <v>282</v>
      </c>
      <c r="B104" s="64" t="s">
        <v>281</v>
      </c>
      <c r="C104" s="65"/>
      <c r="D104" s="66"/>
      <c r="E104" s="67"/>
      <c r="F104" s="68"/>
      <c r="G104" s="65"/>
      <c r="H104" s="69"/>
      <c r="I104" s="70"/>
      <c r="J104" s="70"/>
      <c r="K104" s="34" t="s">
        <v>65</v>
      </c>
      <c r="L104" s="77">
        <v>153</v>
      </c>
      <c r="M104" s="77"/>
      <c r="N104" s="72"/>
      <c r="O104" s="79" t="s">
        <v>311</v>
      </c>
      <c r="P104" s="81">
        <v>43691.60480324074</v>
      </c>
      <c r="Q104" s="79" t="s">
        <v>334</v>
      </c>
      <c r="R104" s="79"/>
      <c r="S104" s="79"/>
      <c r="T104" s="79"/>
      <c r="U104" s="82" t="s">
        <v>492</v>
      </c>
      <c r="V104" s="82" t="s">
        <v>492</v>
      </c>
      <c r="W104" s="81">
        <v>43691.60480324074</v>
      </c>
      <c r="X104" s="82" t="s">
        <v>669</v>
      </c>
      <c r="Y104" s="79"/>
      <c r="Z104" s="79"/>
      <c r="AA104" s="85" t="s">
        <v>783</v>
      </c>
      <c r="AB104" s="79"/>
      <c r="AC104" s="79" t="b">
        <v>0</v>
      </c>
      <c r="AD104" s="79">
        <v>0</v>
      </c>
      <c r="AE104" s="85" t="s">
        <v>798</v>
      </c>
      <c r="AF104" s="79" t="b">
        <v>0</v>
      </c>
      <c r="AG104" s="79" t="s">
        <v>802</v>
      </c>
      <c r="AH104" s="79"/>
      <c r="AI104" s="85" t="s">
        <v>798</v>
      </c>
      <c r="AJ104" s="79" t="b">
        <v>0</v>
      </c>
      <c r="AK104" s="79">
        <v>3</v>
      </c>
      <c r="AL104" s="85" t="s">
        <v>780</v>
      </c>
      <c r="AM104" s="79" t="s">
        <v>807</v>
      </c>
      <c r="AN104" s="79" t="b">
        <v>0</v>
      </c>
      <c r="AO104" s="85" t="s">
        <v>780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282</v>
      </c>
      <c r="B105" s="64" t="s">
        <v>306</v>
      </c>
      <c r="C105" s="65"/>
      <c r="D105" s="66"/>
      <c r="E105" s="67"/>
      <c r="F105" s="68"/>
      <c r="G105" s="65"/>
      <c r="H105" s="69"/>
      <c r="I105" s="70"/>
      <c r="J105" s="70"/>
      <c r="K105" s="34" t="s">
        <v>65</v>
      </c>
      <c r="L105" s="77">
        <v>154</v>
      </c>
      <c r="M105" s="77"/>
      <c r="N105" s="72"/>
      <c r="O105" s="79" t="s">
        <v>311</v>
      </c>
      <c r="P105" s="81">
        <v>43697.875625</v>
      </c>
      <c r="Q105" s="79" t="s">
        <v>377</v>
      </c>
      <c r="R105" s="82" t="s">
        <v>413</v>
      </c>
      <c r="S105" s="79" t="s">
        <v>444</v>
      </c>
      <c r="T105" s="79"/>
      <c r="U105" s="79"/>
      <c r="V105" s="82" t="s">
        <v>564</v>
      </c>
      <c r="W105" s="81">
        <v>43697.875625</v>
      </c>
      <c r="X105" s="82" t="s">
        <v>670</v>
      </c>
      <c r="Y105" s="79"/>
      <c r="Z105" s="79"/>
      <c r="AA105" s="85" t="s">
        <v>784</v>
      </c>
      <c r="AB105" s="79"/>
      <c r="AC105" s="79" t="b">
        <v>0</v>
      </c>
      <c r="AD105" s="79">
        <v>0</v>
      </c>
      <c r="AE105" s="85" t="s">
        <v>798</v>
      </c>
      <c r="AF105" s="79" t="b">
        <v>0</v>
      </c>
      <c r="AG105" s="79" t="s">
        <v>802</v>
      </c>
      <c r="AH105" s="79"/>
      <c r="AI105" s="85" t="s">
        <v>798</v>
      </c>
      <c r="AJ105" s="79" t="b">
        <v>0</v>
      </c>
      <c r="AK105" s="79">
        <v>1</v>
      </c>
      <c r="AL105" s="85" t="s">
        <v>798</v>
      </c>
      <c r="AM105" s="79" t="s">
        <v>824</v>
      </c>
      <c r="AN105" s="79" t="b">
        <v>0</v>
      </c>
      <c r="AO105" s="85" t="s">
        <v>784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5</v>
      </c>
      <c r="BD105" s="48">
        <v>1</v>
      </c>
      <c r="BE105" s="49">
        <v>5.2631578947368425</v>
      </c>
      <c r="BF105" s="48">
        <v>0</v>
      </c>
      <c r="BG105" s="49">
        <v>0</v>
      </c>
      <c r="BH105" s="48">
        <v>0</v>
      </c>
      <c r="BI105" s="49">
        <v>0</v>
      </c>
      <c r="BJ105" s="48">
        <v>18</v>
      </c>
      <c r="BK105" s="49">
        <v>94.73684210526316</v>
      </c>
      <c r="BL105" s="48">
        <v>19</v>
      </c>
    </row>
    <row r="106" spans="1:64" ht="15">
      <c r="A106" s="64" t="s">
        <v>282</v>
      </c>
      <c r="B106" s="64" t="s">
        <v>232</v>
      </c>
      <c r="C106" s="65"/>
      <c r="D106" s="66"/>
      <c r="E106" s="67"/>
      <c r="F106" s="68"/>
      <c r="G106" s="65"/>
      <c r="H106" s="69"/>
      <c r="I106" s="70"/>
      <c r="J106" s="70"/>
      <c r="K106" s="34" t="s">
        <v>65</v>
      </c>
      <c r="L106" s="77">
        <v>155</v>
      </c>
      <c r="M106" s="77"/>
      <c r="N106" s="72"/>
      <c r="O106" s="79" t="s">
        <v>311</v>
      </c>
      <c r="P106" s="81">
        <v>43689.66986111111</v>
      </c>
      <c r="Q106" s="79" t="s">
        <v>323</v>
      </c>
      <c r="R106" s="79"/>
      <c r="S106" s="79"/>
      <c r="T106" s="79"/>
      <c r="U106" s="79"/>
      <c r="V106" s="82" t="s">
        <v>564</v>
      </c>
      <c r="W106" s="81">
        <v>43689.66986111111</v>
      </c>
      <c r="X106" s="82" t="s">
        <v>671</v>
      </c>
      <c r="Y106" s="79"/>
      <c r="Z106" s="79"/>
      <c r="AA106" s="85" t="s">
        <v>785</v>
      </c>
      <c r="AB106" s="79"/>
      <c r="AC106" s="79" t="b">
        <v>0</v>
      </c>
      <c r="AD106" s="79">
        <v>0</v>
      </c>
      <c r="AE106" s="85" t="s">
        <v>798</v>
      </c>
      <c r="AF106" s="79" t="b">
        <v>0</v>
      </c>
      <c r="AG106" s="79" t="s">
        <v>802</v>
      </c>
      <c r="AH106" s="79"/>
      <c r="AI106" s="85" t="s">
        <v>798</v>
      </c>
      <c r="AJ106" s="79" t="b">
        <v>0</v>
      </c>
      <c r="AK106" s="79">
        <v>5</v>
      </c>
      <c r="AL106" s="85" t="s">
        <v>790</v>
      </c>
      <c r="AM106" s="79" t="s">
        <v>807</v>
      </c>
      <c r="AN106" s="79" t="b">
        <v>0</v>
      </c>
      <c r="AO106" s="85" t="s">
        <v>790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4</v>
      </c>
      <c r="BD106" s="48"/>
      <c r="BE106" s="49"/>
      <c r="BF106" s="48"/>
      <c r="BG106" s="49"/>
      <c r="BH106" s="48"/>
      <c r="BI106" s="49"/>
      <c r="BJ106" s="48"/>
      <c r="BK106" s="49"/>
      <c r="BL106" s="48"/>
    </row>
    <row r="107" spans="1:64" ht="15">
      <c r="A107" s="64" t="s">
        <v>282</v>
      </c>
      <c r="B107" s="64" t="s">
        <v>277</v>
      </c>
      <c r="C107" s="65"/>
      <c r="D107" s="66"/>
      <c r="E107" s="67"/>
      <c r="F107" s="68"/>
      <c r="G107" s="65"/>
      <c r="H107" s="69"/>
      <c r="I107" s="70"/>
      <c r="J107" s="70"/>
      <c r="K107" s="34" t="s">
        <v>65</v>
      </c>
      <c r="L107" s="77">
        <v>158</v>
      </c>
      <c r="M107" s="77"/>
      <c r="N107" s="72"/>
      <c r="O107" s="79" t="s">
        <v>311</v>
      </c>
      <c r="P107" s="81">
        <v>43698.651875</v>
      </c>
      <c r="Q107" s="79" t="s">
        <v>378</v>
      </c>
      <c r="R107" s="79"/>
      <c r="S107" s="79"/>
      <c r="T107" s="79" t="s">
        <v>487</v>
      </c>
      <c r="U107" s="79"/>
      <c r="V107" s="82" t="s">
        <v>564</v>
      </c>
      <c r="W107" s="81">
        <v>43698.651875</v>
      </c>
      <c r="X107" s="82" t="s">
        <v>672</v>
      </c>
      <c r="Y107" s="79"/>
      <c r="Z107" s="79"/>
      <c r="AA107" s="85" t="s">
        <v>786</v>
      </c>
      <c r="AB107" s="79"/>
      <c r="AC107" s="79" t="b">
        <v>0</v>
      </c>
      <c r="AD107" s="79">
        <v>0</v>
      </c>
      <c r="AE107" s="85" t="s">
        <v>798</v>
      </c>
      <c r="AF107" s="79" t="b">
        <v>0</v>
      </c>
      <c r="AG107" s="79" t="s">
        <v>802</v>
      </c>
      <c r="AH107" s="79"/>
      <c r="AI107" s="85" t="s">
        <v>798</v>
      </c>
      <c r="AJ107" s="79" t="b">
        <v>0</v>
      </c>
      <c r="AK107" s="79">
        <v>1</v>
      </c>
      <c r="AL107" s="85" t="s">
        <v>794</v>
      </c>
      <c r="AM107" s="79" t="s">
        <v>808</v>
      </c>
      <c r="AN107" s="79" t="b">
        <v>0</v>
      </c>
      <c r="AO107" s="85" t="s">
        <v>794</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5</v>
      </c>
      <c r="BC107" s="78" t="str">
        <f>REPLACE(INDEX(GroupVertices[Group],MATCH(Edges25[[#This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283</v>
      </c>
      <c r="B108" s="64" t="s">
        <v>277</v>
      </c>
      <c r="C108" s="65"/>
      <c r="D108" s="66"/>
      <c r="E108" s="67"/>
      <c r="F108" s="68"/>
      <c r="G108" s="65"/>
      <c r="H108" s="69"/>
      <c r="I108" s="70"/>
      <c r="J108" s="70"/>
      <c r="K108" s="34" t="s">
        <v>65</v>
      </c>
      <c r="L108" s="77">
        <v>159</v>
      </c>
      <c r="M108" s="77"/>
      <c r="N108" s="72"/>
      <c r="O108" s="79" t="s">
        <v>311</v>
      </c>
      <c r="P108" s="81">
        <v>43688.731261574074</v>
      </c>
      <c r="Q108" s="79" t="s">
        <v>379</v>
      </c>
      <c r="R108" s="79"/>
      <c r="S108" s="79"/>
      <c r="T108" s="79"/>
      <c r="U108" s="79"/>
      <c r="V108" s="82" t="s">
        <v>565</v>
      </c>
      <c r="W108" s="81">
        <v>43688.731261574074</v>
      </c>
      <c r="X108" s="82" t="s">
        <v>673</v>
      </c>
      <c r="Y108" s="79"/>
      <c r="Z108" s="79"/>
      <c r="AA108" s="85" t="s">
        <v>787</v>
      </c>
      <c r="AB108" s="79"/>
      <c r="AC108" s="79" t="b">
        <v>0</v>
      </c>
      <c r="AD108" s="79">
        <v>0</v>
      </c>
      <c r="AE108" s="85" t="s">
        <v>798</v>
      </c>
      <c r="AF108" s="79" t="b">
        <v>0</v>
      </c>
      <c r="AG108" s="79" t="s">
        <v>802</v>
      </c>
      <c r="AH108" s="79"/>
      <c r="AI108" s="85" t="s">
        <v>798</v>
      </c>
      <c r="AJ108" s="79" t="b">
        <v>0</v>
      </c>
      <c r="AK108" s="79">
        <v>5</v>
      </c>
      <c r="AL108" s="85" t="s">
        <v>771</v>
      </c>
      <c r="AM108" s="79" t="s">
        <v>825</v>
      </c>
      <c r="AN108" s="79" t="b">
        <v>0</v>
      </c>
      <c r="AO108" s="85" t="s">
        <v>771</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v>
      </c>
      <c r="BC108" s="78" t="str">
        <f>REPLACE(INDEX(GroupVertices[Group],MATCH(Edges25[[#This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283</v>
      </c>
      <c r="B109" s="64" t="s">
        <v>277</v>
      </c>
      <c r="C109" s="65"/>
      <c r="D109" s="66"/>
      <c r="E109" s="67"/>
      <c r="F109" s="68"/>
      <c r="G109" s="65"/>
      <c r="H109" s="69"/>
      <c r="I109" s="70"/>
      <c r="J109" s="70"/>
      <c r="K109" s="34" t="s">
        <v>65</v>
      </c>
      <c r="L109" s="77">
        <v>160</v>
      </c>
      <c r="M109" s="77"/>
      <c r="N109" s="72"/>
      <c r="O109" s="79" t="s">
        <v>311</v>
      </c>
      <c r="P109" s="81">
        <v>43698.798472222225</v>
      </c>
      <c r="Q109" s="79" t="s">
        <v>378</v>
      </c>
      <c r="R109" s="79"/>
      <c r="S109" s="79"/>
      <c r="T109" s="79" t="s">
        <v>487</v>
      </c>
      <c r="U109" s="79"/>
      <c r="V109" s="82" t="s">
        <v>565</v>
      </c>
      <c r="W109" s="81">
        <v>43698.798472222225</v>
      </c>
      <c r="X109" s="82" t="s">
        <v>674</v>
      </c>
      <c r="Y109" s="79"/>
      <c r="Z109" s="79"/>
      <c r="AA109" s="85" t="s">
        <v>788</v>
      </c>
      <c r="AB109" s="79"/>
      <c r="AC109" s="79" t="b">
        <v>0</v>
      </c>
      <c r="AD109" s="79">
        <v>0</v>
      </c>
      <c r="AE109" s="85" t="s">
        <v>798</v>
      </c>
      <c r="AF109" s="79" t="b">
        <v>0</v>
      </c>
      <c r="AG109" s="79" t="s">
        <v>802</v>
      </c>
      <c r="AH109" s="79"/>
      <c r="AI109" s="85" t="s">
        <v>798</v>
      </c>
      <c r="AJ109" s="79" t="b">
        <v>0</v>
      </c>
      <c r="AK109" s="79">
        <v>4</v>
      </c>
      <c r="AL109" s="85" t="s">
        <v>794</v>
      </c>
      <c r="AM109" s="79" t="s">
        <v>808</v>
      </c>
      <c r="AN109" s="79" t="b">
        <v>0</v>
      </c>
      <c r="AO109" s="85" t="s">
        <v>794</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v>
      </c>
      <c r="BC109" s="78" t="str">
        <f>REPLACE(INDEX(GroupVertices[Group],MATCH(Edges25[[#This Row],[Vertex 2]],GroupVertices[Vertex],0)),1,1,"")</f>
        <v>1</v>
      </c>
      <c r="BD109" s="48">
        <v>1</v>
      </c>
      <c r="BE109" s="49">
        <v>4.3478260869565215</v>
      </c>
      <c r="BF109" s="48">
        <v>0</v>
      </c>
      <c r="BG109" s="49">
        <v>0</v>
      </c>
      <c r="BH109" s="48">
        <v>0</v>
      </c>
      <c r="BI109" s="49">
        <v>0</v>
      </c>
      <c r="BJ109" s="48">
        <v>22</v>
      </c>
      <c r="BK109" s="49">
        <v>95.65217391304348</v>
      </c>
      <c r="BL109" s="48">
        <v>23</v>
      </c>
    </row>
    <row r="110" spans="1:64" ht="15">
      <c r="A110" s="64" t="s">
        <v>284</v>
      </c>
      <c r="B110" s="64" t="s">
        <v>299</v>
      </c>
      <c r="C110" s="65"/>
      <c r="D110" s="66"/>
      <c r="E110" s="67"/>
      <c r="F110" s="68"/>
      <c r="G110" s="65"/>
      <c r="H110" s="69"/>
      <c r="I110" s="70"/>
      <c r="J110" s="70"/>
      <c r="K110" s="34" t="s">
        <v>65</v>
      </c>
      <c r="L110" s="77">
        <v>161</v>
      </c>
      <c r="M110" s="77"/>
      <c r="N110" s="72"/>
      <c r="O110" s="79" t="s">
        <v>311</v>
      </c>
      <c r="P110" s="81">
        <v>43698.82460648148</v>
      </c>
      <c r="Q110" s="79" t="s">
        <v>332</v>
      </c>
      <c r="R110" s="82" t="s">
        <v>395</v>
      </c>
      <c r="S110" s="79" t="s">
        <v>433</v>
      </c>
      <c r="T110" s="79" t="s">
        <v>467</v>
      </c>
      <c r="U110" s="79"/>
      <c r="V110" s="82" t="s">
        <v>566</v>
      </c>
      <c r="W110" s="81">
        <v>43698.82460648148</v>
      </c>
      <c r="X110" s="82" t="s">
        <v>675</v>
      </c>
      <c r="Y110" s="79"/>
      <c r="Z110" s="79"/>
      <c r="AA110" s="85" t="s">
        <v>789</v>
      </c>
      <c r="AB110" s="79"/>
      <c r="AC110" s="79" t="b">
        <v>0</v>
      </c>
      <c r="AD110" s="79">
        <v>0</v>
      </c>
      <c r="AE110" s="85" t="s">
        <v>798</v>
      </c>
      <c r="AF110" s="79" t="b">
        <v>0</v>
      </c>
      <c r="AG110" s="79" t="s">
        <v>802</v>
      </c>
      <c r="AH110" s="79"/>
      <c r="AI110" s="85" t="s">
        <v>798</v>
      </c>
      <c r="AJ110" s="79" t="b">
        <v>0</v>
      </c>
      <c r="AK110" s="79">
        <v>2</v>
      </c>
      <c r="AL110" s="85" t="s">
        <v>706</v>
      </c>
      <c r="AM110" s="79" t="s">
        <v>808</v>
      </c>
      <c r="AN110" s="79" t="b">
        <v>0</v>
      </c>
      <c r="AO110" s="85" t="s">
        <v>706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c r="BE110" s="49"/>
      <c r="BF110" s="48"/>
      <c r="BG110" s="49"/>
      <c r="BH110" s="48"/>
      <c r="BI110" s="49"/>
      <c r="BJ110" s="48"/>
      <c r="BK110" s="49"/>
      <c r="BL110" s="48"/>
    </row>
    <row r="111" spans="1:64" ht="15">
      <c r="A111" s="64" t="s">
        <v>277</v>
      </c>
      <c r="B111" s="64" t="s">
        <v>232</v>
      </c>
      <c r="C111" s="65"/>
      <c r="D111" s="66"/>
      <c r="E111" s="67"/>
      <c r="F111" s="68"/>
      <c r="G111" s="65"/>
      <c r="H111" s="69"/>
      <c r="I111" s="70"/>
      <c r="J111" s="70"/>
      <c r="K111" s="34" t="s">
        <v>66</v>
      </c>
      <c r="L111" s="77">
        <v>166</v>
      </c>
      <c r="M111" s="77"/>
      <c r="N111" s="72"/>
      <c r="O111" s="79" t="s">
        <v>311</v>
      </c>
      <c r="P111" s="81">
        <v>43689.604467592595</v>
      </c>
      <c r="Q111" s="79" t="s">
        <v>380</v>
      </c>
      <c r="R111" s="82" t="s">
        <v>422</v>
      </c>
      <c r="S111" s="79" t="s">
        <v>433</v>
      </c>
      <c r="T111" s="79"/>
      <c r="U111" s="82" t="s">
        <v>506</v>
      </c>
      <c r="V111" s="82" t="s">
        <v>506</v>
      </c>
      <c r="W111" s="81">
        <v>43689.604467592595</v>
      </c>
      <c r="X111" s="82" t="s">
        <v>676</v>
      </c>
      <c r="Y111" s="79"/>
      <c r="Z111" s="79"/>
      <c r="AA111" s="85" t="s">
        <v>790</v>
      </c>
      <c r="AB111" s="79"/>
      <c r="AC111" s="79" t="b">
        <v>0</v>
      </c>
      <c r="AD111" s="79">
        <v>3</v>
      </c>
      <c r="AE111" s="85" t="s">
        <v>798</v>
      </c>
      <c r="AF111" s="79" t="b">
        <v>0</v>
      </c>
      <c r="AG111" s="79" t="s">
        <v>802</v>
      </c>
      <c r="AH111" s="79"/>
      <c r="AI111" s="85" t="s">
        <v>798</v>
      </c>
      <c r="AJ111" s="79" t="b">
        <v>0</v>
      </c>
      <c r="AK111" s="79">
        <v>0</v>
      </c>
      <c r="AL111" s="85" t="s">
        <v>798</v>
      </c>
      <c r="AM111" s="79" t="s">
        <v>813</v>
      </c>
      <c r="AN111" s="79" t="b">
        <v>0</v>
      </c>
      <c r="AO111" s="85" t="s">
        <v>790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4</v>
      </c>
      <c r="BD111" s="48">
        <v>2</v>
      </c>
      <c r="BE111" s="49">
        <v>8</v>
      </c>
      <c r="BF111" s="48">
        <v>0</v>
      </c>
      <c r="BG111" s="49">
        <v>0</v>
      </c>
      <c r="BH111" s="48">
        <v>0</v>
      </c>
      <c r="BI111" s="49">
        <v>0</v>
      </c>
      <c r="BJ111" s="48">
        <v>23</v>
      </c>
      <c r="BK111" s="49">
        <v>92</v>
      </c>
      <c r="BL111" s="48">
        <v>25</v>
      </c>
    </row>
    <row r="112" spans="1:64" ht="15">
      <c r="A112" s="64" t="s">
        <v>277</v>
      </c>
      <c r="B112" s="64" t="s">
        <v>277</v>
      </c>
      <c r="C112" s="65"/>
      <c r="D112" s="66"/>
      <c r="E112" s="67"/>
      <c r="F112" s="68"/>
      <c r="G112" s="65"/>
      <c r="H112" s="69"/>
      <c r="I112" s="70"/>
      <c r="J112" s="70"/>
      <c r="K112" s="34" t="s">
        <v>65</v>
      </c>
      <c r="L112" s="77">
        <v>169</v>
      </c>
      <c r="M112" s="77"/>
      <c r="N112" s="72"/>
      <c r="O112" s="79" t="s">
        <v>176</v>
      </c>
      <c r="P112" s="81">
        <v>43684.59471064815</v>
      </c>
      <c r="Q112" s="79" t="s">
        <v>381</v>
      </c>
      <c r="R112" s="82" t="s">
        <v>407</v>
      </c>
      <c r="S112" s="79" t="s">
        <v>444</v>
      </c>
      <c r="T112" s="79" t="s">
        <v>455</v>
      </c>
      <c r="U112" s="82" t="s">
        <v>507</v>
      </c>
      <c r="V112" s="82" t="s">
        <v>507</v>
      </c>
      <c r="W112" s="81">
        <v>43684.59471064815</v>
      </c>
      <c r="X112" s="82" t="s">
        <v>677</v>
      </c>
      <c r="Y112" s="79"/>
      <c r="Z112" s="79"/>
      <c r="AA112" s="85" t="s">
        <v>791</v>
      </c>
      <c r="AB112" s="79"/>
      <c r="AC112" s="79" t="b">
        <v>0</v>
      </c>
      <c r="AD112" s="79">
        <v>5</v>
      </c>
      <c r="AE112" s="85" t="s">
        <v>798</v>
      </c>
      <c r="AF112" s="79" t="b">
        <v>0</v>
      </c>
      <c r="AG112" s="79" t="s">
        <v>802</v>
      </c>
      <c r="AH112" s="79"/>
      <c r="AI112" s="85" t="s">
        <v>798</v>
      </c>
      <c r="AJ112" s="79" t="b">
        <v>0</v>
      </c>
      <c r="AK112" s="79">
        <v>4</v>
      </c>
      <c r="AL112" s="85" t="s">
        <v>798</v>
      </c>
      <c r="AM112" s="79" t="s">
        <v>808</v>
      </c>
      <c r="AN112" s="79" t="b">
        <v>0</v>
      </c>
      <c r="AO112" s="85" t="s">
        <v>791</v>
      </c>
      <c r="AP112" s="79" t="s">
        <v>826</v>
      </c>
      <c r="AQ112" s="79">
        <v>0</v>
      </c>
      <c r="AR112" s="79">
        <v>0</v>
      </c>
      <c r="AS112" s="79"/>
      <c r="AT112" s="79"/>
      <c r="AU112" s="79"/>
      <c r="AV112" s="79"/>
      <c r="AW112" s="79"/>
      <c r="AX112" s="79"/>
      <c r="AY112" s="79"/>
      <c r="AZ112" s="79"/>
      <c r="BA112">
        <v>4</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19</v>
      </c>
      <c r="BK112" s="49">
        <v>100</v>
      </c>
      <c r="BL112" s="48">
        <v>19</v>
      </c>
    </row>
    <row r="113" spans="1:64" ht="15">
      <c r="A113" s="64" t="s">
        <v>277</v>
      </c>
      <c r="B113" s="64" t="s">
        <v>277</v>
      </c>
      <c r="C113" s="65"/>
      <c r="D113" s="66"/>
      <c r="E113" s="67"/>
      <c r="F113" s="68"/>
      <c r="G113" s="65"/>
      <c r="H113" s="69"/>
      <c r="I113" s="70"/>
      <c r="J113" s="70"/>
      <c r="K113" s="34" t="s">
        <v>65</v>
      </c>
      <c r="L113" s="77">
        <v>170</v>
      </c>
      <c r="M113" s="77"/>
      <c r="N113" s="72"/>
      <c r="O113" s="79" t="s">
        <v>176</v>
      </c>
      <c r="P113" s="81">
        <v>43685.55372685185</v>
      </c>
      <c r="Q113" s="79" t="s">
        <v>382</v>
      </c>
      <c r="R113" s="82" t="s">
        <v>423</v>
      </c>
      <c r="S113" s="79" t="s">
        <v>444</v>
      </c>
      <c r="T113" s="79" t="s">
        <v>456</v>
      </c>
      <c r="U113" s="82" t="s">
        <v>508</v>
      </c>
      <c r="V113" s="82" t="s">
        <v>508</v>
      </c>
      <c r="W113" s="81">
        <v>43685.55372685185</v>
      </c>
      <c r="X113" s="82" t="s">
        <v>678</v>
      </c>
      <c r="Y113" s="79"/>
      <c r="Z113" s="79"/>
      <c r="AA113" s="85" t="s">
        <v>792</v>
      </c>
      <c r="AB113" s="79"/>
      <c r="AC113" s="79" t="b">
        <v>0</v>
      </c>
      <c r="AD113" s="79">
        <v>4</v>
      </c>
      <c r="AE113" s="85" t="s">
        <v>798</v>
      </c>
      <c r="AF113" s="79" t="b">
        <v>0</v>
      </c>
      <c r="AG113" s="79" t="s">
        <v>802</v>
      </c>
      <c r="AH113" s="79"/>
      <c r="AI113" s="85" t="s">
        <v>798</v>
      </c>
      <c r="AJ113" s="79" t="b">
        <v>0</v>
      </c>
      <c r="AK113" s="79">
        <v>4</v>
      </c>
      <c r="AL113" s="85" t="s">
        <v>798</v>
      </c>
      <c r="AM113" s="79" t="s">
        <v>808</v>
      </c>
      <c r="AN113" s="79" t="b">
        <v>0</v>
      </c>
      <c r="AO113" s="85" t="s">
        <v>792</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30</v>
      </c>
      <c r="BK113" s="49">
        <v>100</v>
      </c>
      <c r="BL113" s="48">
        <v>30</v>
      </c>
    </row>
    <row r="114" spans="1:64" ht="15">
      <c r="A114" s="64" t="s">
        <v>277</v>
      </c>
      <c r="B114" s="64" t="s">
        <v>277</v>
      </c>
      <c r="C114" s="65"/>
      <c r="D114" s="66"/>
      <c r="E114" s="67"/>
      <c r="F114" s="68"/>
      <c r="G114" s="65"/>
      <c r="H114" s="69"/>
      <c r="I114" s="70"/>
      <c r="J114" s="70"/>
      <c r="K114" s="34" t="s">
        <v>65</v>
      </c>
      <c r="L114" s="77">
        <v>171</v>
      </c>
      <c r="M114" s="77"/>
      <c r="N114" s="72"/>
      <c r="O114" s="79" t="s">
        <v>176</v>
      </c>
      <c r="P114" s="81">
        <v>43691.41740740741</v>
      </c>
      <c r="Q114" s="79" t="s">
        <v>383</v>
      </c>
      <c r="R114" s="82" t="s">
        <v>423</v>
      </c>
      <c r="S114" s="79" t="s">
        <v>444</v>
      </c>
      <c r="T114" s="79" t="s">
        <v>488</v>
      </c>
      <c r="U114" s="82" t="s">
        <v>509</v>
      </c>
      <c r="V114" s="82" t="s">
        <v>509</v>
      </c>
      <c r="W114" s="81">
        <v>43691.41740740741</v>
      </c>
      <c r="X114" s="82" t="s">
        <v>679</v>
      </c>
      <c r="Y114" s="79"/>
      <c r="Z114" s="79"/>
      <c r="AA114" s="85" t="s">
        <v>793</v>
      </c>
      <c r="AB114" s="79"/>
      <c r="AC114" s="79" t="b">
        <v>0</v>
      </c>
      <c r="AD114" s="79">
        <v>4</v>
      </c>
      <c r="AE114" s="85" t="s">
        <v>798</v>
      </c>
      <c r="AF114" s="79" t="b">
        <v>0</v>
      </c>
      <c r="AG114" s="79" t="s">
        <v>802</v>
      </c>
      <c r="AH114" s="79"/>
      <c r="AI114" s="85" t="s">
        <v>798</v>
      </c>
      <c r="AJ114" s="79" t="b">
        <v>0</v>
      </c>
      <c r="AK114" s="79">
        <v>2</v>
      </c>
      <c r="AL114" s="85" t="s">
        <v>798</v>
      </c>
      <c r="AM114" s="79" t="s">
        <v>813</v>
      </c>
      <c r="AN114" s="79" t="b">
        <v>0</v>
      </c>
      <c r="AO114" s="85" t="s">
        <v>793</v>
      </c>
      <c r="AP114" s="79" t="s">
        <v>176</v>
      </c>
      <c r="AQ114" s="79">
        <v>0</v>
      </c>
      <c r="AR114" s="79">
        <v>0</v>
      </c>
      <c r="AS114" s="79"/>
      <c r="AT114" s="79"/>
      <c r="AU114" s="79"/>
      <c r="AV114" s="79"/>
      <c r="AW114" s="79"/>
      <c r="AX114" s="79"/>
      <c r="AY114" s="79"/>
      <c r="AZ114" s="79"/>
      <c r="BA114">
        <v>4</v>
      </c>
      <c r="BB114" s="78" t="str">
        <f>REPLACE(INDEX(GroupVertices[Group],MATCH(Edges25[[#This Row],[Vertex 1]],GroupVertices[Vertex],0)),1,1,"")</f>
        <v>1</v>
      </c>
      <c r="BC114" s="78" t="str">
        <f>REPLACE(INDEX(GroupVertices[Group],MATCH(Edges25[[#This Row],[Vertex 2]],GroupVertices[Vertex],0)),1,1,"")</f>
        <v>1</v>
      </c>
      <c r="BD114" s="48">
        <v>1</v>
      </c>
      <c r="BE114" s="49">
        <v>2.4390243902439024</v>
      </c>
      <c r="BF114" s="48">
        <v>0</v>
      </c>
      <c r="BG114" s="49">
        <v>0</v>
      </c>
      <c r="BH114" s="48">
        <v>0</v>
      </c>
      <c r="BI114" s="49">
        <v>0</v>
      </c>
      <c r="BJ114" s="48">
        <v>40</v>
      </c>
      <c r="BK114" s="49">
        <v>97.5609756097561</v>
      </c>
      <c r="BL114" s="48">
        <v>41</v>
      </c>
    </row>
    <row r="115" spans="1:64" ht="15">
      <c r="A115" s="64" t="s">
        <v>277</v>
      </c>
      <c r="B115" s="64" t="s">
        <v>277</v>
      </c>
      <c r="C115" s="65"/>
      <c r="D115" s="66"/>
      <c r="E115" s="67"/>
      <c r="F115" s="68"/>
      <c r="G115" s="65"/>
      <c r="H115" s="69"/>
      <c r="I115" s="70"/>
      <c r="J115" s="70"/>
      <c r="K115" s="34" t="s">
        <v>65</v>
      </c>
      <c r="L115" s="77">
        <v>172</v>
      </c>
      <c r="M115" s="77"/>
      <c r="N115" s="72"/>
      <c r="O115" s="79" t="s">
        <v>176</v>
      </c>
      <c r="P115" s="81">
        <v>43698.58760416666</v>
      </c>
      <c r="Q115" s="79" t="s">
        <v>384</v>
      </c>
      <c r="R115" s="82" t="s">
        <v>424</v>
      </c>
      <c r="S115" s="79" t="s">
        <v>444</v>
      </c>
      <c r="T115" s="79" t="s">
        <v>487</v>
      </c>
      <c r="U115" s="82" t="s">
        <v>510</v>
      </c>
      <c r="V115" s="82" t="s">
        <v>510</v>
      </c>
      <c r="W115" s="81">
        <v>43698.58760416666</v>
      </c>
      <c r="X115" s="82" t="s">
        <v>680</v>
      </c>
      <c r="Y115" s="79"/>
      <c r="Z115" s="79"/>
      <c r="AA115" s="85" t="s">
        <v>794</v>
      </c>
      <c r="AB115" s="79"/>
      <c r="AC115" s="79" t="b">
        <v>0</v>
      </c>
      <c r="AD115" s="79">
        <v>0</v>
      </c>
      <c r="AE115" s="85" t="s">
        <v>798</v>
      </c>
      <c r="AF115" s="79" t="b">
        <v>0</v>
      </c>
      <c r="AG115" s="79" t="s">
        <v>802</v>
      </c>
      <c r="AH115" s="79"/>
      <c r="AI115" s="85" t="s">
        <v>798</v>
      </c>
      <c r="AJ115" s="79" t="b">
        <v>0</v>
      </c>
      <c r="AK115" s="79">
        <v>1</v>
      </c>
      <c r="AL115" s="85" t="s">
        <v>798</v>
      </c>
      <c r="AM115" s="79" t="s">
        <v>808</v>
      </c>
      <c r="AN115" s="79" t="b">
        <v>0</v>
      </c>
      <c r="AO115" s="85" t="s">
        <v>794</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1</v>
      </c>
      <c r="BC115" s="78" t="str">
        <f>REPLACE(INDEX(GroupVertices[Group],MATCH(Edges25[[#This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285</v>
      </c>
      <c r="B116" s="64" t="s">
        <v>277</v>
      </c>
      <c r="C116" s="65"/>
      <c r="D116" s="66"/>
      <c r="E116" s="67"/>
      <c r="F116" s="68"/>
      <c r="G116" s="65"/>
      <c r="H116" s="69"/>
      <c r="I116" s="70"/>
      <c r="J116" s="70"/>
      <c r="K116" s="34" t="s">
        <v>65</v>
      </c>
      <c r="L116" s="77">
        <v>173</v>
      </c>
      <c r="M116" s="77"/>
      <c r="N116" s="72"/>
      <c r="O116" s="79" t="s">
        <v>311</v>
      </c>
      <c r="P116" s="81">
        <v>43698.86325231481</v>
      </c>
      <c r="Q116" s="79" t="s">
        <v>378</v>
      </c>
      <c r="R116" s="79"/>
      <c r="S116" s="79"/>
      <c r="T116" s="79" t="s">
        <v>487</v>
      </c>
      <c r="U116" s="79"/>
      <c r="V116" s="82" t="s">
        <v>567</v>
      </c>
      <c r="W116" s="81">
        <v>43698.86325231481</v>
      </c>
      <c r="X116" s="82" t="s">
        <v>681</v>
      </c>
      <c r="Y116" s="79"/>
      <c r="Z116" s="79"/>
      <c r="AA116" s="85" t="s">
        <v>795</v>
      </c>
      <c r="AB116" s="79"/>
      <c r="AC116" s="79" t="b">
        <v>0</v>
      </c>
      <c r="AD116" s="79">
        <v>0</v>
      </c>
      <c r="AE116" s="85" t="s">
        <v>798</v>
      </c>
      <c r="AF116" s="79" t="b">
        <v>0</v>
      </c>
      <c r="AG116" s="79" t="s">
        <v>802</v>
      </c>
      <c r="AH116" s="79"/>
      <c r="AI116" s="85" t="s">
        <v>798</v>
      </c>
      <c r="AJ116" s="79" t="b">
        <v>0</v>
      </c>
      <c r="AK116" s="79">
        <v>4</v>
      </c>
      <c r="AL116" s="85" t="s">
        <v>794</v>
      </c>
      <c r="AM116" s="79" t="s">
        <v>808</v>
      </c>
      <c r="AN116" s="79" t="b">
        <v>0</v>
      </c>
      <c r="AO116" s="85" t="s">
        <v>794</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4.3478260869565215</v>
      </c>
      <c r="BF116" s="48">
        <v>0</v>
      </c>
      <c r="BG116" s="49">
        <v>0</v>
      </c>
      <c r="BH116" s="48">
        <v>0</v>
      </c>
      <c r="BI116" s="49">
        <v>0</v>
      </c>
      <c r="BJ116" s="48">
        <v>22</v>
      </c>
      <c r="BK116" s="49">
        <v>95.65217391304348</v>
      </c>
      <c r="BL116" s="48">
        <v>23</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hyperlinks>
    <hyperlink ref="R8" r:id="rId1" display="https://twitter.com/collibra/status/1159453548431716352"/>
    <hyperlink ref="R9" r:id="rId2" display="https://twitter.com/collibra/status/1159453548431716352"/>
    <hyperlink ref="R13" r:id="rId3" display="https://sanfranciscoinformer.com/186962/collibra-consultant-san-francisco-jobs/"/>
    <hyperlink ref="R14" r:id="rId4" display="http://jobs.telcoprofessionals.com/Data-Engineer-(Collibra,-Java-+-Telecom)-23288?utm_source=dlvr.it&amp;utm_medium=twitter&amp;utm_campaign=telcoprofession"/>
    <hyperlink ref="R15" r:id="rId5" display="https://biplatform.nl/2195948/collibra-introduceert-collibra-privacy-en-risk.html#.XVHYkkX_3YU.hootsuite"/>
    <hyperlink ref="R17" r:id="rId6" display="https://www.applythis.net/?a=12009B331.0"/>
    <hyperlink ref="R18" r:id="rId7" display="https://www.lecho.be/entreprises/general/les-entreprises-ne-font-rien-avec-des-donnees-qui-valent-de-l-or/10153088.html"/>
    <hyperlink ref="R24" r:id="rId8" display="https://nofluffjobs.com/job/backend-engineer-collibra-40clfv44?utm_source=twitter&amp;utm_medium=batch&amp;utm_campaign=organic_post&amp;utm_content=40CLFV44"/>
    <hyperlink ref="R25" r:id="rId9" display="https://nofluffjobs.com/job/frontend-engineer-collibra-slrpxa92?utm_source=twitter&amp;utm_medium=batch&amp;utm_campaign=organic_post&amp;utm_content=SLRPXA92"/>
    <hyperlink ref="R26" r:id="rId10" display="https://nofluffjobs.com/job/qa-engineer-collibra-b2bgc35e?utm_source=twitter&amp;utm_medium=batch&amp;utm_campaign=organic_post&amp;utm_content=B2BGC35E"/>
    <hyperlink ref="R27" r:id="rId11" display="https://www.datanami.com/2019/08/07/data-catalogs-seen-as-difference-makers-in-big-data/"/>
    <hyperlink ref="R31" r:id="rId12" display="https://www.datanami.com/2019/08/07/data-catalogs-seen-as-difference-makers-in-big-data/"/>
    <hyperlink ref="R35" r:id="rId13" display="https://www.dtsquared.co.uk/collibra/"/>
    <hyperlink ref="R46" r:id="rId14" display="https://www.linkedin.com/slink?code=dYzs5FD"/>
    <hyperlink ref="R50" r:id="rId15" display="https://www.scaleupvalley.com/2019/06/27/from-co-founder-to-coo-to-cto-the-many-phases-of-scaling-a-unicorn-from-the-cto-of-collibra/"/>
    <hyperlink ref="R52" r:id="rId16" display="https://www.masterdata.co.za/index.php/guide-to-creating-a-data-enabled-organisation-ebook"/>
    <hyperlink ref="R54" r:id="rId17" display="https://siliconangle.com/2019/07/23/data-governance-specialist-collibra-zeroes-raft-new-privacy-regulations/"/>
    <hyperlink ref="R56" r:id="rId18" display="https://itjobpro.com/job/collibra-architect-developer-consultant"/>
    <hyperlink ref="R57" r:id="rId19" display="https://itjobpro.com/job/collibra-architect-developer-consultant"/>
    <hyperlink ref="R60" r:id="rId20" display="http://www.aplitrak.com/?adid=c2FobWVkLjY2MDQyLnR3aUBzYWx0LmFwbGl0cmFrLmNvbQ"/>
    <hyperlink ref="R61" r:id="rId21" display="https://www.linkedin.com/slink?code=ejZwicT"/>
    <hyperlink ref="R63" r:id="rId22" display="http://xherald.com/2019/08/12/substantial-strength-of-data-catalog-market-by-key-players-ibm-collibra-alation-tibco-software-informatica-alteryx/?utm_source=dlvr.it&amp;utm_medium=twitter"/>
    <hyperlink ref="R64" r:id="rId23" display="https://instanewsletters.com/machine-learning-data-catalog-software-market-value-and-growth-development-by-key-players-ibm-alation-oracle-cloudera-unifi-anzo-smart-data-lake-asdl-collibra/10604/?utm_source=dlvr.it&amp;utm_medium=twitter"/>
    <hyperlink ref="R67" r:id="rId24" display="https://cc.readytalk.com/registration/#/?meeting=xoxqrd6t22xh&amp;campaign=w30xwouhwrxk"/>
    <hyperlink ref="R68" r:id="rId25" display="https://cc.readytalk.com/registration/#/?meeting=xoxqrd6t22xh&amp;campaign=w30xwouhwrxk"/>
    <hyperlink ref="R70" r:id="rId26" display="https://www.collibra.com/blog/metadata-knowledge-graph-the-brain-powering-data-intelligence/"/>
    <hyperlink ref="R71" r:id="rId27" display="https://www.collibra.com/blog/metadata-knowledge-graph-the-brain-powering-data-intelligence/"/>
    <hyperlink ref="R79" r:id="rId28" display="https://consumerreportsreview.com/data-governance-software-market-2019-global-and-chinese-outlook-by-key-players-erwin-onesoft-connect-datum-alteryx-the-synercon-group-informatica-sap-alfresco-idera-collibra/?utm_source=dlvr.it&amp;utm_medium=twitter"/>
    <hyperlink ref="R80" r:id="rId29" display="https://markettrendsnews.com/2019/08/global-data-governance-market-2019-alation-us-ataccama-canada-collibra-belgium-datum-llc-us-data-advantage-group-us/?utm_source=dlvr.it&amp;utm_medium=twitter"/>
    <hyperlink ref="R81" r:id="rId30" display="https://markettrendsnews.com/2019/08/global-data-governance-market-2019-alation-us-ataccama-canada-collibra-belgium-datum-llc-us-data-advantage-group-us-2/?utm_source=dlvr.it&amp;utm_medium=twitter"/>
    <hyperlink ref="R82" r:id="rId31" display="https://marketanalyst24.com/2019/08/global-data-governance-market-2019-alation-us-ataccama-canada-collibra-belgium-datum-llc-us-data-advantage-group-us/?utm_source=dlvr.it&amp;utm_medium=twitter"/>
    <hyperlink ref="R83" r:id="rId32" display="https://marketanalyst24.com/2019/08/global-data-governance-market-2019-alation-us-ataccama-canada-collibra-belgium-datum-llc-us-data-advantage-group-us-2/?utm_source=dlvr.it&amp;utm_medium=twitter"/>
    <hyperlink ref="R91" r:id="rId33" display="https://www.collibra.com/career-indv?gh_jid=1778622&amp;gh_src=8f5d970d1"/>
    <hyperlink ref="R92" r:id="rId34" display="https://www.builtinnyc.com/2019/07/18/nyc-sales-teams-love-jobs"/>
    <hyperlink ref="R94" r:id="rId35" display="http://www.dbta.com/BigDataQuarterly/Articles/Perspective-on-Data-Governance-QandA-with-Myke-Lyons-Chief-Information-Security-Officer-at-Collibra-133409.aspx"/>
    <hyperlink ref="R95" r:id="rId36" display="https://www.itproportal.com/features/can-ai-save-the-planet-maybe/"/>
    <hyperlink ref="R97" r:id="rId37" display="https://www.youtube.com/watch?v=N7V729P-jDI&amp;feature=youtu.be"/>
    <hyperlink ref="R98" r:id="rId38" display="https://www.nri.com/en/knowledge/publication/fis/lakyara/lst/2019/08/02"/>
    <hyperlink ref="R99" r:id="rId39" display="http://www.dbta.com/Editorial/Trends-and-Applications/8-Best-Data-Governance-Solution-133021.aspx"/>
    <hyperlink ref="R100" r:id="rId40" display="https://www.comparably.com/articles/15-hot-companies-hiring-in-the-new-york-area-that-recently-raised-50m/"/>
    <hyperlink ref="R102" r:id="rId41" display="https://twitter.com/collibra/status/1163813611002712064"/>
    <hyperlink ref="R105" r:id="rId42" display="https://www.collibra.com/career-indv?gh_jid=1778622&amp;gh_src=8f5d970d1"/>
    <hyperlink ref="R110" r:id="rId43" display="https://www.datanami.com/2019/08/07/data-catalogs-seen-as-difference-makers-in-big-data/"/>
    <hyperlink ref="R111" r:id="rId44" display="https://www.datanami.com/2019-readers-choice-awards-polls-are-open/"/>
    <hyperlink ref="R112" r:id="rId45" display="https://www.collibra.com/blog/metadata-knowledge-graph-the-brain-powering-data-intelligence/"/>
    <hyperlink ref="R113" r:id="rId46" display="https://citizens.collibra.com/"/>
    <hyperlink ref="R114" r:id="rId47" display="https://citizens.collibra.com/"/>
    <hyperlink ref="R115" r:id="rId48" display="https://www.collibra.com/landing_page/collibra-ranked-1-in-dresner-data-catalog-study/"/>
    <hyperlink ref="U5" r:id="rId49" display="https://pbs.twimg.com/media/EBiE0-vWsAYLE3M.jpg"/>
    <hyperlink ref="U17" r:id="rId50" display="https://pbs.twimg.com/media/EBxOsP2WsAAgfCV.png"/>
    <hyperlink ref="U35" r:id="rId51" display="https://pbs.twimg.com/media/EB7O-9JWkAApr6O.jpg"/>
    <hyperlink ref="U38" r:id="rId52" display="https://pbs.twimg.com/tweet_video_thumb/EB7xlnrXsAACkZT.jpg"/>
    <hyperlink ref="U44" r:id="rId53" display="https://pbs.twimg.com/tweet_video_thumb/EB7xlnrXsAACkZT.jpg"/>
    <hyperlink ref="U45" r:id="rId54" display="https://pbs.twimg.com/tweet_video_thumb/EB7xlnrXsAACkZT.jpg"/>
    <hyperlink ref="U48" r:id="rId55" display="https://pbs.twimg.com/tweet_video_thumb/EB7xlnrXsAACkZT.jpg"/>
    <hyperlink ref="U58" r:id="rId56" display="https://pbs.twimg.com/media/ECOZPuzX4AEHBum.jpg"/>
    <hyperlink ref="U67" r:id="rId57" display="https://pbs.twimg.com/media/EB23P7PXsAAokLI.png"/>
    <hyperlink ref="U68" r:id="rId58" display="https://pbs.twimg.com/media/ECBrI4ZX4AAMQQ6.png"/>
    <hyperlink ref="U74" r:id="rId59" display="https://pbs.twimg.com/tweet_video_thumb/EB7xlnrXsAACkZT.jpg"/>
    <hyperlink ref="U80" r:id="rId60" display="https://pbs.twimg.com/media/EB7My8rVAAAuuVf.jpg"/>
    <hyperlink ref="U81" r:id="rId61" display="https://pbs.twimg.com/media/EB7OKyVUIAIse9y.jpg"/>
    <hyperlink ref="U82" r:id="rId62" display="https://pbs.twimg.com/media/ECZYkAKUcAAaNFq.jpg"/>
    <hyperlink ref="U83" r:id="rId63" display="https://pbs.twimg.com/media/ECZbpi-UwAAg4rK.jpg"/>
    <hyperlink ref="U86" r:id="rId64" display="https://pbs.twimg.com/media/ECd77D9U4AA4ESm.jpg"/>
    <hyperlink ref="U89" r:id="rId65" display="https://pbs.twimg.com/media/ECXwiqsUcAAus1I.jpg"/>
    <hyperlink ref="U90" r:id="rId66" display="https://pbs.twimg.com/tweet_video_thumb/EB7xlnrXsAACkZT.jpg"/>
    <hyperlink ref="U92" r:id="rId67" display="https://pbs.twimg.com/media/EAGbfc1XYAY6SVn.jpg"/>
    <hyperlink ref="U94" r:id="rId68" display="https://pbs.twimg.com/media/EB7q8fYWsAAa7wv.png"/>
    <hyperlink ref="U96" r:id="rId69" display="https://pbs.twimg.com/tweet_video_thumb/EB7xlnrXsAACkZT.jpg"/>
    <hyperlink ref="U98" r:id="rId70" display="https://pbs.twimg.com/media/ECWs4qRX4AIbufP.jpg"/>
    <hyperlink ref="U99" r:id="rId71" display="https://pbs.twimg.com/media/ECayTlXUYAEAehl.jpg"/>
    <hyperlink ref="U101" r:id="rId72" display="https://pbs.twimg.com/tweet_video_thumb/EB7xlnrXsAACkZT.jpg"/>
    <hyperlink ref="U103" r:id="rId73" display="https://pbs.twimg.com/tweet_video_thumb/EB7xlnrXsAACkZT.jpg"/>
    <hyperlink ref="U104" r:id="rId74" display="https://pbs.twimg.com/tweet_video_thumb/EB7xlnrXsAACkZT.jpg"/>
    <hyperlink ref="U111" r:id="rId75" display="https://pbs.twimg.com/media/EBxr8O2X4AAbwky.jpg"/>
    <hyperlink ref="U112" r:id="rId76" display="https://pbs.twimg.com/media/EBX4xdPXkAEES9M.jpg"/>
    <hyperlink ref="U113" r:id="rId77" display="https://pbs.twimg.com/media/EBc02pQWwAEoBgy.jpg"/>
    <hyperlink ref="U114" r:id="rId78" display="https://pbs.twimg.com/media/EB7Bd9-XUAAOxwR.jpg"/>
    <hyperlink ref="U115" r:id="rId79" display="https://pbs.twimg.com/media/ECf8sQsW4AErWCu.jpg"/>
    <hyperlink ref="V3" r:id="rId80" display="http://abs.twimg.com/sticky/default_profile_images/default_profile_normal.png"/>
    <hyperlink ref="V4" r:id="rId81" display="http://abs.twimg.com/sticky/default_profile_images/default_profile_normal.png"/>
    <hyperlink ref="V5" r:id="rId82" display="https://pbs.twimg.com/media/EBiE0-vWsAYLE3M.jpg"/>
    <hyperlink ref="V6" r:id="rId83" display="http://pbs.twimg.com/profile_images/1047189927023263745/j88HVrOL_normal.jpg"/>
    <hyperlink ref="V7" r:id="rId84" display="http://pbs.twimg.com/profile_images/1047189927023263745/j88HVrOL_normal.jpg"/>
    <hyperlink ref="V8" r:id="rId85" display="http://pbs.twimg.com/profile_images/769274069565014016/k-h8tTxn_normal.jpg"/>
    <hyperlink ref="V9" r:id="rId86" display="http://pbs.twimg.com/profile_images/975455769285013516/v9woXI7E_normal.jpg"/>
    <hyperlink ref="V10" r:id="rId87" display="http://pbs.twimg.com/profile_images/1036795665035276294/xM77MXeD_normal.jpg"/>
    <hyperlink ref="V11" r:id="rId88" display="http://pbs.twimg.com/profile_images/2228251926/dion_headshot_red_background_normal.jpg"/>
    <hyperlink ref="V12" r:id="rId89" display="http://pbs.twimg.com/profile_images/785504703274680320/CeZ4u8Fa_normal.jpg"/>
    <hyperlink ref="V13" r:id="rId90" display="http://pbs.twimg.com/profile_images/813722598139957248/D7Q68Y_K_normal.jpg"/>
    <hyperlink ref="V14" r:id="rId91" display="http://pbs.twimg.com/profile_images/537843677217832960/9KOySstt_normal.jpeg"/>
    <hyperlink ref="V15" r:id="rId92" display="http://pbs.twimg.com/profile_images/603278646682492928/TfB3SgQF_normal.jpg"/>
    <hyperlink ref="V16" r:id="rId93" display="http://pbs.twimg.com/profile_images/468502341/Julie4_normal.jpg"/>
    <hyperlink ref="V17" r:id="rId94" display="https://pbs.twimg.com/media/EBxOsP2WsAAgfCV.png"/>
    <hyperlink ref="V18" r:id="rId95" display="http://pbs.twimg.com/profile_images/716903601852047360/MJYqIPAP_normal.jpg"/>
    <hyperlink ref="V19" r:id="rId96" display="http://abs.twimg.com/sticky/default_profile_images/default_profile_normal.png"/>
    <hyperlink ref="V20" r:id="rId97" display="http://pbs.twimg.com/profile_images/461128277441015808/PaZ2nhdf_normal.jpeg"/>
    <hyperlink ref="V21" r:id="rId98" display="http://pbs.twimg.com/profile_images/599389352918122497/AuNUT6F4_normal.jpg"/>
    <hyperlink ref="V22" r:id="rId99" display="http://pbs.twimg.com/profile_images/1015826120963325953/ofqpOec3_normal.jpg"/>
    <hyperlink ref="V23" r:id="rId100" display="http://abs.twimg.com/sticky/default_profile_images/default_profile_normal.png"/>
    <hyperlink ref="V24" r:id="rId101" display="http://pbs.twimg.com/profile_images/1139054964230303744/MZBBxw7p_normal.png"/>
    <hyperlink ref="V25" r:id="rId102" display="http://pbs.twimg.com/profile_images/1139054964230303744/MZBBxw7p_normal.png"/>
    <hyperlink ref="V26" r:id="rId103" display="http://pbs.twimg.com/profile_images/1139054964230303744/MZBBxw7p_normal.png"/>
    <hyperlink ref="V27" r:id="rId104" display="http://pbs.twimg.com/profile_images/1610775643/DatanamiTwitterLogo_normal.gif"/>
    <hyperlink ref="V28" r:id="rId105" display="http://pbs.twimg.com/profile_images/880116877262901248/oR8XxcY8_normal.jpg"/>
    <hyperlink ref="V29" r:id="rId106" display="http://pbs.twimg.com/profile_images/495233775777755137/fQbuYME__normal.jpeg"/>
    <hyperlink ref="V30" r:id="rId107" display="http://pbs.twimg.com/profile_images/461560978883088384/vdf7CAyG_normal.jpeg"/>
    <hyperlink ref="V31" r:id="rId108" display="http://pbs.twimg.com/profile_images/898272658701340672/b6ZSZV97_normal.jpg"/>
    <hyperlink ref="V32" r:id="rId109" display="http://pbs.twimg.com/profile_images/2461581829/image_normal.jpg"/>
    <hyperlink ref="V33" r:id="rId110" display="http://pbs.twimg.com/profile_images/592908007211696128/_-QzZUaf_normal.jpg"/>
    <hyperlink ref="V34" r:id="rId111" display="http://abs.twimg.com/sticky/default_profile_images/default_profile_normal.png"/>
    <hyperlink ref="V35" r:id="rId112" display="https://pbs.twimg.com/media/EB7O-9JWkAApr6O.jpg"/>
    <hyperlink ref="V36" r:id="rId113" display="http://pbs.twimg.com/profile_images/1107440535105622017/S5YABEq4_normal.jpg"/>
    <hyperlink ref="V37" r:id="rId114" display="http://pbs.twimg.com/profile_images/1107440535105622017/S5YABEq4_normal.jpg"/>
    <hyperlink ref="V38" r:id="rId115" display="https://pbs.twimg.com/tweet_video_thumb/EB7xlnrXsAACkZT.jpg"/>
    <hyperlink ref="V39" r:id="rId116" display="http://pbs.twimg.com/profile_images/884861141507297281/5jxfh68h_normal.jpg"/>
    <hyperlink ref="V40" r:id="rId117" display="http://pbs.twimg.com/profile_images/884861141507297281/5jxfh68h_normal.jpg"/>
    <hyperlink ref="V41" r:id="rId118" display="http://pbs.twimg.com/profile_images/884861141507297281/5jxfh68h_normal.jpg"/>
    <hyperlink ref="V42" r:id="rId119" display="http://pbs.twimg.com/profile_images/742743213157425152/w1bmvIqo_normal.jpg"/>
    <hyperlink ref="V43" r:id="rId120" display="http://pbs.twimg.com/profile_images/790507105681862656/uT91GiZi_normal.jpg"/>
    <hyperlink ref="V44" r:id="rId121" display="https://pbs.twimg.com/tweet_video_thumb/EB7xlnrXsAACkZT.jpg"/>
    <hyperlink ref="V45" r:id="rId122" display="https://pbs.twimg.com/tweet_video_thumb/EB7xlnrXsAACkZT.jpg"/>
    <hyperlink ref="V46" r:id="rId123" display="http://pbs.twimg.com/profile_images/682305200909103105/IWh3wjao_normal.jpg"/>
    <hyperlink ref="V47" r:id="rId124" display="http://pbs.twimg.com/profile_images/1091071756104654848/shsrZ-s3_normal.jpg"/>
    <hyperlink ref="V48" r:id="rId125" display="https://pbs.twimg.com/tweet_video_thumb/EB7xlnrXsAACkZT.jpg"/>
    <hyperlink ref="V49" r:id="rId126" display="http://pbs.twimg.com/profile_images/1145756531373330432/rnz9fq7p_normal.png"/>
    <hyperlink ref="V50" r:id="rId127" display="http://pbs.twimg.com/profile_images/1103748303030763520/7FsywtLx_normal.png"/>
    <hyperlink ref="V51" r:id="rId128" display="http://pbs.twimg.com/profile_images/467548529808777216/vqVv0f7q_normal.jpeg"/>
    <hyperlink ref="V52" r:id="rId129" display="http://pbs.twimg.com/profile_images/467548529808777216/vqVv0f7q_normal.jpeg"/>
    <hyperlink ref="V53" r:id="rId130" display="http://pbs.twimg.com/profile_images/838065654938890243/TQK6bIuQ_normal.jpg"/>
    <hyperlink ref="V54" r:id="rId131" display="http://pbs.twimg.com/profile_images/602579608/IMAGE_00011_normal.jpg"/>
    <hyperlink ref="V55" r:id="rId132" display="http://pbs.twimg.com/profile_images/927638277842014208/fzO9tKNx_normal.jpg"/>
    <hyperlink ref="V56" r:id="rId133" display="http://pbs.twimg.com/profile_images/1118186882628714496/KyC1QZS0_normal.png"/>
    <hyperlink ref="V57" r:id="rId134" display="http://pbs.twimg.com/profile_images/612905916795613184/WSeD7i3h_normal.jpg"/>
    <hyperlink ref="V58" r:id="rId135" display="https://pbs.twimg.com/media/ECOZPuzX4AEHBum.jpg"/>
    <hyperlink ref="V59" r:id="rId136" display="http://abs.twimg.com/sticky/default_profile_images/default_profile_normal.png"/>
    <hyperlink ref="V60" r:id="rId137" display="http://pbs.twimg.com/profile_images/1145916864884875269/WjD7oz45_normal.png"/>
    <hyperlink ref="V61" r:id="rId138" display="http://pbs.twimg.com/profile_images/1065701423424274432/4ypPXS0S_normal.jpg"/>
    <hyperlink ref="V62" r:id="rId139" display="http://pbs.twimg.com/profile_images/685229038361817088/AI46c18I_normal.jpg"/>
    <hyperlink ref="V63" r:id="rId140" display="http://pbs.twimg.com/profile_images/1108578778018709505/56I0aOhL_normal.jpg"/>
    <hyperlink ref="V64" r:id="rId141" display="http://pbs.twimg.com/profile_images/1108578778018709505/56I0aOhL_normal.jpg"/>
    <hyperlink ref="V65" r:id="rId142" display="http://pbs.twimg.com/profile_images/881919260880244736/iIswRt5K_normal.jpg"/>
    <hyperlink ref="V66" r:id="rId143" display="http://pbs.twimg.com/profile_images/881919260880244736/iIswRt5K_normal.jpg"/>
    <hyperlink ref="V67" r:id="rId144" display="https://pbs.twimg.com/media/EB23P7PXsAAokLI.png"/>
    <hyperlink ref="V68" r:id="rId145" display="https://pbs.twimg.com/media/ECBrI4ZX4AAMQQ6.png"/>
    <hyperlink ref="V69" r:id="rId146" display="http://abs.twimg.com/sticky/default_profile_images/default_profile_normal.png"/>
    <hyperlink ref="V70" r:id="rId147" display="http://pbs.twimg.com/profile_images/492025622961459200/0ZQisTTC_normal.jpeg"/>
    <hyperlink ref="V71" r:id="rId148" display="http://pbs.twimg.com/profile_images/326464396/FelixProfile_normal.jpg"/>
    <hyperlink ref="V72" r:id="rId149" display="http://pbs.twimg.com/profile_images/326464396/FelixProfile_normal.jpg"/>
    <hyperlink ref="V73" r:id="rId150" display="http://pbs.twimg.com/profile_images/326464396/FelixProfile_normal.jpg"/>
    <hyperlink ref="V74" r:id="rId151" display="https://pbs.twimg.com/tweet_video_thumb/EB7xlnrXsAACkZT.jpg"/>
    <hyperlink ref="V75" r:id="rId152" display="http://pbs.twimg.com/profile_images/326464396/FelixProfile_normal.jpg"/>
    <hyperlink ref="V76" r:id="rId153" display="http://pbs.twimg.com/profile_images/1127516198772662274/3wCr1VQ1_normal.jpg"/>
    <hyperlink ref="V77" r:id="rId154" display="http://pbs.twimg.com/profile_images/1127516198772662274/3wCr1VQ1_normal.jpg"/>
    <hyperlink ref="V78" r:id="rId155" display="http://pbs.twimg.com/profile_images/1127516198772662274/3wCr1VQ1_normal.jpg"/>
    <hyperlink ref="V79" r:id="rId156" display="http://pbs.twimg.com/profile_images/874697519179198465/phy05IkZ_normal.jpg"/>
    <hyperlink ref="V80" r:id="rId157" display="https://pbs.twimg.com/media/EB7My8rVAAAuuVf.jpg"/>
    <hyperlink ref="V81" r:id="rId158" display="https://pbs.twimg.com/media/EB7OKyVUIAIse9y.jpg"/>
    <hyperlink ref="V82" r:id="rId159" display="https://pbs.twimg.com/media/ECZYkAKUcAAaNFq.jpg"/>
    <hyperlink ref="V83" r:id="rId160" display="https://pbs.twimg.com/media/ECZbpi-UwAAg4rK.jpg"/>
    <hyperlink ref="V84" r:id="rId161" display="http://abs.twimg.com/sticky/default_profile_images/default_profile_normal.png"/>
    <hyperlink ref="V85" r:id="rId162" display="http://abs.twimg.com/sticky/default_profile_images/default_profile_normal.png"/>
    <hyperlink ref="V86" r:id="rId163" display="https://pbs.twimg.com/media/ECd77D9U4AA4ESm.jpg"/>
    <hyperlink ref="V87" r:id="rId164" display="http://pbs.twimg.com/profile_images/925372906284224513/eQP81aQf_normal.jpg"/>
    <hyperlink ref="V88" r:id="rId165" display="http://pbs.twimg.com/profile_images/1016871930865971201/kkd5frgU_normal.jpg"/>
    <hyperlink ref="V89" r:id="rId166" display="https://pbs.twimg.com/media/ECXwiqsUcAAus1I.jpg"/>
    <hyperlink ref="V90" r:id="rId167" display="https://pbs.twimg.com/tweet_video_thumb/EB7xlnrXsAACkZT.jpg"/>
    <hyperlink ref="V91" r:id="rId168" display="http://pbs.twimg.com/profile_images/953963954639949826/KfnIwMfr_normal.jpg"/>
    <hyperlink ref="V92" r:id="rId169" display="https://pbs.twimg.com/media/EAGbfc1XYAY6SVn.jpg"/>
    <hyperlink ref="V93" r:id="rId170" display="http://pbs.twimg.com/profile_images/1157981707255070720/D5Jr2g18_normal.jpg"/>
    <hyperlink ref="V94" r:id="rId171" display="https://pbs.twimg.com/media/EB7q8fYWsAAa7wv.png"/>
    <hyperlink ref="V95" r:id="rId172" display="http://pbs.twimg.com/profile_images/1148656053766299649/lZa4JWz7_normal.png"/>
    <hyperlink ref="V96" r:id="rId173" display="https://pbs.twimg.com/tweet_video_thumb/EB7xlnrXsAACkZT.jpg"/>
    <hyperlink ref="V97" r:id="rId174" display="http://pbs.twimg.com/profile_images/1148656053766299649/lZa4JWz7_normal.png"/>
    <hyperlink ref="V98" r:id="rId175" display="https://pbs.twimg.com/media/ECWs4qRX4AIbufP.jpg"/>
    <hyperlink ref="V99" r:id="rId176" display="https://pbs.twimg.com/media/ECayTlXUYAEAehl.jpg"/>
    <hyperlink ref="V100" r:id="rId177" display="http://pbs.twimg.com/profile_images/704378333232893952/VuGr_2VG_normal.jpg"/>
    <hyperlink ref="V101" r:id="rId178" display="https://pbs.twimg.com/tweet_video_thumb/EB7xlnrXsAACkZT.jpg"/>
    <hyperlink ref="V102" r:id="rId179" display="http://pbs.twimg.com/profile_images/788943368965398528/VoRV47Oa_normal.jpg"/>
    <hyperlink ref="V103" r:id="rId180" display="https://pbs.twimg.com/tweet_video_thumb/EB7xlnrXsAACkZT.jpg"/>
    <hyperlink ref="V104" r:id="rId181" display="https://pbs.twimg.com/tweet_video_thumb/EB7xlnrXsAACkZT.jpg"/>
    <hyperlink ref="V105" r:id="rId182" display="http://pbs.twimg.com/profile_images/1101862312842018817/QXDBygVz_normal.png"/>
    <hyperlink ref="V106" r:id="rId183" display="http://pbs.twimg.com/profile_images/1101862312842018817/QXDBygVz_normal.png"/>
    <hyperlink ref="V107" r:id="rId184" display="http://pbs.twimg.com/profile_images/1101862312842018817/QXDBygVz_normal.png"/>
    <hyperlink ref="V108" r:id="rId185" display="http://pbs.twimg.com/profile_images/1146531509001523201/RcT_HrCG_normal.png"/>
    <hyperlink ref="V109" r:id="rId186" display="http://pbs.twimg.com/profile_images/1146531509001523201/RcT_HrCG_normal.png"/>
    <hyperlink ref="V110" r:id="rId187" display="http://pbs.twimg.com/profile_images/917494494584381440/l_e-waJy_normal.jpg"/>
    <hyperlink ref="V111" r:id="rId188" display="https://pbs.twimg.com/media/EBxr8O2X4AAbwky.jpg"/>
    <hyperlink ref="V112" r:id="rId189" display="https://pbs.twimg.com/media/EBX4xdPXkAEES9M.jpg"/>
    <hyperlink ref="V113" r:id="rId190" display="https://pbs.twimg.com/media/EBc02pQWwAEoBgy.jpg"/>
    <hyperlink ref="V114" r:id="rId191" display="https://pbs.twimg.com/media/EB7Bd9-XUAAOxwR.jpg"/>
    <hyperlink ref="V115" r:id="rId192" display="https://pbs.twimg.com/media/ECf8sQsW4AErWCu.jpg"/>
    <hyperlink ref="V116" r:id="rId193" display="http://pbs.twimg.com/profile_images/628608127575797761/5M7tD-3N_normal.jpg"/>
    <hyperlink ref="X3" r:id="rId194" display="https://twitter.com/#!/o_vanhoof/status/1159706179750248448"/>
    <hyperlink ref="X4" r:id="rId195" display="https://twitter.com/#!/o_vanhoof/status/1159706319034757120"/>
    <hyperlink ref="X5" r:id="rId196" display="https://twitter.com/#!/ashleymsteiner/status/1159822952810143744"/>
    <hyperlink ref="X6" r:id="rId197" display="https://twitter.com/#!/ironcampbell/status/1159902144566300672"/>
    <hyperlink ref="X7" r:id="rId198" display="https://twitter.com/#!/ironcampbell/status/1159902180368879617"/>
    <hyperlink ref="X8" r:id="rId199" display="https://twitter.com/#!/vizyourworld/status/1159907599132823554"/>
    <hyperlink ref="X9" r:id="rId200" display="https://twitter.com/#!/e_nterdiscipl/status/1159907785448050688"/>
    <hyperlink ref="X10" r:id="rId201" display="https://twitter.com/#!/eric_kavanagh/status/1159931316898582529"/>
    <hyperlink ref="X11" r:id="rId202" display="https://twitter.com/#!/dhinchcliffe/status/1159931782877212672"/>
    <hyperlink ref="X12" r:id="rId203" display="https://twitter.com/#!/collibraandreas/status/1160537519097880577"/>
    <hyperlink ref="X13" r:id="rId204" display="https://twitter.com/#!/sfinformer/status/1160593922617466884"/>
    <hyperlink ref="X14" r:id="rId205" display="https://twitter.com/#!/telcoprofession/status/1161007458849943552"/>
    <hyperlink ref="X15" r:id="rId206" display="https://twitter.com/#!/biplatform/status/1161025317428969481"/>
    <hyperlink ref="X16" r:id="rId207" display="https://twitter.com/#!/juliebhunt/status/1161067355474137088"/>
    <hyperlink ref="X17" r:id="rId208" display="https://twitter.com/#!/templetonjobs/status/1161184462127939585"/>
    <hyperlink ref="X18" r:id="rId209" display="https://twitter.com/#!/maxsamain/status/1161197036903063552"/>
    <hyperlink ref="X19" r:id="rId210" display="https://twitter.com/#!/truenorthdata1/status/1161247202976702464"/>
    <hyperlink ref="X20" r:id="rId211" display="https://twitter.com/#!/philmbell/status/1161295239874830336"/>
    <hyperlink ref="X21" r:id="rId212" display="https://twitter.com/#!/dmgh7/status/1161302358728593409"/>
    <hyperlink ref="X22" r:id="rId213" display="https://twitter.com/#!/rahulmeher/status/1161305354866552832"/>
    <hyperlink ref="X23" r:id="rId214" display="https://twitter.com/#!/lola4laura/status/1161307066700587014"/>
    <hyperlink ref="X24" r:id="rId215" display="https://twitter.com/#!/nofluffjobs/status/1161295190214283265"/>
    <hyperlink ref="X25" r:id="rId216" display="https://twitter.com/#!/nofluffjobs/status/1161295250280914945"/>
    <hyperlink ref="X26" r:id="rId217" display="https://twitter.com/#!/nofluffjobs/status/1161316331314208768"/>
    <hyperlink ref="X27" r:id="rId218" display="https://twitter.com/#!/datanami/status/1161363073598443520"/>
    <hyperlink ref="X28" r:id="rId219" display="https://twitter.com/#!/mike__data/status/1161371887005515778"/>
    <hyperlink ref="X29" r:id="rId220" display="https://twitter.com/#!/jscheplick/status/1161373591830745088"/>
    <hyperlink ref="X30" r:id="rId221" display="https://twitter.com/#!/dking/status/1161374560765263872"/>
    <hyperlink ref="X31" r:id="rId222" display="https://twitter.com/#!/iotahoe/status/1161382511169200129"/>
    <hyperlink ref="X32" r:id="rId223" display="https://twitter.com/#!/samirjoglekar/status/1161394023975796738"/>
    <hyperlink ref="X33" r:id="rId224" display="https://twitter.com/#!/connieleelee/status/1161496733580480513"/>
    <hyperlink ref="X34" r:id="rId225" display="https://twitter.com/#!/mgisske/status/1161554714221318144"/>
    <hyperlink ref="X35" r:id="rId226" display="https://twitter.com/#!/dtsquared_hq/status/1161593337259929600"/>
    <hyperlink ref="X36" r:id="rId227" display="https://twitter.com/#!/bridgetheaton/status/1159818017552961536"/>
    <hyperlink ref="X37" r:id="rId228" display="https://twitter.com/#!/bridgetheaton/status/1160998237249114113"/>
    <hyperlink ref="X38" r:id="rId229" display="https://twitter.com/#!/bridgetheaton/status/1161637260267261952"/>
    <hyperlink ref="X39" r:id="rId230" display="https://twitter.com/#!/micheleoconnor2/status/1159457196595453952"/>
    <hyperlink ref="X40" r:id="rId231" display="https://twitter.com/#!/micheleoconnor2/status/1160000486638067713"/>
    <hyperlink ref="X41" r:id="rId232" display="https://twitter.com/#!/micheleoconnor2/status/1161639053311315969"/>
    <hyperlink ref="X42" r:id="rId233" display="https://twitter.com/#!/lcb0625/status/1161671338555260928"/>
    <hyperlink ref="X43" r:id="rId234" display="https://twitter.com/#!/wbvreeuwijk/status/1161686859686301701"/>
    <hyperlink ref="X44" r:id="rId235" display="https://twitter.com/#!/morgangeek/status/1161711197051326466"/>
    <hyperlink ref="X45" r:id="rId236" display="https://twitter.com/#!/davidgilis0/status/1161722061221507073"/>
    <hyperlink ref="X46" r:id="rId237" display="https://twitter.com/#!/ajrobinson2002/status/1161784282949607424"/>
    <hyperlink ref="X47" r:id="rId238" display="https://twitter.com/#!/robertspaige/status/1161803160933064704"/>
    <hyperlink ref="X48" r:id="rId239" display="https://twitter.com/#!/pdeleenheer/status/1162012772244307970"/>
    <hyperlink ref="X49" r:id="rId240" display="https://twitter.com/#!/craigjohnsonvsi/status/1162027419483684870"/>
    <hyperlink ref="X50" r:id="rId241" display="https://twitter.com/#!/scaleup_valley/status/1162077767426592768"/>
    <hyperlink ref="X51" r:id="rId242" display="https://twitter.com/#!/mdm_za/status/1161220233744531456"/>
    <hyperlink ref="X52" r:id="rId243" display="https://twitter.com/#!/mdm_za/status/1162309301995737088"/>
    <hyperlink ref="X53" r:id="rId244" display="https://twitter.com/#!/steveshissler/status/1162432624868102144"/>
    <hyperlink ref="X54" r:id="rId245" display="https://twitter.com/#!/metamorf_us/status/1162481152608866309"/>
    <hyperlink ref="X55" r:id="rId246" display="https://twitter.com/#!/davidreitman/status/1162580906000838656"/>
    <hyperlink ref="X56" r:id="rId247" display="https://twitter.com/#!/itjobs_sf/status/1162751676744380416"/>
    <hyperlink ref="X57" r:id="rId248" display="https://twitter.com/#!/itjob_sf/status/1162756490165465088"/>
    <hyperlink ref="X58" r:id="rId249" display="https://twitter.com/#!/jmarchese/status/1162941629705199618"/>
    <hyperlink ref="X59" r:id="rId250" display="https://twitter.com/#!/smv2017rse/status/1163372645548797952"/>
    <hyperlink ref="X60" r:id="rId251" display="https://twitter.com/#!/saltjobsuk/status/1163386849144070144"/>
    <hyperlink ref="X61" r:id="rId252" display="https://twitter.com/#!/steve_willetts/status/1163398219994472448"/>
    <hyperlink ref="X62" r:id="rId253" display="https://twitter.com/#!/marco_dejong/status/1163420049388036096"/>
    <hyperlink ref="X63" r:id="rId254" display="https://twitter.com/#!/milocamj/status/1160843261243564033"/>
    <hyperlink ref="X64" r:id="rId255" display="https://twitter.com/#!/milocamj/status/1163435987592085507"/>
    <hyperlink ref="X65" r:id="rId256" display="https://twitter.com/#!/itvc_io/status/1160843378575073280"/>
    <hyperlink ref="X66" r:id="rId257" display="https://twitter.com/#!/itvc_io/status/1163436088624463879"/>
    <hyperlink ref="X67" r:id="rId258" display="https://twitter.com/#!/syncsort/status/1161285765764190210"/>
    <hyperlink ref="X68" r:id="rId259" display="https://twitter.com/#!/syncsort/status/1162046505584402432"/>
    <hyperlink ref="X69" r:id="rId260" display="https://twitter.com/#!/gbinko/status/1163510982674661379"/>
    <hyperlink ref="X70" r:id="rId261" display="https://twitter.com/#!/jeresh_kee/status/1159597662578122752"/>
    <hyperlink ref="X71" r:id="rId262" display="https://twitter.com/#!/fvdmaele/status/1160750820343701504"/>
    <hyperlink ref="X72" r:id="rId263" display="https://twitter.com/#!/fvdmaele/status/1159539660348985344"/>
    <hyperlink ref="X73" r:id="rId264" display="https://twitter.com/#!/fvdmaele/status/1161081655341174784"/>
    <hyperlink ref="X74" r:id="rId265" display="https://twitter.com/#!/fvdmaele/status/1161907547541889024"/>
    <hyperlink ref="X75" r:id="rId266" display="https://twitter.com/#!/fvdmaele/status/1163526886666002434"/>
    <hyperlink ref="X76" r:id="rId267" display="https://twitter.com/#!/azai123/status/1159540296415424512"/>
    <hyperlink ref="X77" r:id="rId268" display="https://twitter.com/#!/azai123/status/1161621591484248064"/>
    <hyperlink ref="X78" r:id="rId269" display="https://twitter.com/#!/azai123/status/1163620000151801859"/>
    <hyperlink ref="X79" r:id="rId270" display="https://twitter.com/#!/suriyasubraman/status/1160817453464600576"/>
    <hyperlink ref="X80" r:id="rId271" display="https://twitter.com/#!/suriyasubraman/status/1161590931818086400"/>
    <hyperlink ref="X81" r:id="rId272" display="https://twitter.com/#!/suriyasubraman/status/1161592440052047872"/>
    <hyperlink ref="X82" r:id="rId273" display="https://twitter.com/#!/suriyasubraman/status/1163714930782031872"/>
    <hyperlink ref="X83" r:id="rId274" display="https://twitter.com/#!/suriyasubraman/status/1163718323806191616"/>
    <hyperlink ref="X84" r:id="rId275" display="https://twitter.com/#!/ajdagr8/status/1163853940074659845"/>
    <hyperlink ref="X85" r:id="rId276" display="https://twitter.com/#!/harimanan/status/1163943216892133377"/>
    <hyperlink ref="X86" r:id="rId277" display="https://twitter.com/#!/ynotez/status/1164035289787977728"/>
    <hyperlink ref="X87" r:id="rId278" display="https://twitter.com/#!/privaci_way/status/1164035541697830912"/>
    <hyperlink ref="X88" r:id="rId279" display="https://twitter.com/#!/dlicornelltech/status/1163609480442941440"/>
    <hyperlink ref="X89" r:id="rId280" display="https://twitter.com/#!/privaci_way/status/1163600563830788098"/>
    <hyperlink ref="X90" r:id="rId281" display="https://twitter.com/#!/damiencoraboeuf/status/1161709369094000642"/>
    <hyperlink ref="X91" r:id="rId282" display="https://twitter.com/#!/damiencoraboeuf/status/1164061719687245824"/>
    <hyperlink ref="X92" r:id="rId283" display="https://twitter.com/#!/collibra/status/1153373948912050177"/>
    <hyperlink ref="X93" r:id="rId284" display="https://twitter.com/#!/mykesec/status/1161651519541907456"/>
    <hyperlink ref="X94" r:id="rId285" display="https://twitter.com/#!/collibra/status/1161624081302728706"/>
    <hyperlink ref="X95" r:id="rId286" display="https://twitter.com/#!/collibra/status/1162406288636219393"/>
    <hyperlink ref="X96" r:id="rId287" display="https://twitter.com/#!/stichris/status/1161890797651935232"/>
    <hyperlink ref="X97" r:id="rId288" display="https://twitter.com/#!/collibra/status/1163441162813882368"/>
    <hyperlink ref="X98" r:id="rId289" display="https://twitter.com/#!/collibra/status/1163526172497592320"/>
    <hyperlink ref="X99" r:id="rId290" display="https://twitter.com/#!/collibra/status/1163813611002712064"/>
    <hyperlink ref="X100" r:id="rId291" display="https://twitter.com/#!/comparably/status/1164188932730265601"/>
    <hyperlink ref="X101" r:id="rId292" display="https://twitter.com/#!/fleursohtz/status/1161631464578068481"/>
    <hyperlink ref="X102" r:id="rId293" display="https://twitter.com/#!/fleursohtz/status/1163876916883001346"/>
    <hyperlink ref="X103" r:id="rId294" display="https://twitter.com/#!/collibra/status/1161632649494089731"/>
    <hyperlink ref="X104" r:id="rId295" display="https://twitter.com/#!/matdestr/status/1161646384862441472"/>
    <hyperlink ref="X105" r:id="rId296" display="https://twitter.com/#!/matdestr/status/1163918856110432262"/>
    <hyperlink ref="X106" r:id="rId297" display="https://twitter.com/#!/matdestr/status/1160945186102554625"/>
    <hyperlink ref="X107" r:id="rId298" display="https://twitter.com/#!/matdestr/status/1164200160014061568"/>
    <hyperlink ref="X108" r:id="rId299" display="https://twitter.com/#!/1stsanfrancisco/status/1160605047669104643"/>
    <hyperlink ref="X109" r:id="rId300" display="https://twitter.com/#!/1stsanfrancisco/status/1164253283629711360"/>
    <hyperlink ref="X110" r:id="rId301" display="https://twitter.com/#!/unifisoftware/status/1164262754355519488"/>
    <hyperlink ref="X111" r:id="rId302" display="https://twitter.com/#!/collibra/status/1160921488729542656"/>
    <hyperlink ref="X112" r:id="rId303" display="https://twitter.com/#!/collibra/status/1159106011971629056"/>
    <hyperlink ref="X113" r:id="rId304" display="https://twitter.com/#!/collibra/status/1159453548431716352"/>
    <hyperlink ref="X114" r:id="rId305" display="https://twitter.com/#!/collibra/status/1161578476278861824"/>
    <hyperlink ref="X115" r:id="rId306" display="https://twitter.com/#!/collibra/status/1164176870243491840"/>
    <hyperlink ref="X116" r:id="rId307" display="https://twitter.com/#!/jferrary/status/1164276760327938050"/>
  </hyperlinks>
  <printOptions/>
  <pageMargins left="0.7" right="0.7" top="0.75" bottom="0.75" header="0.3" footer="0.3"/>
  <pageSetup horizontalDpi="600" verticalDpi="600" orientation="portrait" r:id="rId311"/>
  <legacyDrawing r:id="rId309"/>
  <tableParts>
    <tablePart r:id="rId3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2222</v>
      </c>
      <c r="B1" s="13" t="s">
        <v>34</v>
      </c>
    </row>
    <row r="2" spans="1:2" ht="15">
      <c r="A2" s="114" t="s">
        <v>277</v>
      </c>
      <c r="B2" s="78">
        <v>3013.266667</v>
      </c>
    </row>
    <row r="3" spans="1:2" ht="15">
      <c r="A3" s="114" t="s">
        <v>217</v>
      </c>
      <c r="B3" s="78">
        <v>852</v>
      </c>
    </row>
    <row r="4" spans="1:2" ht="15">
      <c r="A4" s="114" t="s">
        <v>232</v>
      </c>
      <c r="B4" s="78">
        <v>631.633333</v>
      </c>
    </row>
    <row r="5" spans="1:2" ht="15">
      <c r="A5" s="114" t="s">
        <v>273</v>
      </c>
      <c r="B5" s="78">
        <v>285</v>
      </c>
    </row>
    <row r="6" spans="1:2" ht="15">
      <c r="A6" s="114" t="s">
        <v>265</v>
      </c>
      <c r="B6" s="78">
        <v>240</v>
      </c>
    </row>
    <row r="7" spans="1:2" ht="15">
      <c r="A7" s="114" t="s">
        <v>284</v>
      </c>
      <c r="B7" s="78">
        <v>85.5</v>
      </c>
    </row>
    <row r="8" spans="1:2" ht="15">
      <c r="A8" s="114" t="s">
        <v>236</v>
      </c>
      <c r="B8" s="78">
        <v>85.5</v>
      </c>
    </row>
    <row r="9" spans="1:2" ht="15">
      <c r="A9" s="114" t="s">
        <v>282</v>
      </c>
      <c r="B9" s="78">
        <v>75.9</v>
      </c>
    </row>
    <row r="10" spans="1:2" ht="15">
      <c r="A10" s="114" t="s">
        <v>274</v>
      </c>
      <c r="B10" s="78">
        <v>55</v>
      </c>
    </row>
    <row r="11" spans="1:2" ht="15">
      <c r="A11" s="114" t="s">
        <v>276</v>
      </c>
      <c r="B11" s="78">
        <v>47.933333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2224</v>
      </c>
      <c r="B25" t="s">
        <v>2223</v>
      </c>
    </row>
    <row r="26" spans="1:2" ht="15">
      <c r="A26" s="125" t="s">
        <v>1675</v>
      </c>
      <c r="B26" s="3"/>
    </row>
    <row r="27" spans="1:2" ht="15">
      <c r="A27" s="126" t="s">
        <v>2226</v>
      </c>
      <c r="B27" s="3"/>
    </row>
    <row r="28" spans="1:2" ht="15">
      <c r="A28" s="127" t="s">
        <v>2227</v>
      </c>
      <c r="B28" s="3"/>
    </row>
    <row r="29" spans="1:2" ht="15">
      <c r="A29" s="128" t="s">
        <v>2228</v>
      </c>
      <c r="B29" s="3">
        <v>1</v>
      </c>
    </row>
    <row r="30" spans="1:2" ht="15">
      <c r="A30" s="126" t="s">
        <v>2229</v>
      </c>
      <c r="B30" s="3"/>
    </row>
    <row r="31" spans="1:2" ht="15">
      <c r="A31" s="127" t="s">
        <v>2230</v>
      </c>
      <c r="B31" s="3"/>
    </row>
    <row r="32" spans="1:2" ht="15">
      <c r="A32" s="128" t="s">
        <v>2231</v>
      </c>
      <c r="B32" s="3">
        <v>1</v>
      </c>
    </row>
    <row r="33" spans="1:2" ht="15">
      <c r="A33" s="127" t="s">
        <v>2232</v>
      </c>
      <c r="B33" s="3"/>
    </row>
    <row r="34" spans="1:2" ht="15">
      <c r="A34" s="128" t="s">
        <v>2233</v>
      </c>
      <c r="B34" s="3">
        <v>2</v>
      </c>
    </row>
    <row r="35" spans="1:2" ht="15">
      <c r="A35" s="128" t="s">
        <v>2228</v>
      </c>
      <c r="B35" s="3">
        <v>1</v>
      </c>
    </row>
    <row r="36" spans="1:2" ht="15">
      <c r="A36" s="128" t="s">
        <v>2234</v>
      </c>
      <c r="B36" s="3">
        <v>1</v>
      </c>
    </row>
    <row r="37" spans="1:2" ht="15">
      <c r="A37" s="128" t="s">
        <v>2235</v>
      </c>
      <c r="B37" s="3">
        <v>1</v>
      </c>
    </row>
    <row r="38" spans="1:2" ht="15">
      <c r="A38" s="127" t="s">
        <v>2236</v>
      </c>
      <c r="B38" s="3"/>
    </row>
    <row r="39" spans="1:2" ht="15">
      <c r="A39" s="128" t="s">
        <v>2237</v>
      </c>
      <c r="B39" s="3">
        <v>2</v>
      </c>
    </row>
    <row r="40" spans="1:2" ht="15">
      <c r="A40" s="128" t="s">
        <v>2233</v>
      </c>
      <c r="B40" s="3">
        <v>2</v>
      </c>
    </row>
    <row r="41" spans="1:2" ht="15">
      <c r="A41" s="128" t="s">
        <v>2228</v>
      </c>
      <c r="B41" s="3">
        <v>1</v>
      </c>
    </row>
    <row r="42" spans="1:2" ht="15">
      <c r="A42" s="128" t="s">
        <v>2234</v>
      </c>
      <c r="B42" s="3">
        <v>3</v>
      </c>
    </row>
    <row r="43" spans="1:2" ht="15">
      <c r="A43" s="128" t="s">
        <v>2238</v>
      </c>
      <c r="B43" s="3">
        <v>2</v>
      </c>
    </row>
    <row r="44" spans="1:2" ht="15">
      <c r="A44" s="127" t="s">
        <v>2239</v>
      </c>
      <c r="B44" s="3"/>
    </row>
    <row r="45" spans="1:2" ht="15">
      <c r="A45" s="128" t="s">
        <v>2240</v>
      </c>
      <c r="B45" s="3">
        <v>1</v>
      </c>
    </row>
    <row r="46" spans="1:2" ht="15">
      <c r="A46" s="127" t="s">
        <v>2241</v>
      </c>
      <c r="B46" s="3"/>
    </row>
    <row r="47" spans="1:2" ht="15">
      <c r="A47" s="128" t="s">
        <v>2233</v>
      </c>
      <c r="B47" s="3">
        <v>1</v>
      </c>
    </row>
    <row r="48" spans="1:2" ht="15">
      <c r="A48" s="128" t="s">
        <v>2242</v>
      </c>
      <c r="B48" s="3">
        <v>1</v>
      </c>
    </row>
    <row r="49" spans="1:2" ht="15">
      <c r="A49" s="128" t="s">
        <v>2243</v>
      </c>
      <c r="B49" s="3">
        <v>1</v>
      </c>
    </row>
    <row r="50" spans="1:2" ht="15">
      <c r="A50" s="127" t="s">
        <v>2244</v>
      </c>
      <c r="B50" s="3"/>
    </row>
    <row r="51" spans="1:2" ht="15">
      <c r="A51" s="128" t="s">
        <v>2245</v>
      </c>
      <c r="B51" s="3">
        <v>1</v>
      </c>
    </row>
    <row r="52" spans="1:2" ht="15">
      <c r="A52" s="128" t="s">
        <v>2246</v>
      </c>
      <c r="B52" s="3">
        <v>1</v>
      </c>
    </row>
    <row r="53" spans="1:2" ht="15">
      <c r="A53" s="128" t="s">
        <v>2247</v>
      </c>
      <c r="B53" s="3">
        <v>2</v>
      </c>
    </row>
    <row r="54" spans="1:2" ht="15">
      <c r="A54" s="128" t="s">
        <v>2231</v>
      </c>
      <c r="B54" s="3">
        <v>1</v>
      </c>
    </row>
    <row r="55" spans="1:2" ht="15">
      <c r="A55" s="128" t="s">
        <v>2242</v>
      </c>
      <c r="B55" s="3">
        <v>1</v>
      </c>
    </row>
    <row r="56" spans="1:2" ht="15">
      <c r="A56" s="128" t="s">
        <v>2234</v>
      </c>
      <c r="B56" s="3">
        <v>1</v>
      </c>
    </row>
    <row r="57" spans="1:2" ht="15">
      <c r="A57" s="128" t="s">
        <v>2238</v>
      </c>
      <c r="B57" s="3">
        <v>1</v>
      </c>
    </row>
    <row r="58" spans="1:2" ht="15">
      <c r="A58" s="128" t="s">
        <v>2248</v>
      </c>
      <c r="B58" s="3">
        <v>1</v>
      </c>
    </row>
    <row r="59" spans="1:2" ht="15">
      <c r="A59" s="127" t="s">
        <v>2249</v>
      </c>
      <c r="B59" s="3"/>
    </row>
    <row r="60" spans="1:2" ht="15">
      <c r="A60" s="128" t="s">
        <v>2250</v>
      </c>
      <c r="B60" s="3">
        <v>1</v>
      </c>
    </row>
    <row r="61" spans="1:2" ht="15">
      <c r="A61" s="128" t="s">
        <v>2240</v>
      </c>
      <c r="B61" s="3">
        <v>1</v>
      </c>
    </row>
    <row r="62" spans="1:2" ht="15">
      <c r="A62" s="128" t="s">
        <v>2246</v>
      </c>
      <c r="B62" s="3">
        <v>1</v>
      </c>
    </row>
    <row r="63" spans="1:2" ht="15">
      <c r="A63" s="128" t="s">
        <v>2251</v>
      </c>
      <c r="B63" s="3">
        <v>1</v>
      </c>
    </row>
    <row r="64" spans="1:2" ht="15">
      <c r="A64" s="128" t="s">
        <v>2252</v>
      </c>
      <c r="B64" s="3">
        <v>1</v>
      </c>
    </row>
    <row r="65" spans="1:2" ht="15">
      <c r="A65" s="128" t="s">
        <v>2253</v>
      </c>
      <c r="B65" s="3">
        <v>1</v>
      </c>
    </row>
    <row r="66" spans="1:2" ht="15">
      <c r="A66" s="128" t="s">
        <v>2231</v>
      </c>
      <c r="B66" s="3">
        <v>1</v>
      </c>
    </row>
    <row r="67" spans="1:2" ht="15">
      <c r="A67" s="128" t="s">
        <v>2254</v>
      </c>
      <c r="B67" s="3">
        <v>5</v>
      </c>
    </row>
    <row r="68" spans="1:2" ht="15">
      <c r="A68" s="128" t="s">
        <v>2242</v>
      </c>
      <c r="B68" s="3">
        <v>2</v>
      </c>
    </row>
    <row r="69" spans="1:2" ht="15">
      <c r="A69" s="128" t="s">
        <v>2234</v>
      </c>
      <c r="B69" s="3">
        <v>1</v>
      </c>
    </row>
    <row r="70" spans="1:2" ht="15">
      <c r="A70" s="128" t="s">
        <v>2238</v>
      </c>
      <c r="B70" s="3">
        <v>3</v>
      </c>
    </row>
    <row r="71" spans="1:2" ht="15">
      <c r="A71" s="128" t="s">
        <v>2248</v>
      </c>
      <c r="B71" s="3">
        <v>2</v>
      </c>
    </row>
    <row r="72" spans="1:2" ht="15">
      <c r="A72" s="127" t="s">
        <v>2255</v>
      </c>
      <c r="B72" s="3"/>
    </row>
    <row r="73" spans="1:2" ht="15">
      <c r="A73" s="128" t="s">
        <v>2256</v>
      </c>
      <c r="B73" s="3">
        <v>1</v>
      </c>
    </row>
    <row r="74" spans="1:2" ht="15">
      <c r="A74" s="128" t="s">
        <v>2251</v>
      </c>
      <c r="B74" s="3">
        <v>1</v>
      </c>
    </row>
    <row r="75" spans="1:2" ht="15">
      <c r="A75" s="128" t="s">
        <v>2252</v>
      </c>
      <c r="B75" s="3">
        <v>3</v>
      </c>
    </row>
    <row r="76" spans="1:2" ht="15">
      <c r="A76" s="128" t="s">
        <v>2257</v>
      </c>
      <c r="B76" s="3">
        <v>1</v>
      </c>
    </row>
    <row r="77" spans="1:2" ht="15">
      <c r="A77" s="128" t="s">
        <v>2253</v>
      </c>
      <c r="B77" s="3">
        <v>1</v>
      </c>
    </row>
    <row r="78" spans="1:2" ht="15">
      <c r="A78" s="128" t="s">
        <v>2233</v>
      </c>
      <c r="B78" s="3">
        <v>4</v>
      </c>
    </row>
    <row r="79" spans="1:2" ht="15">
      <c r="A79" s="128" t="s">
        <v>2231</v>
      </c>
      <c r="B79" s="3">
        <v>3</v>
      </c>
    </row>
    <row r="80" spans="1:2" ht="15">
      <c r="A80" s="128" t="s">
        <v>2242</v>
      </c>
      <c r="B80" s="3">
        <v>1</v>
      </c>
    </row>
    <row r="81" spans="1:2" ht="15">
      <c r="A81" s="128" t="s">
        <v>2243</v>
      </c>
      <c r="B81" s="3">
        <v>1</v>
      </c>
    </row>
    <row r="82" spans="1:2" ht="15">
      <c r="A82" s="128" t="s">
        <v>2228</v>
      </c>
      <c r="B82" s="3">
        <v>2</v>
      </c>
    </row>
    <row r="83" spans="1:2" ht="15">
      <c r="A83" s="128" t="s">
        <v>2234</v>
      </c>
      <c r="B83" s="3">
        <v>1</v>
      </c>
    </row>
    <row r="84" spans="1:2" ht="15">
      <c r="A84" s="128" t="s">
        <v>2258</v>
      </c>
      <c r="B84" s="3">
        <v>1</v>
      </c>
    </row>
    <row r="85" spans="1:2" ht="15">
      <c r="A85" s="127" t="s">
        <v>2259</v>
      </c>
      <c r="B85" s="3"/>
    </row>
    <row r="86" spans="1:2" ht="15">
      <c r="A86" s="128" t="s">
        <v>2250</v>
      </c>
      <c r="B86" s="3">
        <v>1</v>
      </c>
    </row>
    <row r="87" spans="1:2" ht="15">
      <c r="A87" s="128" t="s">
        <v>2237</v>
      </c>
      <c r="B87" s="3">
        <v>1</v>
      </c>
    </row>
    <row r="88" spans="1:2" ht="15">
      <c r="A88" s="128" t="s">
        <v>2246</v>
      </c>
      <c r="B88" s="3">
        <v>1</v>
      </c>
    </row>
    <row r="89" spans="1:2" ht="15">
      <c r="A89" s="128" t="s">
        <v>2231</v>
      </c>
      <c r="B89" s="3">
        <v>1</v>
      </c>
    </row>
    <row r="90" spans="1:2" ht="15">
      <c r="A90" s="128" t="s">
        <v>2254</v>
      </c>
      <c r="B90" s="3">
        <v>1</v>
      </c>
    </row>
    <row r="91" spans="1:2" ht="15">
      <c r="A91" s="128" t="s">
        <v>2243</v>
      </c>
      <c r="B91" s="3">
        <v>1</v>
      </c>
    </row>
    <row r="92" spans="1:2" ht="15">
      <c r="A92" s="128" t="s">
        <v>2234</v>
      </c>
      <c r="B92" s="3">
        <v>1</v>
      </c>
    </row>
    <row r="93" spans="1:2" ht="15">
      <c r="A93" s="127" t="s">
        <v>2260</v>
      </c>
      <c r="B93" s="3"/>
    </row>
    <row r="94" spans="1:2" ht="15">
      <c r="A94" s="128" t="s">
        <v>2252</v>
      </c>
      <c r="B94" s="3">
        <v>1</v>
      </c>
    </row>
    <row r="95" spans="1:2" ht="15">
      <c r="A95" s="128" t="s">
        <v>2242</v>
      </c>
      <c r="B95" s="3">
        <v>1</v>
      </c>
    </row>
    <row r="96" spans="1:2" ht="15">
      <c r="A96" s="128" t="s">
        <v>2228</v>
      </c>
      <c r="B96" s="3">
        <v>1</v>
      </c>
    </row>
    <row r="97" spans="1:2" ht="15">
      <c r="A97" s="128" t="s">
        <v>2248</v>
      </c>
      <c r="B97" s="3">
        <v>1</v>
      </c>
    </row>
    <row r="98" spans="1:2" ht="15">
      <c r="A98" s="127" t="s">
        <v>2261</v>
      </c>
      <c r="B98" s="3"/>
    </row>
    <row r="99" spans="1:2" ht="15">
      <c r="A99" s="128" t="s">
        <v>2256</v>
      </c>
      <c r="B99" s="3">
        <v>1</v>
      </c>
    </row>
    <row r="100" spans="1:2" ht="15">
      <c r="A100" s="128" t="s">
        <v>2254</v>
      </c>
      <c r="B100" s="3">
        <v>1</v>
      </c>
    </row>
    <row r="101" spans="1:2" ht="15">
      <c r="A101" s="128" t="s">
        <v>2242</v>
      </c>
      <c r="B101" s="3">
        <v>1</v>
      </c>
    </row>
    <row r="102" spans="1:2" ht="15">
      <c r="A102" s="127" t="s">
        <v>2262</v>
      </c>
      <c r="B102" s="3"/>
    </row>
    <row r="103" spans="1:2" ht="15">
      <c r="A103" s="128" t="s">
        <v>2256</v>
      </c>
      <c r="B103" s="3">
        <v>1</v>
      </c>
    </row>
    <row r="104" spans="1:2" ht="15">
      <c r="A104" s="127" t="s">
        <v>2263</v>
      </c>
      <c r="B104" s="3"/>
    </row>
    <row r="105" spans="1:2" ht="15">
      <c r="A105" s="128" t="s">
        <v>2251</v>
      </c>
      <c r="B105" s="3">
        <v>1</v>
      </c>
    </row>
    <row r="106" spans="1:2" ht="15">
      <c r="A106" s="128" t="s">
        <v>2247</v>
      </c>
      <c r="B106" s="3">
        <v>1</v>
      </c>
    </row>
    <row r="107" spans="1:2" ht="15">
      <c r="A107" s="128" t="s">
        <v>2252</v>
      </c>
      <c r="B107" s="3">
        <v>1</v>
      </c>
    </row>
    <row r="108" spans="1:2" ht="15">
      <c r="A108" s="128" t="s">
        <v>2257</v>
      </c>
      <c r="B108" s="3">
        <v>1</v>
      </c>
    </row>
    <row r="109" spans="1:2" ht="15">
      <c r="A109" s="128" t="s">
        <v>2233</v>
      </c>
      <c r="B109" s="3">
        <v>3</v>
      </c>
    </row>
    <row r="110" spans="1:2" ht="15">
      <c r="A110" s="128" t="s">
        <v>2228</v>
      </c>
      <c r="B110" s="3">
        <v>1</v>
      </c>
    </row>
    <row r="111" spans="1:2" ht="15">
      <c r="A111" s="128" t="s">
        <v>2234</v>
      </c>
      <c r="B111" s="3">
        <v>2</v>
      </c>
    </row>
    <row r="112" spans="1:2" ht="15">
      <c r="A112" s="128" t="s">
        <v>2258</v>
      </c>
      <c r="B112" s="3">
        <v>1</v>
      </c>
    </row>
    <row r="113" spans="1:2" ht="15">
      <c r="A113" s="127" t="s">
        <v>2264</v>
      </c>
      <c r="B113" s="3"/>
    </row>
    <row r="114" spans="1:2" ht="15">
      <c r="A114" s="128" t="s">
        <v>2250</v>
      </c>
      <c r="B114" s="3">
        <v>1</v>
      </c>
    </row>
    <row r="115" spans="1:2" ht="15">
      <c r="A115" s="128" t="s">
        <v>2240</v>
      </c>
      <c r="B115" s="3">
        <v>1</v>
      </c>
    </row>
    <row r="116" spans="1:2" ht="15">
      <c r="A116" s="128" t="s">
        <v>2246</v>
      </c>
      <c r="B116" s="3">
        <v>2</v>
      </c>
    </row>
    <row r="117" spans="1:2" ht="15">
      <c r="A117" s="128" t="s">
        <v>2231</v>
      </c>
      <c r="B117" s="3">
        <v>1</v>
      </c>
    </row>
    <row r="118" spans="1:2" ht="15">
      <c r="A118" s="128" t="s">
        <v>2242</v>
      </c>
      <c r="B118" s="3">
        <v>1</v>
      </c>
    </row>
    <row r="119" spans="1:2" ht="15">
      <c r="A119" s="128" t="s">
        <v>2228</v>
      </c>
      <c r="B119" s="3">
        <v>1</v>
      </c>
    </row>
    <row r="120" spans="1:2" ht="15">
      <c r="A120" s="128" t="s">
        <v>2248</v>
      </c>
      <c r="B120" s="3">
        <v>1</v>
      </c>
    </row>
    <row r="121" spans="1:2" ht="15">
      <c r="A121" s="128" t="s">
        <v>2235</v>
      </c>
      <c r="B121" s="3">
        <v>1</v>
      </c>
    </row>
    <row r="122" spans="1:2" ht="15">
      <c r="A122" s="127" t="s">
        <v>2265</v>
      </c>
      <c r="B122" s="3"/>
    </row>
    <row r="123" spans="1:2" ht="15">
      <c r="A123" s="128" t="s">
        <v>2256</v>
      </c>
      <c r="B123" s="3">
        <v>2</v>
      </c>
    </row>
    <row r="124" spans="1:2" ht="15">
      <c r="A124" s="128" t="s">
        <v>2237</v>
      </c>
      <c r="B124" s="3">
        <v>1</v>
      </c>
    </row>
    <row r="125" spans="1:2" ht="15">
      <c r="A125" s="128" t="s">
        <v>2231</v>
      </c>
      <c r="B125" s="3">
        <v>2</v>
      </c>
    </row>
    <row r="126" spans="1:2" ht="15">
      <c r="A126" s="128" t="s">
        <v>2254</v>
      </c>
      <c r="B126" s="3">
        <v>1</v>
      </c>
    </row>
    <row r="127" spans="1:2" ht="15">
      <c r="A127" s="128" t="s">
        <v>2234</v>
      </c>
      <c r="B127" s="3">
        <v>2</v>
      </c>
    </row>
    <row r="128" spans="1:2" ht="15">
      <c r="A128" s="128" t="s">
        <v>2238</v>
      </c>
      <c r="B128" s="3">
        <v>1</v>
      </c>
    </row>
    <row r="129" spans="1:2" ht="15">
      <c r="A129" s="125" t="s">
        <v>2225</v>
      </c>
      <c r="B129"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827</v>
      </c>
      <c r="AE2" s="13" t="s">
        <v>828</v>
      </c>
      <c r="AF2" s="13" t="s">
        <v>829</v>
      </c>
      <c r="AG2" s="13" t="s">
        <v>830</v>
      </c>
      <c r="AH2" s="13" t="s">
        <v>831</v>
      </c>
      <c r="AI2" s="13" t="s">
        <v>832</v>
      </c>
      <c r="AJ2" s="13" t="s">
        <v>833</v>
      </c>
      <c r="AK2" s="13" t="s">
        <v>834</v>
      </c>
      <c r="AL2" s="13" t="s">
        <v>835</v>
      </c>
      <c r="AM2" s="13" t="s">
        <v>836</v>
      </c>
      <c r="AN2" s="13" t="s">
        <v>837</v>
      </c>
      <c r="AO2" s="13" t="s">
        <v>838</v>
      </c>
      <c r="AP2" s="13" t="s">
        <v>839</v>
      </c>
      <c r="AQ2" s="13" t="s">
        <v>840</v>
      </c>
      <c r="AR2" s="13" t="s">
        <v>841</v>
      </c>
      <c r="AS2" s="13" t="s">
        <v>192</v>
      </c>
      <c r="AT2" s="13" t="s">
        <v>842</v>
      </c>
      <c r="AU2" s="13" t="s">
        <v>843</v>
      </c>
      <c r="AV2" s="13" t="s">
        <v>844</v>
      </c>
      <c r="AW2" s="13" t="s">
        <v>845</v>
      </c>
      <c r="AX2" s="13" t="s">
        <v>846</v>
      </c>
      <c r="AY2" s="13" t="s">
        <v>847</v>
      </c>
      <c r="AZ2" s="13" t="s">
        <v>1555</v>
      </c>
      <c r="BA2" s="115" t="s">
        <v>1879</v>
      </c>
      <c r="BB2" s="115" t="s">
        <v>1883</v>
      </c>
      <c r="BC2" s="115" t="s">
        <v>1885</v>
      </c>
      <c r="BD2" s="115" t="s">
        <v>1888</v>
      </c>
      <c r="BE2" s="115" t="s">
        <v>1889</v>
      </c>
      <c r="BF2" s="115" t="s">
        <v>1896</v>
      </c>
      <c r="BG2" s="115" t="s">
        <v>1900</v>
      </c>
      <c r="BH2" s="115" t="s">
        <v>1950</v>
      </c>
      <c r="BI2" s="115" t="s">
        <v>1961</v>
      </c>
      <c r="BJ2" s="115" t="s">
        <v>2009</v>
      </c>
      <c r="BK2" s="115" t="s">
        <v>2191</v>
      </c>
      <c r="BL2" s="115" t="s">
        <v>2192</v>
      </c>
      <c r="BM2" s="115" t="s">
        <v>2193</v>
      </c>
      <c r="BN2" s="115" t="s">
        <v>2194</v>
      </c>
      <c r="BO2" s="115" t="s">
        <v>2195</v>
      </c>
      <c r="BP2" s="115" t="s">
        <v>2196</v>
      </c>
      <c r="BQ2" s="115" t="s">
        <v>2197</v>
      </c>
      <c r="BR2" s="115" t="s">
        <v>2198</v>
      </c>
      <c r="BS2" s="115" t="s">
        <v>2200</v>
      </c>
      <c r="BT2" s="3"/>
      <c r="BU2" s="3"/>
    </row>
    <row r="3" spans="1:73" ht="15" customHeight="1">
      <c r="A3" s="64" t="s">
        <v>212</v>
      </c>
      <c r="B3" s="65"/>
      <c r="C3" s="65" t="s">
        <v>64</v>
      </c>
      <c r="D3" s="66">
        <v>162.05252368838256</v>
      </c>
      <c r="E3" s="68"/>
      <c r="F3" s="100" t="s">
        <v>511</v>
      </c>
      <c r="G3" s="65"/>
      <c r="H3" s="69" t="s">
        <v>212</v>
      </c>
      <c r="I3" s="70"/>
      <c r="J3" s="70"/>
      <c r="K3" s="69" t="s">
        <v>1397</v>
      </c>
      <c r="L3" s="73">
        <v>1</v>
      </c>
      <c r="M3" s="74">
        <v>761.7020874023438</v>
      </c>
      <c r="N3" s="74">
        <v>5155.4736328125</v>
      </c>
      <c r="O3" s="75"/>
      <c r="P3" s="76"/>
      <c r="Q3" s="76"/>
      <c r="R3" s="48"/>
      <c r="S3" s="48">
        <v>0</v>
      </c>
      <c r="T3" s="48">
        <v>1</v>
      </c>
      <c r="U3" s="49">
        <v>0</v>
      </c>
      <c r="V3" s="49">
        <v>0.007353</v>
      </c>
      <c r="W3" s="49">
        <v>0.014785</v>
      </c>
      <c r="X3" s="49">
        <v>0.395538</v>
      </c>
      <c r="Y3" s="49">
        <v>0</v>
      </c>
      <c r="Z3" s="49">
        <v>0</v>
      </c>
      <c r="AA3" s="71">
        <v>3</v>
      </c>
      <c r="AB3" s="71"/>
      <c r="AC3" s="72"/>
      <c r="AD3" s="78" t="s">
        <v>848</v>
      </c>
      <c r="AE3" s="78">
        <v>264</v>
      </c>
      <c r="AF3" s="78">
        <v>34</v>
      </c>
      <c r="AG3" s="78">
        <v>278</v>
      </c>
      <c r="AH3" s="78">
        <v>95</v>
      </c>
      <c r="AI3" s="78"/>
      <c r="AJ3" s="78"/>
      <c r="AK3" s="78"/>
      <c r="AL3" s="78"/>
      <c r="AM3" s="78"/>
      <c r="AN3" s="80">
        <v>42066.90053240741</v>
      </c>
      <c r="AO3" s="78"/>
      <c r="AP3" s="78" t="b">
        <v>1</v>
      </c>
      <c r="AQ3" s="78" t="b">
        <v>1</v>
      </c>
      <c r="AR3" s="78" t="b">
        <v>0</v>
      </c>
      <c r="AS3" s="78"/>
      <c r="AT3" s="78">
        <v>2</v>
      </c>
      <c r="AU3" s="83" t="s">
        <v>1249</v>
      </c>
      <c r="AV3" s="78" t="b">
        <v>0</v>
      </c>
      <c r="AW3" s="78" t="s">
        <v>1297</v>
      </c>
      <c r="AX3" s="83" t="s">
        <v>1298</v>
      </c>
      <c r="AY3" s="78" t="s">
        <v>66</v>
      </c>
      <c r="AZ3" s="78" t="str">
        <f>REPLACE(INDEX(GroupVertices[Group],MATCH(Vertices[[#This Row],[Vertex]],GroupVertices[Vertex],0)),1,1,"")</f>
        <v>1</v>
      </c>
      <c r="BA3" s="48"/>
      <c r="BB3" s="48"/>
      <c r="BC3" s="48"/>
      <c r="BD3" s="48"/>
      <c r="BE3" s="48" t="s">
        <v>1890</v>
      </c>
      <c r="BF3" s="48" t="s">
        <v>1890</v>
      </c>
      <c r="BG3" s="116" t="s">
        <v>1901</v>
      </c>
      <c r="BH3" s="116" t="s">
        <v>1901</v>
      </c>
      <c r="BI3" s="116" t="s">
        <v>1962</v>
      </c>
      <c r="BJ3" s="116" t="s">
        <v>1962</v>
      </c>
      <c r="BK3" s="116">
        <v>0</v>
      </c>
      <c r="BL3" s="120">
        <v>0</v>
      </c>
      <c r="BM3" s="116">
        <v>0</v>
      </c>
      <c r="BN3" s="120">
        <v>0</v>
      </c>
      <c r="BO3" s="116">
        <v>0</v>
      </c>
      <c r="BP3" s="120">
        <v>0</v>
      </c>
      <c r="BQ3" s="116">
        <v>46</v>
      </c>
      <c r="BR3" s="120">
        <v>100</v>
      </c>
      <c r="BS3" s="116">
        <v>46</v>
      </c>
      <c r="BT3" s="3"/>
      <c r="BU3" s="3"/>
    </row>
    <row r="4" spans="1:76" ht="15">
      <c r="A4" s="64" t="s">
        <v>277</v>
      </c>
      <c r="B4" s="65"/>
      <c r="C4" s="65" t="s">
        <v>64</v>
      </c>
      <c r="D4" s="66">
        <v>169.21273826641595</v>
      </c>
      <c r="E4" s="68"/>
      <c r="F4" s="100" t="s">
        <v>561</v>
      </c>
      <c r="G4" s="65"/>
      <c r="H4" s="69" t="s">
        <v>277</v>
      </c>
      <c r="I4" s="70"/>
      <c r="J4" s="70"/>
      <c r="K4" s="69" t="s">
        <v>1398</v>
      </c>
      <c r="L4" s="73">
        <v>9999</v>
      </c>
      <c r="M4" s="74">
        <v>2151.79541015625</v>
      </c>
      <c r="N4" s="74">
        <v>7069.48779296875</v>
      </c>
      <c r="O4" s="75"/>
      <c r="P4" s="76"/>
      <c r="Q4" s="76"/>
      <c r="R4" s="86"/>
      <c r="S4" s="48">
        <v>35</v>
      </c>
      <c r="T4" s="48">
        <v>11</v>
      </c>
      <c r="U4" s="49">
        <v>3013.266667</v>
      </c>
      <c r="V4" s="49">
        <v>0.012821</v>
      </c>
      <c r="W4" s="49">
        <v>0.116475</v>
      </c>
      <c r="X4" s="49">
        <v>11.843629</v>
      </c>
      <c r="Y4" s="49">
        <v>0.01858974358974359</v>
      </c>
      <c r="Z4" s="49">
        <v>0.1</v>
      </c>
      <c r="AA4" s="71">
        <v>4</v>
      </c>
      <c r="AB4" s="71"/>
      <c r="AC4" s="72"/>
      <c r="AD4" s="78" t="s">
        <v>849</v>
      </c>
      <c r="AE4" s="78">
        <v>2779</v>
      </c>
      <c r="AF4" s="78">
        <v>4669</v>
      </c>
      <c r="AG4" s="78">
        <v>3734</v>
      </c>
      <c r="AH4" s="78">
        <v>646</v>
      </c>
      <c r="AI4" s="78"/>
      <c r="AJ4" s="78" t="s">
        <v>945</v>
      </c>
      <c r="AK4" s="78" t="s">
        <v>1031</v>
      </c>
      <c r="AL4" s="83" t="s">
        <v>1099</v>
      </c>
      <c r="AM4" s="78"/>
      <c r="AN4" s="80">
        <v>39876.51373842593</v>
      </c>
      <c r="AO4" s="83" t="s">
        <v>1175</v>
      </c>
      <c r="AP4" s="78" t="b">
        <v>0</v>
      </c>
      <c r="AQ4" s="78" t="b">
        <v>0</v>
      </c>
      <c r="AR4" s="78" t="b">
        <v>1</v>
      </c>
      <c r="AS4" s="78"/>
      <c r="AT4" s="78">
        <v>196</v>
      </c>
      <c r="AU4" s="83" t="s">
        <v>1249</v>
      </c>
      <c r="AV4" s="78" t="b">
        <v>0</v>
      </c>
      <c r="AW4" s="78" t="s">
        <v>1297</v>
      </c>
      <c r="AX4" s="83" t="s">
        <v>1299</v>
      </c>
      <c r="AY4" s="78" t="s">
        <v>66</v>
      </c>
      <c r="AZ4" s="78" t="str">
        <f>REPLACE(INDEX(GroupVertices[Group],MATCH(Vertices[[#This Row],[Vertex]],GroupVertices[Vertex],0)),1,1,"")</f>
        <v>1</v>
      </c>
      <c r="BA4" s="48" t="s">
        <v>1880</v>
      </c>
      <c r="BB4" s="48" t="s">
        <v>1880</v>
      </c>
      <c r="BC4" s="48" t="s">
        <v>1886</v>
      </c>
      <c r="BD4" s="48" t="s">
        <v>1886</v>
      </c>
      <c r="BE4" s="48" t="s">
        <v>1891</v>
      </c>
      <c r="BF4" s="48" t="s">
        <v>1897</v>
      </c>
      <c r="BG4" s="116" t="s">
        <v>1902</v>
      </c>
      <c r="BH4" s="116" t="s">
        <v>1951</v>
      </c>
      <c r="BI4" s="116" t="s">
        <v>1963</v>
      </c>
      <c r="BJ4" s="116" t="s">
        <v>1963</v>
      </c>
      <c r="BK4" s="116">
        <v>14</v>
      </c>
      <c r="BL4" s="120">
        <v>5.185185185185185</v>
      </c>
      <c r="BM4" s="116">
        <v>1</v>
      </c>
      <c r="BN4" s="120">
        <v>0.37037037037037035</v>
      </c>
      <c r="BO4" s="116">
        <v>0</v>
      </c>
      <c r="BP4" s="120">
        <v>0</v>
      </c>
      <c r="BQ4" s="116">
        <v>255</v>
      </c>
      <c r="BR4" s="120">
        <v>94.44444444444444</v>
      </c>
      <c r="BS4" s="116">
        <v>270</v>
      </c>
      <c r="BT4" s="2"/>
      <c r="BU4" s="3"/>
      <c r="BV4" s="3"/>
      <c r="BW4" s="3"/>
      <c r="BX4" s="3"/>
    </row>
    <row r="5" spans="1:76" ht="15">
      <c r="A5" s="64" t="s">
        <v>213</v>
      </c>
      <c r="B5" s="65"/>
      <c r="C5" s="65" t="s">
        <v>64</v>
      </c>
      <c r="D5" s="66">
        <v>162.03707554474062</v>
      </c>
      <c r="E5" s="68"/>
      <c r="F5" s="100" t="s">
        <v>1262</v>
      </c>
      <c r="G5" s="65"/>
      <c r="H5" s="69" t="s">
        <v>213</v>
      </c>
      <c r="I5" s="70"/>
      <c r="J5" s="70"/>
      <c r="K5" s="69" t="s">
        <v>1399</v>
      </c>
      <c r="L5" s="73">
        <v>1</v>
      </c>
      <c r="M5" s="74">
        <v>5766.15478515625</v>
      </c>
      <c r="N5" s="74">
        <v>6418.47607421875</v>
      </c>
      <c r="O5" s="75"/>
      <c r="P5" s="76"/>
      <c r="Q5" s="76"/>
      <c r="R5" s="86"/>
      <c r="S5" s="48">
        <v>1</v>
      </c>
      <c r="T5" s="48">
        <v>1</v>
      </c>
      <c r="U5" s="49">
        <v>0</v>
      </c>
      <c r="V5" s="49">
        <v>0</v>
      </c>
      <c r="W5" s="49">
        <v>0</v>
      </c>
      <c r="X5" s="49">
        <v>0.999995</v>
      </c>
      <c r="Y5" s="49">
        <v>0</v>
      </c>
      <c r="Z5" s="49" t="s">
        <v>1558</v>
      </c>
      <c r="AA5" s="71">
        <v>5</v>
      </c>
      <c r="AB5" s="71"/>
      <c r="AC5" s="72"/>
      <c r="AD5" s="78" t="s">
        <v>850</v>
      </c>
      <c r="AE5" s="78">
        <v>119</v>
      </c>
      <c r="AF5" s="78">
        <v>24</v>
      </c>
      <c r="AG5" s="78">
        <v>23</v>
      </c>
      <c r="AH5" s="78">
        <v>6</v>
      </c>
      <c r="AI5" s="78"/>
      <c r="AJ5" s="78" t="s">
        <v>946</v>
      </c>
      <c r="AK5" s="78" t="s">
        <v>1031</v>
      </c>
      <c r="AL5" s="83" t="s">
        <v>1100</v>
      </c>
      <c r="AM5" s="78"/>
      <c r="AN5" s="80">
        <v>43537.762291666666</v>
      </c>
      <c r="AO5" s="83" t="s">
        <v>1176</v>
      </c>
      <c r="AP5" s="78" t="b">
        <v>0</v>
      </c>
      <c r="AQ5" s="78" t="b">
        <v>0</v>
      </c>
      <c r="AR5" s="78" t="b">
        <v>0</v>
      </c>
      <c r="AS5" s="78"/>
      <c r="AT5" s="78">
        <v>0</v>
      </c>
      <c r="AU5" s="83" t="s">
        <v>1249</v>
      </c>
      <c r="AV5" s="78" t="b">
        <v>0</v>
      </c>
      <c r="AW5" s="78" t="s">
        <v>1297</v>
      </c>
      <c r="AX5" s="83" t="s">
        <v>1300</v>
      </c>
      <c r="AY5" s="78" t="s">
        <v>66</v>
      </c>
      <c r="AZ5" s="78" t="str">
        <f>REPLACE(INDEX(GroupVertices[Group],MATCH(Vertices[[#This Row],[Vertex]],GroupVertices[Vertex],0)),1,1,"")</f>
        <v>3</v>
      </c>
      <c r="BA5" s="48" t="s">
        <v>423</v>
      </c>
      <c r="BB5" s="48" t="s">
        <v>423</v>
      </c>
      <c r="BC5" s="48" t="s">
        <v>444</v>
      </c>
      <c r="BD5" s="48" t="s">
        <v>444</v>
      </c>
      <c r="BE5" s="48" t="s">
        <v>456</v>
      </c>
      <c r="BF5" s="48" t="s">
        <v>456</v>
      </c>
      <c r="BG5" s="116" t="s">
        <v>1903</v>
      </c>
      <c r="BH5" s="116" t="s">
        <v>1903</v>
      </c>
      <c r="BI5" s="116" t="s">
        <v>1964</v>
      </c>
      <c r="BJ5" s="116" t="s">
        <v>1964</v>
      </c>
      <c r="BK5" s="116">
        <v>0</v>
      </c>
      <c r="BL5" s="120">
        <v>0</v>
      </c>
      <c r="BM5" s="116">
        <v>0</v>
      </c>
      <c r="BN5" s="120">
        <v>0</v>
      </c>
      <c r="BO5" s="116">
        <v>0</v>
      </c>
      <c r="BP5" s="120">
        <v>0</v>
      </c>
      <c r="BQ5" s="116">
        <v>31</v>
      </c>
      <c r="BR5" s="120">
        <v>100</v>
      </c>
      <c r="BS5" s="116">
        <v>31</v>
      </c>
      <c r="BT5" s="2"/>
      <c r="BU5" s="3"/>
      <c r="BV5" s="3"/>
      <c r="BW5" s="3"/>
      <c r="BX5" s="3"/>
    </row>
    <row r="6" spans="1:76" ht="15">
      <c r="A6" s="64" t="s">
        <v>214</v>
      </c>
      <c r="B6" s="65"/>
      <c r="C6" s="65" t="s">
        <v>64</v>
      </c>
      <c r="D6" s="66">
        <v>162.32595583084466</v>
      </c>
      <c r="E6" s="68"/>
      <c r="F6" s="100" t="s">
        <v>512</v>
      </c>
      <c r="G6" s="65"/>
      <c r="H6" s="69" t="s">
        <v>214</v>
      </c>
      <c r="I6" s="70"/>
      <c r="J6" s="70"/>
      <c r="K6" s="69" t="s">
        <v>1400</v>
      </c>
      <c r="L6" s="73">
        <v>1</v>
      </c>
      <c r="M6" s="74">
        <v>1402.1856689453125</v>
      </c>
      <c r="N6" s="74">
        <v>5581.408203125</v>
      </c>
      <c r="O6" s="75"/>
      <c r="P6" s="76"/>
      <c r="Q6" s="76"/>
      <c r="R6" s="86"/>
      <c r="S6" s="48">
        <v>0</v>
      </c>
      <c r="T6" s="48">
        <v>1</v>
      </c>
      <c r="U6" s="49">
        <v>0</v>
      </c>
      <c r="V6" s="49">
        <v>0.007353</v>
      </c>
      <c r="W6" s="49">
        <v>0.014785</v>
      </c>
      <c r="X6" s="49">
        <v>0.395538</v>
      </c>
      <c r="Y6" s="49">
        <v>0</v>
      </c>
      <c r="Z6" s="49">
        <v>0</v>
      </c>
      <c r="AA6" s="71">
        <v>6</v>
      </c>
      <c r="AB6" s="71"/>
      <c r="AC6" s="72"/>
      <c r="AD6" s="78" t="s">
        <v>851</v>
      </c>
      <c r="AE6" s="78">
        <v>342</v>
      </c>
      <c r="AF6" s="78">
        <v>211</v>
      </c>
      <c r="AG6" s="78">
        <v>950</v>
      </c>
      <c r="AH6" s="78">
        <v>971</v>
      </c>
      <c r="AI6" s="78"/>
      <c r="AJ6" s="78" t="s">
        <v>947</v>
      </c>
      <c r="AK6" s="78" t="s">
        <v>1032</v>
      </c>
      <c r="AL6" s="83" t="s">
        <v>1101</v>
      </c>
      <c r="AM6" s="78"/>
      <c r="AN6" s="80">
        <v>40759.6719212963</v>
      </c>
      <c r="AO6" s="83" t="s">
        <v>1177</v>
      </c>
      <c r="AP6" s="78" t="b">
        <v>0</v>
      </c>
      <c r="AQ6" s="78" t="b">
        <v>0</v>
      </c>
      <c r="AR6" s="78" t="b">
        <v>1</v>
      </c>
      <c r="AS6" s="78"/>
      <c r="AT6" s="78">
        <v>22</v>
      </c>
      <c r="AU6" s="83" t="s">
        <v>1250</v>
      </c>
      <c r="AV6" s="78" t="b">
        <v>0</v>
      </c>
      <c r="AW6" s="78" t="s">
        <v>1297</v>
      </c>
      <c r="AX6" s="83" t="s">
        <v>1301</v>
      </c>
      <c r="AY6" s="78" t="s">
        <v>66</v>
      </c>
      <c r="AZ6" s="78" t="str">
        <f>REPLACE(INDEX(GroupVertices[Group],MATCH(Vertices[[#This Row],[Vertex]],GroupVertices[Vertex],0)),1,1,"")</f>
        <v>1</v>
      </c>
      <c r="BA6" s="48"/>
      <c r="BB6" s="48"/>
      <c r="BC6" s="48"/>
      <c r="BD6" s="48"/>
      <c r="BE6" s="48" t="s">
        <v>1890</v>
      </c>
      <c r="BF6" s="48" t="s">
        <v>1890</v>
      </c>
      <c r="BG6" s="116" t="s">
        <v>1901</v>
      </c>
      <c r="BH6" s="116" t="s">
        <v>1901</v>
      </c>
      <c r="BI6" s="116" t="s">
        <v>1962</v>
      </c>
      <c r="BJ6" s="116" t="s">
        <v>1962</v>
      </c>
      <c r="BK6" s="116">
        <v>0</v>
      </c>
      <c r="BL6" s="120">
        <v>0</v>
      </c>
      <c r="BM6" s="116">
        <v>0</v>
      </c>
      <c r="BN6" s="120">
        <v>0</v>
      </c>
      <c r="BO6" s="116">
        <v>0</v>
      </c>
      <c r="BP6" s="120">
        <v>0</v>
      </c>
      <c r="BQ6" s="116">
        <v>46</v>
      </c>
      <c r="BR6" s="120">
        <v>100</v>
      </c>
      <c r="BS6" s="116">
        <v>46</v>
      </c>
      <c r="BT6" s="2"/>
      <c r="BU6" s="3"/>
      <c r="BV6" s="3"/>
      <c r="BW6" s="3"/>
      <c r="BX6" s="3"/>
    </row>
    <row r="7" spans="1:76" ht="15">
      <c r="A7" s="64" t="s">
        <v>215</v>
      </c>
      <c r="B7" s="65"/>
      <c r="C7" s="65" t="s">
        <v>64</v>
      </c>
      <c r="D7" s="66">
        <v>164.60764664675736</v>
      </c>
      <c r="E7" s="68"/>
      <c r="F7" s="100" t="s">
        <v>513</v>
      </c>
      <c r="G7" s="65"/>
      <c r="H7" s="69" t="s">
        <v>215</v>
      </c>
      <c r="I7" s="70"/>
      <c r="J7" s="70"/>
      <c r="K7" s="69" t="s">
        <v>1401</v>
      </c>
      <c r="L7" s="73">
        <v>1</v>
      </c>
      <c r="M7" s="74">
        <v>8751.5615234375</v>
      </c>
      <c r="N7" s="74">
        <v>3196.739013671875</v>
      </c>
      <c r="O7" s="75"/>
      <c r="P7" s="76"/>
      <c r="Q7" s="76"/>
      <c r="R7" s="86"/>
      <c r="S7" s="48">
        <v>2</v>
      </c>
      <c r="T7" s="48">
        <v>1</v>
      </c>
      <c r="U7" s="49">
        <v>0</v>
      </c>
      <c r="V7" s="49">
        <v>1</v>
      </c>
      <c r="W7" s="49">
        <v>0</v>
      </c>
      <c r="X7" s="49">
        <v>1.298239</v>
      </c>
      <c r="Y7" s="49">
        <v>0</v>
      </c>
      <c r="Z7" s="49">
        <v>0</v>
      </c>
      <c r="AA7" s="71">
        <v>7</v>
      </c>
      <c r="AB7" s="71"/>
      <c r="AC7" s="72"/>
      <c r="AD7" s="78" t="s">
        <v>852</v>
      </c>
      <c r="AE7" s="78">
        <v>1664</v>
      </c>
      <c r="AF7" s="78">
        <v>1688</v>
      </c>
      <c r="AG7" s="78">
        <v>210</v>
      </c>
      <c r="AH7" s="78">
        <v>140</v>
      </c>
      <c r="AI7" s="78"/>
      <c r="AJ7" s="78" t="s">
        <v>948</v>
      </c>
      <c r="AK7" s="78" t="s">
        <v>1033</v>
      </c>
      <c r="AL7" s="83" t="s">
        <v>1102</v>
      </c>
      <c r="AM7" s="78"/>
      <c r="AN7" s="80">
        <v>42000.65557870371</v>
      </c>
      <c r="AO7" s="83" t="s">
        <v>1178</v>
      </c>
      <c r="AP7" s="78" t="b">
        <v>0</v>
      </c>
      <c r="AQ7" s="78" t="b">
        <v>0</v>
      </c>
      <c r="AR7" s="78" t="b">
        <v>0</v>
      </c>
      <c r="AS7" s="78"/>
      <c r="AT7" s="78">
        <v>39</v>
      </c>
      <c r="AU7" s="83" t="s">
        <v>1249</v>
      </c>
      <c r="AV7" s="78" t="b">
        <v>0</v>
      </c>
      <c r="AW7" s="78" t="s">
        <v>1297</v>
      </c>
      <c r="AX7" s="83" t="s">
        <v>1302</v>
      </c>
      <c r="AY7" s="78" t="s">
        <v>66</v>
      </c>
      <c r="AZ7" s="78" t="str">
        <f>REPLACE(INDEX(GroupVertices[Group],MATCH(Vertices[[#This Row],[Vertex]],GroupVertices[Vertex],0)),1,1,"")</f>
        <v>10</v>
      </c>
      <c r="BA7" s="48" t="s">
        <v>386</v>
      </c>
      <c r="BB7" s="48" t="s">
        <v>386</v>
      </c>
      <c r="BC7" s="48" t="s">
        <v>426</v>
      </c>
      <c r="BD7" s="48" t="s">
        <v>426</v>
      </c>
      <c r="BE7" s="48" t="s">
        <v>457</v>
      </c>
      <c r="BF7" s="48" t="s">
        <v>457</v>
      </c>
      <c r="BG7" s="116" t="s">
        <v>1724</v>
      </c>
      <c r="BH7" s="116" t="s">
        <v>1724</v>
      </c>
      <c r="BI7" s="116" t="s">
        <v>1827</v>
      </c>
      <c r="BJ7" s="116" t="s">
        <v>1827</v>
      </c>
      <c r="BK7" s="116">
        <v>1</v>
      </c>
      <c r="BL7" s="120">
        <v>16.666666666666668</v>
      </c>
      <c r="BM7" s="116">
        <v>0</v>
      </c>
      <c r="BN7" s="120">
        <v>0</v>
      </c>
      <c r="BO7" s="116">
        <v>0</v>
      </c>
      <c r="BP7" s="120">
        <v>0</v>
      </c>
      <c r="BQ7" s="116">
        <v>5</v>
      </c>
      <c r="BR7" s="120">
        <v>83.33333333333333</v>
      </c>
      <c r="BS7" s="116">
        <v>6</v>
      </c>
      <c r="BT7" s="2"/>
      <c r="BU7" s="3"/>
      <c r="BV7" s="3"/>
      <c r="BW7" s="3"/>
      <c r="BX7" s="3"/>
    </row>
    <row r="8" spans="1:76" ht="15">
      <c r="A8" s="64" t="s">
        <v>216</v>
      </c>
      <c r="B8" s="65"/>
      <c r="C8" s="65" t="s">
        <v>64</v>
      </c>
      <c r="D8" s="66">
        <v>164.02370681709252</v>
      </c>
      <c r="E8" s="68"/>
      <c r="F8" s="100" t="s">
        <v>514</v>
      </c>
      <c r="G8" s="65"/>
      <c r="H8" s="69" t="s">
        <v>216</v>
      </c>
      <c r="I8" s="70"/>
      <c r="J8" s="70"/>
      <c r="K8" s="69" t="s">
        <v>1402</v>
      </c>
      <c r="L8" s="73">
        <v>1</v>
      </c>
      <c r="M8" s="74">
        <v>8751.5615234375</v>
      </c>
      <c r="N8" s="74">
        <v>2132.1396484375</v>
      </c>
      <c r="O8" s="75"/>
      <c r="P8" s="76"/>
      <c r="Q8" s="76"/>
      <c r="R8" s="86"/>
      <c r="S8" s="48">
        <v>0</v>
      </c>
      <c r="T8" s="48">
        <v>1</v>
      </c>
      <c r="U8" s="49">
        <v>0</v>
      </c>
      <c r="V8" s="49">
        <v>1</v>
      </c>
      <c r="W8" s="49">
        <v>0</v>
      </c>
      <c r="X8" s="49">
        <v>0.701751</v>
      </c>
      <c r="Y8" s="49">
        <v>0</v>
      </c>
      <c r="Z8" s="49">
        <v>0</v>
      </c>
      <c r="AA8" s="71">
        <v>8</v>
      </c>
      <c r="AB8" s="71"/>
      <c r="AC8" s="72"/>
      <c r="AD8" s="78" t="s">
        <v>853</v>
      </c>
      <c r="AE8" s="78">
        <v>6</v>
      </c>
      <c r="AF8" s="78">
        <v>1310</v>
      </c>
      <c r="AG8" s="78">
        <v>48604</v>
      </c>
      <c r="AH8" s="78">
        <v>0</v>
      </c>
      <c r="AI8" s="78"/>
      <c r="AJ8" s="78" t="s">
        <v>949</v>
      </c>
      <c r="AK8" s="78"/>
      <c r="AL8" s="83" t="s">
        <v>1103</v>
      </c>
      <c r="AM8" s="78"/>
      <c r="AN8" s="80">
        <v>43177.80789351852</v>
      </c>
      <c r="AO8" s="83" t="s">
        <v>1179</v>
      </c>
      <c r="AP8" s="78" t="b">
        <v>1</v>
      </c>
      <c r="AQ8" s="78" t="b">
        <v>0</v>
      </c>
      <c r="AR8" s="78" t="b">
        <v>0</v>
      </c>
      <c r="AS8" s="78"/>
      <c r="AT8" s="78">
        <v>74</v>
      </c>
      <c r="AU8" s="78"/>
      <c r="AV8" s="78" t="b">
        <v>0</v>
      </c>
      <c r="AW8" s="78" t="s">
        <v>1297</v>
      </c>
      <c r="AX8" s="83" t="s">
        <v>1303</v>
      </c>
      <c r="AY8" s="78" t="s">
        <v>66</v>
      </c>
      <c r="AZ8" s="78" t="str">
        <f>REPLACE(INDEX(GroupVertices[Group],MATCH(Vertices[[#This Row],[Vertex]],GroupVertices[Vertex],0)),1,1,"")</f>
        <v>10</v>
      </c>
      <c r="BA8" s="48" t="s">
        <v>386</v>
      </c>
      <c r="BB8" s="48" t="s">
        <v>386</v>
      </c>
      <c r="BC8" s="48" t="s">
        <v>426</v>
      </c>
      <c r="BD8" s="48" t="s">
        <v>426</v>
      </c>
      <c r="BE8" s="48" t="s">
        <v>457</v>
      </c>
      <c r="BF8" s="48" t="s">
        <v>457</v>
      </c>
      <c r="BG8" s="116" t="s">
        <v>1904</v>
      </c>
      <c r="BH8" s="116" t="s">
        <v>1904</v>
      </c>
      <c r="BI8" s="116" t="s">
        <v>1965</v>
      </c>
      <c r="BJ8" s="116" t="s">
        <v>1965</v>
      </c>
      <c r="BK8" s="116">
        <v>1</v>
      </c>
      <c r="BL8" s="120">
        <v>12.5</v>
      </c>
      <c r="BM8" s="116">
        <v>0</v>
      </c>
      <c r="BN8" s="120">
        <v>0</v>
      </c>
      <c r="BO8" s="116">
        <v>0</v>
      </c>
      <c r="BP8" s="120">
        <v>0</v>
      </c>
      <c r="BQ8" s="116">
        <v>7</v>
      </c>
      <c r="BR8" s="120">
        <v>87.5</v>
      </c>
      <c r="BS8" s="116">
        <v>8</v>
      </c>
      <c r="BT8" s="2"/>
      <c r="BU8" s="3"/>
      <c r="BV8" s="3"/>
      <c r="BW8" s="3"/>
      <c r="BX8" s="3"/>
    </row>
    <row r="9" spans="1:76" ht="15">
      <c r="A9" s="64" t="s">
        <v>217</v>
      </c>
      <c r="B9" s="65"/>
      <c r="C9" s="65" t="s">
        <v>64</v>
      </c>
      <c r="D9" s="66">
        <v>258.98035615529255</v>
      </c>
      <c r="E9" s="68"/>
      <c r="F9" s="100" t="s">
        <v>515</v>
      </c>
      <c r="G9" s="65"/>
      <c r="H9" s="69" t="s">
        <v>217</v>
      </c>
      <c r="I9" s="70"/>
      <c r="J9" s="70"/>
      <c r="K9" s="69" t="s">
        <v>1403</v>
      </c>
      <c r="L9" s="73">
        <v>2827.9306839944547</v>
      </c>
      <c r="M9" s="74">
        <v>8319.5244140625</v>
      </c>
      <c r="N9" s="74">
        <v>5312.41455078125</v>
      </c>
      <c r="O9" s="75"/>
      <c r="P9" s="76"/>
      <c r="Q9" s="76"/>
      <c r="R9" s="86"/>
      <c r="S9" s="48">
        <v>1</v>
      </c>
      <c r="T9" s="48">
        <v>9</v>
      </c>
      <c r="U9" s="49">
        <v>852</v>
      </c>
      <c r="V9" s="49">
        <v>0.008333</v>
      </c>
      <c r="W9" s="49">
        <v>0.017593</v>
      </c>
      <c r="X9" s="49">
        <v>2.80244</v>
      </c>
      <c r="Y9" s="49">
        <v>0.06944444444444445</v>
      </c>
      <c r="Z9" s="49">
        <v>0.1111111111111111</v>
      </c>
      <c r="AA9" s="71">
        <v>9</v>
      </c>
      <c r="AB9" s="71"/>
      <c r="AC9" s="72"/>
      <c r="AD9" s="78" t="s">
        <v>854</v>
      </c>
      <c r="AE9" s="78">
        <v>63584</v>
      </c>
      <c r="AF9" s="78">
        <v>62778</v>
      </c>
      <c r="AG9" s="78">
        <v>93239</v>
      </c>
      <c r="AH9" s="78">
        <v>15843</v>
      </c>
      <c r="AI9" s="78"/>
      <c r="AJ9" s="78" t="s">
        <v>950</v>
      </c>
      <c r="AK9" s="78" t="s">
        <v>1034</v>
      </c>
      <c r="AL9" s="83" t="s">
        <v>1104</v>
      </c>
      <c r="AM9" s="78"/>
      <c r="AN9" s="80">
        <v>40441.83657407408</v>
      </c>
      <c r="AO9" s="83" t="s">
        <v>1180</v>
      </c>
      <c r="AP9" s="78" t="b">
        <v>0</v>
      </c>
      <c r="AQ9" s="78" t="b">
        <v>0</v>
      </c>
      <c r="AR9" s="78" t="b">
        <v>1</v>
      </c>
      <c r="AS9" s="78"/>
      <c r="AT9" s="78">
        <v>2336</v>
      </c>
      <c r="AU9" s="83" t="s">
        <v>1249</v>
      </c>
      <c r="AV9" s="78" t="b">
        <v>0</v>
      </c>
      <c r="AW9" s="78" t="s">
        <v>1297</v>
      </c>
      <c r="AX9" s="83" t="s">
        <v>1304</v>
      </c>
      <c r="AY9" s="78" t="s">
        <v>66</v>
      </c>
      <c r="AZ9" s="78" t="str">
        <f>REPLACE(INDEX(GroupVertices[Group],MATCH(Vertices[[#This Row],[Vertex]],GroupVertices[Vertex],0)),1,1,"")</f>
        <v>6</v>
      </c>
      <c r="BA9" s="48"/>
      <c r="BB9" s="48"/>
      <c r="BC9" s="48"/>
      <c r="BD9" s="48"/>
      <c r="BE9" s="48" t="s">
        <v>458</v>
      </c>
      <c r="BF9" s="48" t="s">
        <v>458</v>
      </c>
      <c r="BG9" s="116" t="s">
        <v>1721</v>
      </c>
      <c r="BH9" s="116" t="s">
        <v>1721</v>
      </c>
      <c r="BI9" s="116" t="s">
        <v>1824</v>
      </c>
      <c r="BJ9" s="116" t="s">
        <v>1824</v>
      </c>
      <c r="BK9" s="116">
        <v>2</v>
      </c>
      <c r="BL9" s="120">
        <v>4.081632653061225</v>
      </c>
      <c r="BM9" s="116">
        <v>2</v>
      </c>
      <c r="BN9" s="120">
        <v>4.081632653061225</v>
      </c>
      <c r="BO9" s="116">
        <v>0</v>
      </c>
      <c r="BP9" s="120">
        <v>0</v>
      </c>
      <c r="BQ9" s="116">
        <v>45</v>
      </c>
      <c r="BR9" s="120">
        <v>91.83673469387755</v>
      </c>
      <c r="BS9" s="116">
        <v>49</v>
      </c>
      <c r="BT9" s="2"/>
      <c r="BU9" s="3"/>
      <c r="BV9" s="3"/>
      <c r="BW9" s="3"/>
      <c r="BX9" s="3"/>
    </row>
    <row r="10" spans="1:76" ht="15">
      <c r="A10" s="64" t="s">
        <v>286</v>
      </c>
      <c r="B10" s="65"/>
      <c r="C10" s="65" t="s">
        <v>64</v>
      </c>
      <c r="D10" s="66">
        <v>165.27191682336024</v>
      </c>
      <c r="E10" s="68"/>
      <c r="F10" s="100" t="s">
        <v>1263</v>
      </c>
      <c r="G10" s="65"/>
      <c r="H10" s="69" t="s">
        <v>286</v>
      </c>
      <c r="I10" s="70"/>
      <c r="J10" s="70"/>
      <c r="K10" s="69" t="s">
        <v>1404</v>
      </c>
      <c r="L10" s="73">
        <v>1</v>
      </c>
      <c r="M10" s="74">
        <v>8119.4404296875</v>
      </c>
      <c r="N10" s="74">
        <v>4081.94482421875</v>
      </c>
      <c r="O10" s="75"/>
      <c r="P10" s="76"/>
      <c r="Q10" s="76"/>
      <c r="R10" s="86"/>
      <c r="S10" s="48">
        <v>1</v>
      </c>
      <c r="T10" s="48">
        <v>0</v>
      </c>
      <c r="U10" s="49">
        <v>0</v>
      </c>
      <c r="V10" s="49">
        <v>0.005618</v>
      </c>
      <c r="W10" s="49">
        <v>0.002233</v>
      </c>
      <c r="X10" s="49">
        <v>0.414675</v>
      </c>
      <c r="Y10" s="49">
        <v>0</v>
      </c>
      <c r="Z10" s="49">
        <v>0</v>
      </c>
      <c r="AA10" s="71">
        <v>10</v>
      </c>
      <c r="AB10" s="71"/>
      <c r="AC10" s="72"/>
      <c r="AD10" s="78" t="s">
        <v>855</v>
      </c>
      <c r="AE10" s="78">
        <v>482</v>
      </c>
      <c r="AF10" s="78">
        <v>2118</v>
      </c>
      <c r="AG10" s="78">
        <v>326</v>
      </c>
      <c r="AH10" s="78">
        <v>97</v>
      </c>
      <c r="AI10" s="78"/>
      <c r="AJ10" s="78" t="s">
        <v>951</v>
      </c>
      <c r="AK10" s="78" t="s">
        <v>1035</v>
      </c>
      <c r="AL10" s="83" t="s">
        <v>1105</v>
      </c>
      <c r="AM10" s="78"/>
      <c r="AN10" s="80">
        <v>42082.707280092596</v>
      </c>
      <c r="AO10" s="83" t="s">
        <v>1181</v>
      </c>
      <c r="AP10" s="78" t="b">
        <v>0</v>
      </c>
      <c r="AQ10" s="78" t="b">
        <v>0</v>
      </c>
      <c r="AR10" s="78" t="b">
        <v>0</v>
      </c>
      <c r="AS10" s="78"/>
      <c r="AT10" s="78">
        <v>27</v>
      </c>
      <c r="AU10" s="83" t="s">
        <v>1249</v>
      </c>
      <c r="AV10" s="78" t="b">
        <v>0</v>
      </c>
      <c r="AW10" s="78" t="s">
        <v>1297</v>
      </c>
      <c r="AX10" s="83" t="s">
        <v>1305</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287</v>
      </c>
      <c r="B11" s="65"/>
      <c r="C11" s="65" t="s">
        <v>64</v>
      </c>
      <c r="D11" s="66">
        <v>165.08344947092874</v>
      </c>
      <c r="E11" s="68"/>
      <c r="F11" s="100" t="s">
        <v>1264</v>
      </c>
      <c r="G11" s="65"/>
      <c r="H11" s="69" t="s">
        <v>287</v>
      </c>
      <c r="I11" s="70"/>
      <c r="J11" s="70"/>
      <c r="K11" s="69" t="s">
        <v>1405</v>
      </c>
      <c r="L11" s="73">
        <v>1</v>
      </c>
      <c r="M11" s="74">
        <v>9804.087890625</v>
      </c>
      <c r="N11" s="74">
        <v>5325.3056640625</v>
      </c>
      <c r="O11" s="75"/>
      <c r="P11" s="76"/>
      <c r="Q11" s="76"/>
      <c r="R11" s="86"/>
      <c r="S11" s="48">
        <v>1</v>
      </c>
      <c r="T11" s="48">
        <v>0</v>
      </c>
      <c r="U11" s="49">
        <v>0</v>
      </c>
      <c r="V11" s="49">
        <v>0.005618</v>
      </c>
      <c r="W11" s="49">
        <v>0.002233</v>
      </c>
      <c r="X11" s="49">
        <v>0.414675</v>
      </c>
      <c r="Y11" s="49">
        <v>0</v>
      </c>
      <c r="Z11" s="49">
        <v>0</v>
      </c>
      <c r="AA11" s="71">
        <v>11</v>
      </c>
      <c r="AB11" s="71"/>
      <c r="AC11" s="72"/>
      <c r="AD11" s="78" t="s">
        <v>856</v>
      </c>
      <c r="AE11" s="78">
        <v>542</v>
      </c>
      <c r="AF11" s="78">
        <v>1996</v>
      </c>
      <c r="AG11" s="78">
        <v>2692</v>
      </c>
      <c r="AH11" s="78">
        <v>226</v>
      </c>
      <c r="AI11" s="78"/>
      <c r="AJ11" s="78" t="s">
        <v>952</v>
      </c>
      <c r="AK11" s="78" t="s">
        <v>1035</v>
      </c>
      <c r="AL11" s="83" t="s">
        <v>1106</v>
      </c>
      <c r="AM11" s="78"/>
      <c r="AN11" s="80">
        <v>41802.19642361111</v>
      </c>
      <c r="AO11" s="83" t="s">
        <v>1182</v>
      </c>
      <c r="AP11" s="78" t="b">
        <v>1</v>
      </c>
      <c r="AQ11" s="78" t="b">
        <v>0</v>
      </c>
      <c r="AR11" s="78" t="b">
        <v>1</v>
      </c>
      <c r="AS11" s="78"/>
      <c r="AT11" s="78">
        <v>109</v>
      </c>
      <c r="AU11" s="83" t="s">
        <v>1249</v>
      </c>
      <c r="AV11" s="78" t="b">
        <v>0</v>
      </c>
      <c r="AW11" s="78" t="s">
        <v>1297</v>
      </c>
      <c r="AX11" s="83" t="s">
        <v>1306</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288</v>
      </c>
      <c r="B12" s="65"/>
      <c r="C12" s="65" t="s">
        <v>64</v>
      </c>
      <c r="D12" s="66">
        <v>163.42895328687828</v>
      </c>
      <c r="E12" s="68"/>
      <c r="F12" s="100" t="s">
        <v>1265</v>
      </c>
      <c r="G12" s="65"/>
      <c r="H12" s="69" t="s">
        <v>288</v>
      </c>
      <c r="I12" s="70"/>
      <c r="J12" s="70"/>
      <c r="K12" s="69" t="s">
        <v>1406</v>
      </c>
      <c r="L12" s="73">
        <v>1</v>
      </c>
      <c r="M12" s="74">
        <v>7932.9140625</v>
      </c>
      <c r="N12" s="74">
        <v>6528.7587890625</v>
      </c>
      <c r="O12" s="75"/>
      <c r="P12" s="76"/>
      <c r="Q12" s="76"/>
      <c r="R12" s="86"/>
      <c r="S12" s="48">
        <v>2</v>
      </c>
      <c r="T12" s="48">
        <v>0</v>
      </c>
      <c r="U12" s="49">
        <v>0</v>
      </c>
      <c r="V12" s="49">
        <v>0.00565</v>
      </c>
      <c r="W12" s="49">
        <v>0.002737</v>
      </c>
      <c r="X12" s="49">
        <v>0.677322</v>
      </c>
      <c r="Y12" s="49">
        <v>1</v>
      </c>
      <c r="Z12" s="49">
        <v>0</v>
      </c>
      <c r="AA12" s="71">
        <v>12</v>
      </c>
      <c r="AB12" s="71"/>
      <c r="AC12" s="72"/>
      <c r="AD12" s="78" t="s">
        <v>857</v>
      </c>
      <c r="AE12" s="78">
        <v>0</v>
      </c>
      <c r="AF12" s="78">
        <v>925</v>
      </c>
      <c r="AG12" s="78">
        <v>10082</v>
      </c>
      <c r="AH12" s="78">
        <v>160</v>
      </c>
      <c r="AI12" s="78"/>
      <c r="AJ12" s="78" t="s">
        <v>953</v>
      </c>
      <c r="AK12" s="78" t="s">
        <v>1036</v>
      </c>
      <c r="AL12" s="83" t="s">
        <v>1107</v>
      </c>
      <c r="AM12" s="78"/>
      <c r="AN12" s="80">
        <v>41303.87023148148</v>
      </c>
      <c r="AO12" s="83" t="s">
        <v>1183</v>
      </c>
      <c r="AP12" s="78" t="b">
        <v>1</v>
      </c>
      <c r="AQ12" s="78" t="b">
        <v>0</v>
      </c>
      <c r="AR12" s="78" t="b">
        <v>1</v>
      </c>
      <c r="AS12" s="78"/>
      <c r="AT12" s="78">
        <v>567</v>
      </c>
      <c r="AU12" s="83" t="s">
        <v>1249</v>
      </c>
      <c r="AV12" s="78" t="b">
        <v>0</v>
      </c>
      <c r="AW12" s="78" t="s">
        <v>1297</v>
      </c>
      <c r="AX12" s="83" t="s">
        <v>1307</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246.6079379124728</v>
      </c>
      <c r="E13" s="68"/>
      <c r="F13" s="100" t="s">
        <v>516</v>
      </c>
      <c r="G13" s="65"/>
      <c r="H13" s="69" t="s">
        <v>218</v>
      </c>
      <c r="I13" s="70"/>
      <c r="J13" s="70"/>
      <c r="K13" s="69" t="s">
        <v>1407</v>
      </c>
      <c r="L13" s="73">
        <v>34.17993760556872</v>
      </c>
      <c r="M13" s="74">
        <v>7890.3515625</v>
      </c>
      <c r="N13" s="74">
        <v>5720.70703125</v>
      </c>
      <c r="O13" s="75"/>
      <c r="P13" s="76"/>
      <c r="Q13" s="76"/>
      <c r="R13" s="86"/>
      <c r="S13" s="48">
        <v>1</v>
      </c>
      <c r="T13" s="48">
        <v>6</v>
      </c>
      <c r="U13" s="49">
        <v>10</v>
      </c>
      <c r="V13" s="49">
        <v>0.00578</v>
      </c>
      <c r="W13" s="49">
        <v>0.003971</v>
      </c>
      <c r="X13" s="49">
        <v>1.853983</v>
      </c>
      <c r="Y13" s="49">
        <v>0.16666666666666666</v>
      </c>
      <c r="Z13" s="49">
        <v>0.16666666666666666</v>
      </c>
      <c r="AA13" s="71">
        <v>13</v>
      </c>
      <c r="AB13" s="71"/>
      <c r="AC13" s="72"/>
      <c r="AD13" s="78" t="s">
        <v>858</v>
      </c>
      <c r="AE13" s="78">
        <v>4167</v>
      </c>
      <c r="AF13" s="78">
        <v>54769</v>
      </c>
      <c r="AG13" s="78">
        <v>50224</v>
      </c>
      <c r="AH13" s="78">
        <v>43585</v>
      </c>
      <c r="AI13" s="78"/>
      <c r="AJ13" s="78" t="s">
        <v>954</v>
      </c>
      <c r="AK13" s="78" t="s">
        <v>1037</v>
      </c>
      <c r="AL13" s="83" t="s">
        <v>1108</v>
      </c>
      <c r="AM13" s="78"/>
      <c r="AN13" s="80">
        <v>38914.90180555556</v>
      </c>
      <c r="AO13" s="83" t="s">
        <v>1184</v>
      </c>
      <c r="AP13" s="78" t="b">
        <v>0</v>
      </c>
      <c r="AQ13" s="78" t="b">
        <v>0</v>
      </c>
      <c r="AR13" s="78" t="b">
        <v>1</v>
      </c>
      <c r="AS13" s="78"/>
      <c r="AT13" s="78">
        <v>5273</v>
      </c>
      <c r="AU13" s="83" t="s">
        <v>1249</v>
      </c>
      <c r="AV13" s="78" t="b">
        <v>0</v>
      </c>
      <c r="AW13" s="78" t="s">
        <v>1297</v>
      </c>
      <c r="AX13" s="83" t="s">
        <v>1308</v>
      </c>
      <c r="AY13" s="78" t="s">
        <v>66</v>
      </c>
      <c r="AZ13" s="78" t="str">
        <f>REPLACE(INDEX(GroupVertices[Group],MATCH(Vertices[[#This Row],[Vertex]],GroupVertices[Vertex],0)),1,1,"")</f>
        <v>6</v>
      </c>
      <c r="BA13" s="48"/>
      <c r="BB13" s="48"/>
      <c r="BC13" s="48"/>
      <c r="BD13" s="48"/>
      <c r="BE13" s="48" t="s">
        <v>459</v>
      </c>
      <c r="BF13" s="48" t="s">
        <v>459</v>
      </c>
      <c r="BG13" s="116" t="s">
        <v>1905</v>
      </c>
      <c r="BH13" s="116" t="s">
        <v>1905</v>
      </c>
      <c r="BI13" s="116" t="s">
        <v>1966</v>
      </c>
      <c r="BJ13" s="116" t="s">
        <v>1966</v>
      </c>
      <c r="BK13" s="116">
        <v>1</v>
      </c>
      <c r="BL13" s="120">
        <v>5.882352941176471</v>
      </c>
      <c r="BM13" s="116">
        <v>0</v>
      </c>
      <c r="BN13" s="120">
        <v>0</v>
      </c>
      <c r="BO13" s="116">
        <v>0</v>
      </c>
      <c r="BP13" s="120">
        <v>0</v>
      </c>
      <c r="BQ13" s="116">
        <v>16</v>
      </c>
      <c r="BR13" s="120">
        <v>94.11764705882354</v>
      </c>
      <c r="BS13" s="116">
        <v>17</v>
      </c>
      <c r="BT13" s="2"/>
      <c r="BU13" s="3"/>
      <c r="BV13" s="3"/>
      <c r="BW13" s="3"/>
      <c r="BX13" s="3"/>
    </row>
    <row r="14" spans="1:76" ht="15">
      <c r="A14" s="64" t="s">
        <v>289</v>
      </c>
      <c r="B14" s="65"/>
      <c r="C14" s="65" t="s">
        <v>64</v>
      </c>
      <c r="D14" s="66">
        <v>162.42018950706043</v>
      </c>
      <c r="E14" s="68"/>
      <c r="F14" s="100" t="s">
        <v>1266</v>
      </c>
      <c r="G14" s="65"/>
      <c r="H14" s="69" t="s">
        <v>289</v>
      </c>
      <c r="I14" s="70"/>
      <c r="J14" s="70"/>
      <c r="K14" s="69" t="s">
        <v>1408</v>
      </c>
      <c r="L14" s="73">
        <v>1</v>
      </c>
      <c r="M14" s="74">
        <v>7145.64697265625</v>
      </c>
      <c r="N14" s="74">
        <v>4853.8798828125</v>
      </c>
      <c r="O14" s="75"/>
      <c r="P14" s="76"/>
      <c r="Q14" s="76"/>
      <c r="R14" s="86"/>
      <c r="S14" s="48">
        <v>2</v>
      </c>
      <c r="T14" s="48">
        <v>0</v>
      </c>
      <c r="U14" s="49">
        <v>0</v>
      </c>
      <c r="V14" s="49">
        <v>0.00565</v>
      </c>
      <c r="W14" s="49">
        <v>0.002737</v>
      </c>
      <c r="X14" s="49">
        <v>0.677322</v>
      </c>
      <c r="Y14" s="49">
        <v>1</v>
      </c>
      <c r="Z14" s="49">
        <v>0</v>
      </c>
      <c r="AA14" s="71">
        <v>14</v>
      </c>
      <c r="AB14" s="71"/>
      <c r="AC14" s="72"/>
      <c r="AD14" s="78" t="s">
        <v>859</v>
      </c>
      <c r="AE14" s="78">
        <v>352</v>
      </c>
      <c r="AF14" s="78">
        <v>272</v>
      </c>
      <c r="AG14" s="78">
        <v>465</v>
      </c>
      <c r="AH14" s="78">
        <v>97</v>
      </c>
      <c r="AI14" s="78">
        <v>-25200</v>
      </c>
      <c r="AJ14" s="78" t="s">
        <v>955</v>
      </c>
      <c r="AK14" s="78" t="s">
        <v>1038</v>
      </c>
      <c r="AL14" s="83" t="s">
        <v>1109</v>
      </c>
      <c r="AM14" s="78" t="s">
        <v>1173</v>
      </c>
      <c r="AN14" s="80">
        <v>39890.24729166667</v>
      </c>
      <c r="AO14" s="78"/>
      <c r="AP14" s="78" t="b">
        <v>1</v>
      </c>
      <c r="AQ14" s="78" t="b">
        <v>0</v>
      </c>
      <c r="AR14" s="78" t="b">
        <v>1</v>
      </c>
      <c r="AS14" s="78" t="s">
        <v>802</v>
      </c>
      <c r="AT14" s="78">
        <v>7</v>
      </c>
      <c r="AU14" s="83" t="s">
        <v>1249</v>
      </c>
      <c r="AV14" s="78" t="b">
        <v>0</v>
      </c>
      <c r="AW14" s="78" t="s">
        <v>1297</v>
      </c>
      <c r="AX14" s="83" t="s">
        <v>1309</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290</v>
      </c>
      <c r="B15" s="65"/>
      <c r="C15" s="65" t="s">
        <v>64</v>
      </c>
      <c r="D15" s="66">
        <v>167.45937396305717</v>
      </c>
      <c r="E15" s="68"/>
      <c r="F15" s="100" t="s">
        <v>1267</v>
      </c>
      <c r="G15" s="65"/>
      <c r="H15" s="69" t="s">
        <v>290</v>
      </c>
      <c r="I15" s="70"/>
      <c r="J15" s="70"/>
      <c r="K15" s="69" t="s">
        <v>1409</v>
      </c>
      <c r="L15" s="73">
        <v>1</v>
      </c>
      <c r="M15" s="74">
        <v>8937.296875</v>
      </c>
      <c r="N15" s="74">
        <v>4727.07421875</v>
      </c>
      <c r="O15" s="75"/>
      <c r="P15" s="76"/>
      <c r="Q15" s="76"/>
      <c r="R15" s="86"/>
      <c r="S15" s="48">
        <v>2</v>
      </c>
      <c r="T15" s="48">
        <v>0</v>
      </c>
      <c r="U15" s="49">
        <v>0</v>
      </c>
      <c r="V15" s="49">
        <v>0.00565</v>
      </c>
      <c r="W15" s="49">
        <v>0.002737</v>
      </c>
      <c r="X15" s="49">
        <v>0.677322</v>
      </c>
      <c r="Y15" s="49">
        <v>1</v>
      </c>
      <c r="Z15" s="49">
        <v>0</v>
      </c>
      <c r="AA15" s="71">
        <v>15</v>
      </c>
      <c r="AB15" s="71"/>
      <c r="AC15" s="72"/>
      <c r="AD15" s="78" t="s">
        <v>860</v>
      </c>
      <c r="AE15" s="78">
        <v>292</v>
      </c>
      <c r="AF15" s="78">
        <v>3534</v>
      </c>
      <c r="AG15" s="78">
        <v>589</v>
      </c>
      <c r="AH15" s="78">
        <v>361</v>
      </c>
      <c r="AI15" s="78"/>
      <c r="AJ15" s="78" t="s">
        <v>956</v>
      </c>
      <c r="AK15" s="78" t="s">
        <v>1039</v>
      </c>
      <c r="AL15" s="83" t="s">
        <v>1110</v>
      </c>
      <c r="AM15" s="78"/>
      <c r="AN15" s="80">
        <v>40380.39457175926</v>
      </c>
      <c r="AO15" s="78"/>
      <c r="AP15" s="78" t="b">
        <v>1</v>
      </c>
      <c r="AQ15" s="78" t="b">
        <v>0</v>
      </c>
      <c r="AR15" s="78" t="b">
        <v>1</v>
      </c>
      <c r="AS15" s="78" t="s">
        <v>802</v>
      </c>
      <c r="AT15" s="78">
        <v>66</v>
      </c>
      <c r="AU15" s="83" t="s">
        <v>1249</v>
      </c>
      <c r="AV15" s="78" t="b">
        <v>0</v>
      </c>
      <c r="AW15" s="78" t="s">
        <v>1297</v>
      </c>
      <c r="AX15" s="83" t="s">
        <v>1310</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291</v>
      </c>
      <c r="B16" s="65"/>
      <c r="C16" s="65" t="s">
        <v>64</v>
      </c>
      <c r="D16" s="66">
        <v>351.9812705084246</v>
      </c>
      <c r="E16" s="68"/>
      <c r="F16" s="100" t="s">
        <v>1268</v>
      </c>
      <c r="G16" s="65"/>
      <c r="H16" s="69" t="s">
        <v>291</v>
      </c>
      <c r="I16" s="70"/>
      <c r="J16" s="70"/>
      <c r="K16" s="69" t="s">
        <v>1410</v>
      </c>
      <c r="L16" s="73">
        <v>1</v>
      </c>
      <c r="M16" s="74">
        <v>6925.8828125</v>
      </c>
      <c r="N16" s="74">
        <v>5785.3740234375</v>
      </c>
      <c r="O16" s="75"/>
      <c r="P16" s="76"/>
      <c r="Q16" s="76"/>
      <c r="R16" s="86"/>
      <c r="S16" s="48">
        <v>2</v>
      </c>
      <c r="T16" s="48">
        <v>0</v>
      </c>
      <c r="U16" s="49">
        <v>0</v>
      </c>
      <c r="V16" s="49">
        <v>0.00565</v>
      </c>
      <c r="W16" s="49">
        <v>0.002737</v>
      </c>
      <c r="X16" s="49">
        <v>0.677322</v>
      </c>
      <c r="Y16" s="49">
        <v>1</v>
      </c>
      <c r="Z16" s="49">
        <v>0</v>
      </c>
      <c r="AA16" s="71">
        <v>16</v>
      </c>
      <c r="AB16" s="71"/>
      <c r="AC16" s="72"/>
      <c r="AD16" s="78" t="s">
        <v>861</v>
      </c>
      <c r="AE16" s="78">
        <v>89376</v>
      </c>
      <c r="AF16" s="78">
        <v>122980</v>
      </c>
      <c r="AG16" s="78">
        <v>272964</v>
      </c>
      <c r="AH16" s="78">
        <v>46454</v>
      </c>
      <c r="AI16" s="78"/>
      <c r="AJ16" s="78" t="s">
        <v>957</v>
      </c>
      <c r="AK16" s="78" t="s">
        <v>1040</v>
      </c>
      <c r="AL16" s="83" t="s">
        <v>1111</v>
      </c>
      <c r="AM16" s="78"/>
      <c r="AN16" s="80">
        <v>39565.96219907407</v>
      </c>
      <c r="AO16" s="83" t="s">
        <v>1185</v>
      </c>
      <c r="AP16" s="78" t="b">
        <v>0</v>
      </c>
      <c r="AQ16" s="78" t="b">
        <v>0</v>
      </c>
      <c r="AR16" s="78" t="b">
        <v>0</v>
      </c>
      <c r="AS16" s="78"/>
      <c r="AT16" s="78">
        <v>7108</v>
      </c>
      <c r="AU16" s="83" t="s">
        <v>1251</v>
      </c>
      <c r="AV16" s="78" t="b">
        <v>1</v>
      </c>
      <c r="AW16" s="78" t="s">
        <v>1297</v>
      </c>
      <c r="AX16" s="83" t="s">
        <v>1311</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292</v>
      </c>
      <c r="B17" s="65"/>
      <c r="C17" s="65" t="s">
        <v>64</v>
      </c>
      <c r="D17" s="66">
        <v>258.9556391254655</v>
      </c>
      <c r="E17" s="68"/>
      <c r="F17" s="100" t="s">
        <v>1269</v>
      </c>
      <c r="G17" s="65"/>
      <c r="H17" s="69" t="s">
        <v>292</v>
      </c>
      <c r="I17" s="70"/>
      <c r="J17" s="70"/>
      <c r="K17" s="69" t="s">
        <v>1411</v>
      </c>
      <c r="L17" s="73">
        <v>1</v>
      </c>
      <c r="M17" s="74">
        <v>9010.923828125</v>
      </c>
      <c r="N17" s="74">
        <v>6229.623046875</v>
      </c>
      <c r="O17" s="75"/>
      <c r="P17" s="76"/>
      <c r="Q17" s="76"/>
      <c r="R17" s="86"/>
      <c r="S17" s="48">
        <v>2</v>
      </c>
      <c r="T17" s="48">
        <v>0</v>
      </c>
      <c r="U17" s="49">
        <v>0</v>
      </c>
      <c r="V17" s="49">
        <v>0.00565</v>
      </c>
      <c r="W17" s="49">
        <v>0.002737</v>
      </c>
      <c r="X17" s="49">
        <v>0.677322</v>
      </c>
      <c r="Y17" s="49">
        <v>1</v>
      </c>
      <c r="Z17" s="49">
        <v>0</v>
      </c>
      <c r="AA17" s="71">
        <v>17</v>
      </c>
      <c r="AB17" s="71"/>
      <c r="AC17" s="72"/>
      <c r="AD17" s="78" t="s">
        <v>862</v>
      </c>
      <c r="AE17" s="78">
        <v>2740</v>
      </c>
      <c r="AF17" s="78">
        <v>62762</v>
      </c>
      <c r="AG17" s="78">
        <v>12294</v>
      </c>
      <c r="AH17" s="78">
        <v>2864</v>
      </c>
      <c r="AI17" s="78"/>
      <c r="AJ17" s="78" t="s">
        <v>958</v>
      </c>
      <c r="AK17" s="78" t="s">
        <v>1041</v>
      </c>
      <c r="AL17" s="83" t="s">
        <v>1112</v>
      </c>
      <c r="AM17" s="78"/>
      <c r="AN17" s="80">
        <v>39467.094039351854</v>
      </c>
      <c r="AO17" s="83" t="s">
        <v>1186</v>
      </c>
      <c r="AP17" s="78" t="b">
        <v>0</v>
      </c>
      <c r="AQ17" s="78" t="b">
        <v>0</v>
      </c>
      <c r="AR17" s="78" t="b">
        <v>1</v>
      </c>
      <c r="AS17" s="78"/>
      <c r="AT17" s="78">
        <v>1498</v>
      </c>
      <c r="AU17" s="83" t="s">
        <v>1249</v>
      </c>
      <c r="AV17" s="78" t="b">
        <v>1</v>
      </c>
      <c r="AW17" s="78" t="s">
        <v>1297</v>
      </c>
      <c r="AX17" s="83" t="s">
        <v>1312</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162.18074328061056</v>
      </c>
      <c r="E18" s="68"/>
      <c r="F18" s="100" t="s">
        <v>517</v>
      </c>
      <c r="G18" s="65"/>
      <c r="H18" s="69" t="s">
        <v>219</v>
      </c>
      <c r="I18" s="70"/>
      <c r="J18" s="70"/>
      <c r="K18" s="69" t="s">
        <v>1412</v>
      </c>
      <c r="L18" s="73">
        <v>1</v>
      </c>
      <c r="M18" s="74">
        <v>3100.283203125</v>
      </c>
      <c r="N18" s="74">
        <v>6536.14013671875</v>
      </c>
      <c r="O18" s="75"/>
      <c r="P18" s="76"/>
      <c r="Q18" s="76"/>
      <c r="R18" s="86"/>
      <c r="S18" s="48">
        <v>0</v>
      </c>
      <c r="T18" s="48">
        <v>1</v>
      </c>
      <c r="U18" s="49">
        <v>0</v>
      </c>
      <c r="V18" s="49">
        <v>0.007353</v>
      </c>
      <c r="W18" s="49">
        <v>0.014785</v>
      </c>
      <c r="X18" s="49">
        <v>0.395538</v>
      </c>
      <c r="Y18" s="49">
        <v>0</v>
      </c>
      <c r="Z18" s="49">
        <v>0</v>
      </c>
      <c r="AA18" s="71">
        <v>18</v>
      </c>
      <c r="AB18" s="71"/>
      <c r="AC18" s="72"/>
      <c r="AD18" s="78" t="s">
        <v>863</v>
      </c>
      <c r="AE18" s="78">
        <v>135</v>
      </c>
      <c r="AF18" s="78">
        <v>117</v>
      </c>
      <c r="AG18" s="78">
        <v>1341</v>
      </c>
      <c r="AH18" s="78">
        <v>1469</v>
      </c>
      <c r="AI18" s="78"/>
      <c r="AJ18" s="78"/>
      <c r="AK18" s="78"/>
      <c r="AL18" s="78"/>
      <c r="AM18" s="78"/>
      <c r="AN18" s="80">
        <v>42653.629166666666</v>
      </c>
      <c r="AO18" s="83" t="s">
        <v>1187</v>
      </c>
      <c r="AP18" s="78" t="b">
        <v>1</v>
      </c>
      <c r="AQ18" s="78" t="b">
        <v>0</v>
      </c>
      <c r="AR18" s="78" t="b">
        <v>0</v>
      </c>
      <c r="AS18" s="78"/>
      <c r="AT18" s="78">
        <v>39</v>
      </c>
      <c r="AU18" s="78"/>
      <c r="AV18" s="78" t="b">
        <v>0</v>
      </c>
      <c r="AW18" s="78" t="s">
        <v>1297</v>
      </c>
      <c r="AX18" s="83" t="s">
        <v>1313</v>
      </c>
      <c r="AY18" s="78" t="s">
        <v>66</v>
      </c>
      <c r="AZ18" s="78" t="str">
        <f>REPLACE(INDEX(GroupVertices[Group],MATCH(Vertices[[#This Row],[Vertex]],GroupVertices[Vertex],0)),1,1,"")</f>
        <v>1</v>
      </c>
      <c r="BA18" s="48"/>
      <c r="BB18" s="48"/>
      <c r="BC18" s="48"/>
      <c r="BD18" s="48"/>
      <c r="BE18" s="48" t="s">
        <v>454</v>
      </c>
      <c r="BF18" s="48" t="s">
        <v>454</v>
      </c>
      <c r="BG18" s="116" t="s">
        <v>1903</v>
      </c>
      <c r="BH18" s="116" t="s">
        <v>1903</v>
      </c>
      <c r="BI18" s="116" t="s">
        <v>1967</v>
      </c>
      <c r="BJ18" s="116" t="s">
        <v>1967</v>
      </c>
      <c r="BK18" s="116">
        <v>0</v>
      </c>
      <c r="BL18" s="120">
        <v>0</v>
      </c>
      <c r="BM18" s="116">
        <v>0</v>
      </c>
      <c r="BN18" s="120">
        <v>0</v>
      </c>
      <c r="BO18" s="116">
        <v>0</v>
      </c>
      <c r="BP18" s="120">
        <v>0</v>
      </c>
      <c r="BQ18" s="116">
        <v>26</v>
      </c>
      <c r="BR18" s="120">
        <v>100</v>
      </c>
      <c r="BS18" s="116">
        <v>26</v>
      </c>
      <c r="BT18" s="2"/>
      <c r="BU18" s="3"/>
      <c r="BV18" s="3"/>
      <c r="BW18" s="3"/>
      <c r="BX18" s="3"/>
    </row>
    <row r="19" spans="1:76" ht="15">
      <c r="A19" s="64" t="s">
        <v>220</v>
      </c>
      <c r="B19" s="65"/>
      <c r="C19" s="65" t="s">
        <v>64</v>
      </c>
      <c r="D19" s="66">
        <v>162.91144047487373</v>
      </c>
      <c r="E19" s="68"/>
      <c r="F19" s="100" t="s">
        <v>518</v>
      </c>
      <c r="G19" s="65"/>
      <c r="H19" s="69" t="s">
        <v>220</v>
      </c>
      <c r="I19" s="70"/>
      <c r="J19" s="70"/>
      <c r="K19" s="69" t="s">
        <v>1413</v>
      </c>
      <c r="L19" s="73">
        <v>1</v>
      </c>
      <c r="M19" s="74">
        <v>6409.36572265625</v>
      </c>
      <c r="N19" s="74">
        <v>6418.47607421875</v>
      </c>
      <c r="O19" s="75"/>
      <c r="P19" s="76"/>
      <c r="Q19" s="76"/>
      <c r="R19" s="86"/>
      <c r="S19" s="48">
        <v>1</v>
      </c>
      <c r="T19" s="48">
        <v>1</v>
      </c>
      <c r="U19" s="49">
        <v>0</v>
      </c>
      <c r="V19" s="49">
        <v>0</v>
      </c>
      <c r="W19" s="49">
        <v>0</v>
      </c>
      <c r="X19" s="49">
        <v>0.999995</v>
      </c>
      <c r="Y19" s="49">
        <v>0</v>
      </c>
      <c r="Z19" s="49" t="s">
        <v>1558</v>
      </c>
      <c r="AA19" s="71">
        <v>19</v>
      </c>
      <c r="AB19" s="71"/>
      <c r="AC19" s="72"/>
      <c r="AD19" s="78" t="s">
        <v>864</v>
      </c>
      <c r="AE19" s="78">
        <v>19</v>
      </c>
      <c r="AF19" s="78">
        <v>590</v>
      </c>
      <c r="AG19" s="78">
        <v>99659</v>
      </c>
      <c r="AH19" s="78">
        <v>0</v>
      </c>
      <c r="AI19" s="78"/>
      <c r="AJ19" s="78" t="s">
        <v>959</v>
      </c>
      <c r="AK19" s="78" t="s">
        <v>1041</v>
      </c>
      <c r="AL19" s="83" t="s">
        <v>1113</v>
      </c>
      <c r="AM19" s="78"/>
      <c r="AN19" s="80">
        <v>40416.68953703704</v>
      </c>
      <c r="AO19" s="83" t="s">
        <v>1188</v>
      </c>
      <c r="AP19" s="78" t="b">
        <v>0</v>
      </c>
      <c r="AQ19" s="78" t="b">
        <v>0</v>
      </c>
      <c r="AR19" s="78" t="b">
        <v>0</v>
      </c>
      <c r="AS19" s="78"/>
      <c r="AT19" s="78">
        <v>27</v>
      </c>
      <c r="AU19" s="83" t="s">
        <v>1252</v>
      </c>
      <c r="AV19" s="78" t="b">
        <v>0</v>
      </c>
      <c r="AW19" s="78" t="s">
        <v>1297</v>
      </c>
      <c r="AX19" s="83" t="s">
        <v>1314</v>
      </c>
      <c r="AY19" s="78" t="s">
        <v>66</v>
      </c>
      <c r="AZ19" s="78" t="str">
        <f>REPLACE(INDEX(GroupVertices[Group],MATCH(Vertices[[#This Row],[Vertex]],GroupVertices[Vertex],0)),1,1,"")</f>
        <v>3</v>
      </c>
      <c r="BA19" s="48" t="s">
        <v>387</v>
      </c>
      <c r="BB19" s="48" t="s">
        <v>387</v>
      </c>
      <c r="BC19" s="48" t="s">
        <v>427</v>
      </c>
      <c r="BD19" s="48" t="s">
        <v>427</v>
      </c>
      <c r="BE19" s="48"/>
      <c r="BF19" s="48"/>
      <c r="BG19" s="116" t="s">
        <v>1906</v>
      </c>
      <c r="BH19" s="116" t="s">
        <v>1906</v>
      </c>
      <c r="BI19" s="116" t="s">
        <v>1968</v>
      </c>
      <c r="BJ19" s="116" t="s">
        <v>1968</v>
      </c>
      <c r="BK19" s="116">
        <v>0</v>
      </c>
      <c r="BL19" s="120">
        <v>0</v>
      </c>
      <c r="BM19" s="116">
        <v>0</v>
      </c>
      <c r="BN19" s="120">
        <v>0</v>
      </c>
      <c r="BO19" s="116">
        <v>0</v>
      </c>
      <c r="BP19" s="120">
        <v>0</v>
      </c>
      <c r="BQ19" s="116">
        <v>5</v>
      </c>
      <c r="BR19" s="120">
        <v>100</v>
      </c>
      <c r="BS19" s="116">
        <v>5</v>
      </c>
      <c r="BT19" s="2"/>
      <c r="BU19" s="3"/>
      <c r="BV19" s="3"/>
      <c r="BW19" s="3"/>
      <c r="BX19" s="3"/>
    </row>
    <row r="20" spans="1:76" ht="15">
      <c r="A20" s="64" t="s">
        <v>221</v>
      </c>
      <c r="B20" s="65"/>
      <c r="C20" s="65" t="s">
        <v>64</v>
      </c>
      <c r="D20" s="66">
        <v>165.85431183866092</v>
      </c>
      <c r="E20" s="68"/>
      <c r="F20" s="100" t="s">
        <v>519</v>
      </c>
      <c r="G20" s="65"/>
      <c r="H20" s="69" t="s">
        <v>221</v>
      </c>
      <c r="I20" s="70"/>
      <c r="J20" s="70"/>
      <c r="K20" s="69" t="s">
        <v>1414</v>
      </c>
      <c r="L20" s="73">
        <v>1</v>
      </c>
      <c r="M20" s="74">
        <v>4479.73388671875</v>
      </c>
      <c r="N20" s="74">
        <v>6418.47607421875</v>
      </c>
      <c r="O20" s="75"/>
      <c r="P20" s="76"/>
      <c r="Q20" s="76"/>
      <c r="R20" s="86"/>
      <c r="S20" s="48">
        <v>1</v>
      </c>
      <c r="T20" s="48">
        <v>1</v>
      </c>
      <c r="U20" s="49">
        <v>0</v>
      </c>
      <c r="V20" s="49">
        <v>0</v>
      </c>
      <c r="W20" s="49">
        <v>0</v>
      </c>
      <c r="X20" s="49">
        <v>0.999995</v>
      </c>
      <c r="Y20" s="49">
        <v>0</v>
      </c>
      <c r="Z20" s="49" t="s">
        <v>1558</v>
      </c>
      <c r="AA20" s="71">
        <v>20</v>
      </c>
      <c r="AB20" s="71"/>
      <c r="AC20" s="72"/>
      <c r="AD20" s="78" t="s">
        <v>865</v>
      </c>
      <c r="AE20" s="78">
        <v>1919</v>
      </c>
      <c r="AF20" s="78">
        <v>2495</v>
      </c>
      <c r="AG20" s="78">
        <v>19785</v>
      </c>
      <c r="AH20" s="78">
        <v>100</v>
      </c>
      <c r="AI20" s="78"/>
      <c r="AJ20" s="78" t="s">
        <v>960</v>
      </c>
      <c r="AK20" s="78" t="s">
        <v>1042</v>
      </c>
      <c r="AL20" s="83" t="s">
        <v>1114</v>
      </c>
      <c r="AM20" s="78"/>
      <c r="AN20" s="80">
        <v>39883.76956018519</v>
      </c>
      <c r="AO20" s="83" t="s">
        <v>1189</v>
      </c>
      <c r="AP20" s="78" t="b">
        <v>0</v>
      </c>
      <c r="AQ20" s="78" t="b">
        <v>0</v>
      </c>
      <c r="AR20" s="78" t="b">
        <v>0</v>
      </c>
      <c r="AS20" s="78"/>
      <c r="AT20" s="78">
        <v>156</v>
      </c>
      <c r="AU20" s="83" t="s">
        <v>1249</v>
      </c>
      <c r="AV20" s="78" t="b">
        <v>0</v>
      </c>
      <c r="AW20" s="78" t="s">
        <v>1297</v>
      </c>
      <c r="AX20" s="83" t="s">
        <v>1315</v>
      </c>
      <c r="AY20" s="78" t="s">
        <v>66</v>
      </c>
      <c r="AZ20" s="78" t="str">
        <f>REPLACE(INDEX(GroupVertices[Group],MATCH(Vertices[[#This Row],[Vertex]],GroupVertices[Vertex],0)),1,1,"")</f>
        <v>3</v>
      </c>
      <c r="BA20" s="48" t="s">
        <v>388</v>
      </c>
      <c r="BB20" s="48" t="s">
        <v>1884</v>
      </c>
      <c r="BC20" s="48" t="s">
        <v>428</v>
      </c>
      <c r="BD20" s="48" t="s">
        <v>428</v>
      </c>
      <c r="BE20" s="48" t="s">
        <v>460</v>
      </c>
      <c r="BF20" s="48" t="s">
        <v>460</v>
      </c>
      <c r="BG20" s="116" t="s">
        <v>1907</v>
      </c>
      <c r="BH20" s="116" t="s">
        <v>1907</v>
      </c>
      <c r="BI20" s="116" t="s">
        <v>1969</v>
      </c>
      <c r="BJ20" s="116" t="s">
        <v>1969</v>
      </c>
      <c r="BK20" s="116">
        <v>0</v>
      </c>
      <c r="BL20" s="120">
        <v>0</v>
      </c>
      <c r="BM20" s="116">
        <v>0</v>
      </c>
      <c r="BN20" s="120">
        <v>0</v>
      </c>
      <c r="BO20" s="116">
        <v>0</v>
      </c>
      <c r="BP20" s="120">
        <v>0</v>
      </c>
      <c r="BQ20" s="116">
        <v>15</v>
      </c>
      <c r="BR20" s="120">
        <v>100</v>
      </c>
      <c r="BS20" s="116">
        <v>15</v>
      </c>
      <c r="BT20" s="2"/>
      <c r="BU20" s="3"/>
      <c r="BV20" s="3"/>
      <c r="BW20" s="3"/>
      <c r="BX20" s="3"/>
    </row>
    <row r="21" spans="1:76" ht="15">
      <c r="A21" s="64" t="s">
        <v>222</v>
      </c>
      <c r="B21" s="65"/>
      <c r="C21" s="65" t="s">
        <v>64</v>
      </c>
      <c r="D21" s="66">
        <v>163.12462485713232</v>
      </c>
      <c r="E21" s="68"/>
      <c r="F21" s="100" t="s">
        <v>520</v>
      </c>
      <c r="G21" s="65"/>
      <c r="H21" s="69" t="s">
        <v>222</v>
      </c>
      <c r="I21" s="70"/>
      <c r="J21" s="70"/>
      <c r="K21" s="69" t="s">
        <v>1415</v>
      </c>
      <c r="L21" s="73">
        <v>1</v>
      </c>
      <c r="M21" s="74">
        <v>3963.21630859375</v>
      </c>
      <c r="N21" s="74">
        <v>6419.48095703125</v>
      </c>
      <c r="O21" s="75"/>
      <c r="P21" s="76"/>
      <c r="Q21" s="76"/>
      <c r="R21" s="86"/>
      <c r="S21" s="48">
        <v>0</v>
      </c>
      <c r="T21" s="48">
        <v>1</v>
      </c>
      <c r="U21" s="49">
        <v>0</v>
      </c>
      <c r="V21" s="49">
        <v>0.007353</v>
      </c>
      <c r="W21" s="49">
        <v>0.014785</v>
      </c>
      <c r="X21" s="49">
        <v>0.395538</v>
      </c>
      <c r="Y21" s="49">
        <v>0</v>
      </c>
      <c r="Z21" s="49">
        <v>0</v>
      </c>
      <c r="AA21" s="71">
        <v>21</v>
      </c>
      <c r="AB21" s="71"/>
      <c r="AC21" s="72"/>
      <c r="AD21" s="78" t="s">
        <v>866</v>
      </c>
      <c r="AE21" s="78">
        <v>644</v>
      </c>
      <c r="AF21" s="78">
        <v>728</v>
      </c>
      <c r="AG21" s="78">
        <v>3490</v>
      </c>
      <c r="AH21" s="78">
        <v>50</v>
      </c>
      <c r="AI21" s="78"/>
      <c r="AJ21" s="78" t="s">
        <v>961</v>
      </c>
      <c r="AK21" s="78"/>
      <c r="AL21" s="83" t="s">
        <v>1115</v>
      </c>
      <c r="AM21" s="78"/>
      <c r="AN21" s="80">
        <v>41100.98290509259</v>
      </c>
      <c r="AO21" s="83" t="s">
        <v>1190</v>
      </c>
      <c r="AP21" s="78" t="b">
        <v>1</v>
      </c>
      <c r="AQ21" s="78" t="b">
        <v>0</v>
      </c>
      <c r="AR21" s="78" t="b">
        <v>0</v>
      </c>
      <c r="AS21" s="78"/>
      <c r="AT21" s="78">
        <v>105</v>
      </c>
      <c r="AU21" s="83" t="s">
        <v>1249</v>
      </c>
      <c r="AV21" s="78" t="b">
        <v>0</v>
      </c>
      <c r="AW21" s="78" t="s">
        <v>1297</v>
      </c>
      <c r="AX21" s="83" t="s">
        <v>1316</v>
      </c>
      <c r="AY21" s="78" t="s">
        <v>66</v>
      </c>
      <c r="AZ21" s="78" t="str">
        <f>REPLACE(INDEX(GroupVertices[Group],MATCH(Vertices[[#This Row],[Vertex]],GroupVertices[Vertex],0)),1,1,"")</f>
        <v>1</v>
      </c>
      <c r="BA21" s="48" t="s">
        <v>389</v>
      </c>
      <c r="BB21" s="48" t="s">
        <v>389</v>
      </c>
      <c r="BC21" s="48" t="s">
        <v>429</v>
      </c>
      <c r="BD21" s="48" t="s">
        <v>429</v>
      </c>
      <c r="BE21" s="48" t="s">
        <v>461</v>
      </c>
      <c r="BF21" s="48" t="s">
        <v>461</v>
      </c>
      <c r="BG21" s="116" t="s">
        <v>1908</v>
      </c>
      <c r="BH21" s="116" t="s">
        <v>1908</v>
      </c>
      <c r="BI21" s="116" t="s">
        <v>1970</v>
      </c>
      <c r="BJ21" s="116" t="s">
        <v>1970</v>
      </c>
      <c r="BK21" s="116">
        <v>0</v>
      </c>
      <c r="BL21" s="120">
        <v>0</v>
      </c>
      <c r="BM21" s="116">
        <v>1</v>
      </c>
      <c r="BN21" s="120">
        <v>6.666666666666667</v>
      </c>
      <c r="BO21" s="116">
        <v>0</v>
      </c>
      <c r="BP21" s="120">
        <v>0</v>
      </c>
      <c r="BQ21" s="116">
        <v>14</v>
      </c>
      <c r="BR21" s="120">
        <v>93.33333333333333</v>
      </c>
      <c r="BS21" s="116">
        <v>15</v>
      </c>
      <c r="BT21" s="2"/>
      <c r="BU21" s="3"/>
      <c r="BV21" s="3"/>
      <c r="BW21" s="3"/>
      <c r="BX21" s="3"/>
    </row>
    <row r="22" spans="1:76" ht="15">
      <c r="A22" s="64" t="s">
        <v>223</v>
      </c>
      <c r="B22" s="65"/>
      <c r="C22" s="65" t="s">
        <v>64</v>
      </c>
      <c r="D22" s="66">
        <v>168.08193415182686</v>
      </c>
      <c r="E22" s="68"/>
      <c r="F22" s="100" t="s">
        <v>521</v>
      </c>
      <c r="G22" s="65"/>
      <c r="H22" s="69" t="s">
        <v>223</v>
      </c>
      <c r="I22" s="70"/>
      <c r="J22" s="70"/>
      <c r="K22" s="69" t="s">
        <v>1416</v>
      </c>
      <c r="L22" s="73">
        <v>1</v>
      </c>
      <c r="M22" s="74">
        <v>5464.71337890625</v>
      </c>
      <c r="N22" s="74">
        <v>4128.9990234375</v>
      </c>
      <c r="O22" s="75"/>
      <c r="P22" s="76"/>
      <c r="Q22" s="76"/>
      <c r="R22" s="86"/>
      <c r="S22" s="48">
        <v>0</v>
      </c>
      <c r="T22" s="48">
        <v>2</v>
      </c>
      <c r="U22" s="49">
        <v>0</v>
      </c>
      <c r="V22" s="49">
        <v>0.007752</v>
      </c>
      <c r="W22" s="49">
        <v>0.020007</v>
      </c>
      <c r="X22" s="49">
        <v>0.645205</v>
      </c>
      <c r="Y22" s="49">
        <v>1</v>
      </c>
      <c r="Z22" s="49">
        <v>0</v>
      </c>
      <c r="AA22" s="71">
        <v>22</v>
      </c>
      <c r="AB22" s="71"/>
      <c r="AC22" s="72"/>
      <c r="AD22" s="78" t="s">
        <v>867</v>
      </c>
      <c r="AE22" s="78">
        <v>1274</v>
      </c>
      <c r="AF22" s="78">
        <v>3937</v>
      </c>
      <c r="AG22" s="78">
        <v>149230</v>
      </c>
      <c r="AH22" s="78">
        <v>80006</v>
      </c>
      <c r="AI22" s="78"/>
      <c r="AJ22" s="78" t="s">
        <v>962</v>
      </c>
      <c r="AK22" s="78" t="s">
        <v>1043</v>
      </c>
      <c r="AL22" s="83" t="s">
        <v>1116</v>
      </c>
      <c r="AM22" s="78"/>
      <c r="AN22" s="80">
        <v>40033.067349537036</v>
      </c>
      <c r="AO22" s="83" t="s">
        <v>1191</v>
      </c>
      <c r="AP22" s="78" t="b">
        <v>0</v>
      </c>
      <c r="AQ22" s="78" t="b">
        <v>0</v>
      </c>
      <c r="AR22" s="78" t="b">
        <v>0</v>
      </c>
      <c r="AS22" s="78"/>
      <c r="AT22" s="78">
        <v>703</v>
      </c>
      <c r="AU22" s="83" t="s">
        <v>1253</v>
      </c>
      <c r="AV22" s="78" t="b">
        <v>0</v>
      </c>
      <c r="AW22" s="78" t="s">
        <v>1297</v>
      </c>
      <c r="AX22" s="83" t="s">
        <v>1317</v>
      </c>
      <c r="AY22" s="78" t="s">
        <v>66</v>
      </c>
      <c r="AZ22" s="78" t="str">
        <f>REPLACE(INDEX(GroupVertices[Group],MATCH(Vertices[[#This Row],[Vertex]],GroupVertices[Vertex],0)),1,1,"")</f>
        <v>4</v>
      </c>
      <c r="BA22" s="48"/>
      <c r="BB22" s="48"/>
      <c r="BC22" s="48"/>
      <c r="BD22" s="48"/>
      <c r="BE22" s="48"/>
      <c r="BF22" s="48"/>
      <c r="BG22" s="116" t="s">
        <v>1909</v>
      </c>
      <c r="BH22" s="116" t="s">
        <v>1909</v>
      </c>
      <c r="BI22" s="116" t="s">
        <v>1971</v>
      </c>
      <c r="BJ22" s="116" t="s">
        <v>1971</v>
      </c>
      <c r="BK22" s="116">
        <v>2</v>
      </c>
      <c r="BL22" s="120">
        <v>8.695652173913043</v>
      </c>
      <c r="BM22" s="116">
        <v>0</v>
      </c>
      <c r="BN22" s="120">
        <v>0</v>
      </c>
      <c r="BO22" s="116">
        <v>0</v>
      </c>
      <c r="BP22" s="120">
        <v>0</v>
      </c>
      <c r="BQ22" s="116">
        <v>21</v>
      </c>
      <c r="BR22" s="120">
        <v>91.30434782608695</v>
      </c>
      <c r="BS22" s="116">
        <v>23</v>
      </c>
      <c r="BT22" s="2"/>
      <c r="BU22" s="3"/>
      <c r="BV22" s="3"/>
      <c r="BW22" s="3"/>
      <c r="BX22" s="3"/>
    </row>
    <row r="23" spans="1:76" ht="15">
      <c r="A23" s="64" t="s">
        <v>232</v>
      </c>
      <c r="B23" s="65"/>
      <c r="C23" s="65" t="s">
        <v>64</v>
      </c>
      <c r="D23" s="66">
        <v>176.29107768314714</v>
      </c>
      <c r="E23" s="68"/>
      <c r="F23" s="100" t="s">
        <v>527</v>
      </c>
      <c r="G23" s="65"/>
      <c r="H23" s="69" t="s">
        <v>232</v>
      </c>
      <c r="I23" s="70"/>
      <c r="J23" s="70"/>
      <c r="K23" s="69" t="s">
        <v>1417</v>
      </c>
      <c r="L23" s="73">
        <v>2096.7554578537406</v>
      </c>
      <c r="M23" s="74">
        <v>5449.103515625</v>
      </c>
      <c r="N23" s="74">
        <v>2831.39208984375</v>
      </c>
      <c r="O23" s="75"/>
      <c r="P23" s="76"/>
      <c r="Q23" s="76"/>
      <c r="R23" s="86"/>
      <c r="S23" s="48">
        <v>8</v>
      </c>
      <c r="T23" s="48">
        <v>9</v>
      </c>
      <c r="U23" s="49">
        <v>631.633333</v>
      </c>
      <c r="V23" s="49">
        <v>0.008696</v>
      </c>
      <c r="W23" s="49">
        <v>0.041136</v>
      </c>
      <c r="X23" s="49">
        <v>4.112161</v>
      </c>
      <c r="Y23" s="49">
        <v>0.04945054945054945</v>
      </c>
      <c r="Z23" s="49">
        <v>0.21428571428571427</v>
      </c>
      <c r="AA23" s="71">
        <v>23</v>
      </c>
      <c r="AB23" s="71"/>
      <c r="AC23" s="72"/>
      <c r="AD23" s="78" t="s">
        <v>868</v>
      </c>
      <c r="AE23" s="78">
        <v>340</v>
      </c>
      <c r="AF23" s="78">
        <v>9251</v>
      </c>
      <c r="AG23" s="78">
        <v>15570</v>
      </c>
      <c r="AH23" s="78">
        <v>773</v>
      </c>
      <c r="AI23" s="78"/>
      <c r="AJ23" s="78" t="s">
        <v>963</v>
      </c>
      <c r="AK23" s="78" t="s">
        <v>1044</v>
      </c>
      <c r="AL23" s="83" t="s">
        <v>1117</v>
      </c>
      <c r="AM23" s="78"/>
      <c r="AN23" s="80">
        <v>40709.292974537035</v>
      </c>
      <c r="AO23" s="78"/>
      <c r="AP23" s="78" t="b">
        <v>0</v>
      </c>
      <c r="AQ23" s="78" t="b">
        <v>0</v>
      </c>
      <c r="AR23" s="78" t="b">
        <v>0</v>
      </c>
      <c r="AS23" s="78"/>
      <c r="AT23" s="78">
        <v>929</v>
      </c>
      <c r="AU23" s="83" t="s">
        <v>1252</v>
      </c>
      <c r="AV23" s="78" t="b">
        <v>0</v>
      </c>
      <c r="AW23" s="78" t="s">
        <v>1297</v>
      </c>
      <c r="AX23" s="83" t="s">
        <v>1318</v>
      </c>
      <c r="AY23" s="78" t="s">
        <v>66</v>
      </c>
      <c r="AZ23" s="78" t="str">
        <f>REPLACE(INDEX(GroupVertices[Group],MATCH(Vertices[[#This Row],[Vertex]],GroupVertices[Vertex],0)),1,1,"")</f>
        <v>4</v>
      </c>
      <c r="BA23" s="48" t="s">
        <v>395</v>
      </c>
      <c r="BB23" s="48" t="s">
        <v>395</v>
      </c>
      <c r="BC23" s="48" t="s">
        <v>433</v>
      </c>
      <c r="BD23" s="48" t="s">
        <v>433</v>
      </c>
      <c r="BE23" s="48" t="s">
        <v>466</v>
      </c>
      <c r="BF23" s="48" t="s">
        <v>466</v>
      </c>
      <c r="BG23" s="116" t="s">
        <v>1910</v>
      </c>
      <c r="BH23" s="116" t="s">
        <v>1910</v>
      </c>
      <c r="BI23" s="116" t="s">
        <v>1972</v>
      </c>
      <c r="BJ23" s="116" t="s">
        <v>1972</v>
      </c>
      <c r="BK23" s="116">
        <v>0</v>
      </c>
      <c r="BL23" s="120">
        <v>0</v>
      </c>
      <c r="BM23" s="116">
        <v>0</v>
      </c>
      <c r="BN23" s="120">
        <v>0</v>
      </c>
      <c r="BO23" s="116">
        <v>0</v>
      </c>
      <c r="BP23" s="120">
        <v>0</v>
      </c>
      <c r="BQ23" s="116">
        <v>21</v>
      </c>
      <c r="BR23" s="120">
        <v>100</v>
      </c>
      <c r="BS23" s="116">
        <v>21</v>
      </c>
      <c r="BT23" s="2"/>
      <c r="BU23" s="3"/>
      <c r="BV23" s="3"/>
      <c r="BW23" s="3"/>
      <c r="BX23" s="3"/>
    </row>
    <row r="24" spans="1:76" ht="15">
      <c r="A24" s="64" t="s">
        <v>224</v>
      </c>
      <c r="B24" s="65"/>
      <c r="C24" s="65" t="s">
        <v>64</v>
      </c>
      <c r="D24" s="66">
        <v>162.15139180769089</v>
      </c>
      <c r="E24" s="68"/>
      <c r="F24" s="100" t="s">
        <v>1270</v>
      </c>
      <c r="G24" s="65"/>
      <c r="H24" s="69" t="s">
        <v>224</v>
      </c>
      <c r="I24" s="70"/>
      <c r="J24" s="70"/>
      <c r="K24" s="69" t="s">
        <v>1418</v>
      </c>
      <c r="L24" s="73">
        <v>1</v>
      </c>
      <c r="M24" s="74">
        <v>5122.9443359375</v>
      </c>
      <c r="N24" s="74">
        <v>6418.47607421875</v>
      </c>
      <c r="O24" s="75"/>
      <c r="P24" s="76"/>
      <c r="Q24" s="76"/>
      <c r="R24" s="86"/>
      <c r="S24" s="48">
        <v>1</v>
      </c>
      <c r="T24" s="48">
        <v>1</v>
      </c>
      <c r="U24" s="49">
        <v>0</v>
      </c>
      <c r="V24" s="49">
        <v>0</v>
      </c>
      <c r="W24" s="49">
        <v>0</v>
      </c>
      <c r="X24" s="49">
        <v>0.999995</v>
      </c>
      <c r="Y24" s="49">
        <v>0</v>
      </c>
      <c r="Z24" s="49" t="s">
        <v>1558</v>
      </c>
      <c r="AA24" s="71">
        <v>24</v>
      </c>
      <c r="AB24" s="71"/>
      <c r="AC24" s="72"/>
      <c r="AD24" s="78" t="s">
        <v>869</v>
      </c>
      <c r="AE24" s="78">
        <v>62</v>
      </c>
      <c r="AF24" s="78">
        <v>98</v>
      </c>
      <c r="AG24" s="78">
        <v>7096</v>
      </c>
      <c r="AH24" s="78">
        <v>6</v>
      </c>
      <c r="AI24" s="78"/>
      <c r="AJ24" s="78" t="s">
        <v>964</v>
      </c>
      <c r="AK24" s="78"/>
      <c r="AL24" s="83" t="s">
        <v>1118</v>
      </c>
      <c r="AM24" s="78"/>
      <c r="AN24" s="80">
        <v>39890.65387731481</v>
      </c>
      <c r="AO24" s="83" t="s">
        <v>1192</v>
      </c>
      <c r="AP24" s="78" t="b">
        <v>0</v>
      </c>
      <c r="AQ24" s="78" t="b">
        <v>0</v>
      </c>
      <c r="AR24" s="78" t="b">
        <v>0</v>
      </c>
      <c r="AS24" s="78"/>
      <c r="AT24" s="78">
        <v>35</v>
      </c>
      <c r="AU24" s="83" t="s">
        <v>1249</v>
      </c>
      <c r="AV24" s="78" t="b">
        <v>0</v>
      </c>
      <c r="AW24" s="78" t="s">
        <v>1297</v>
      </c>
      <c r="AX24" s="83" t="s">
        <v>1319</v>
      </c>
      <c r="AY24" s="78" t="s">
        <v>66</v>
      </c>
      <c r="AZ24" s="78" t="str">
        <f>REPLACE(INDEX(GroupVertices[Group],MATCH(Vertices[[#This Row],[Vertex]],GroupVertices[Vertex],0)),1,1,"")</f>
        <v>3</v>
      </c>
      <c r="BA24" s="48" t="s">
        <v>390</v>
      </c>
      <c r="BB24" s="48" t="s">
        <v>390</v>
      </c>
      <c r="BC24" s="48" t="s">
        <v>430</v>
      </c>
      <c r="BD24" s="48" t="s">
        <v>430</v>
      </c>
      <c r="BE24" s="48" t="s">
        <v>462</v>
      </c>
      <c r="BF24" s="48" t="s">
        <v>462</v>
      </c>
      <c r="BG24" s="116" t="s">
        <v>1911</v>
      </c>
      <c r="BH24" s="116" t="s">
        <v>1911</v>
      </c>
      <c r="BI24" s="116" t="s">
        <v>1973</v>
      </c>
      <c r="BJ24" s="116" t="s">
        <v>1973</v>
      </c>
      <c r="BK24" s="116">
        <v>0</v>
      </c>
      <c r="BL24" s="120">
        <v>0</v>
      </c>
      <c r="BM24" s="116">
        <v>0</v>
      </c>
      <c r="BN24" s="120">
        <v>0</v>
      </c>
      <c r="BO24" s="116">
        <v>0</v>
      </c>
      <c r="BP24" s="120">
        <v>0</v>
      </c>
      <c r="BQ24" s="116">
        <v>12</v>
      </c>
      <c r="BR24" s="120">
        <v>100</v>
      </c>
      <c r="BS24" s="116">
        <v>12</v>
      </c>
      <c r="BT24" s="2"/>
      <c r="BU24" s="3"/>
      <c r="BV24" s="3"/>
      <c r="BW24" s="3"/>
      <c r="BX24" s="3"/>
    </row>
    <row r="25" spans="1:76" ht="15">
      <c r="A25" s="64" t="s">
        <v>225</v>
      </c>
      <c r="B25" s="65"/>
      <c r="C25" s="65" t="s">
        <v>64</v>
      </c>
      <c r="D25" s="66">
        <v>163.0690115400214</v>
      </c>
      <c r="E25" s="68"/>
      <c r="F25" s="100" t="s">
        <v>522</v>
      </c>
      <c r="G25" s="65"/>
      <c r="H25" s="69" t="s">
        <v>225</v>
      </c>
      <c r="I25" s="70"/>
      <c r="J25" s="70"/>
      <c r="K25" s="69" t="s">
        <v>1419</v>
      </c>
      <c r="L25" s="73">
        <v>1</v>
      </c>
      <c r="M25" s="74">
        <v>9518.216796875</v>
      </c>
      <c r="N25" s="74">
        <v>2132.1396484375</v>
      </c>
      <c r="O25" s="75"/>
      <c r="P25" s="76"/>
      <c r="Q25" s="76"/>
      <c r="R25" s="86"/>
      <c r="S25" s="48">
        <v>0</v>
      </c>
      <c r="T25" s="48">
        <v>1</v>
      </c>
      <c r="U25" s="49">
        <v>0</v>
      </c>
      <c r="V25" s="49">
        <v>1</v>
      </c>
      <c r="W25" s="49">
        <v>0</v>
      </c>
      <c r="X25" s="49">
        <v>0.999995</v>
      </c>
      <c r="Y25" s="49">
        <v>0</v>
      </c>
      <c r="Z25" s="49">
        <v>0</v>
      </c>
      <c r="AA25" s="71">
        <v>25</v>
      </c>
      <c r="AB25" s="71"/>
      <c r="AC25" s="72"/>
      <c r="AD25" s="78" t="s">
        <v>870</v>
      </c>
      <c r="AE25" s="78">
        <v>1121</v>
      </c>
      <c r="AF25" s="78">
        <v>692</v>
      </c>
      <c r="AG25" s="78">
        <v>1613</v>
      </c>
      <c r="AH25" s="78">
        <v>459</v>
      </c>
      <c r="AI25" s="78"/>
      <c r="AJ25" s="78" t="s">
        <v>965</v>
      </c>
      <c r="AK25" s="78" t="s">
        <v>1045</v>
      </c>
      <c r="AL25" s="83" t="s">
        <v>1119</v>
      </c>
      <c r="AM25" s="78"/>
      <c r="AN25" s="80">
        <v>40161.51708333333</v>
      </c>
      <c r="AO25" s="83" t="s">
        <v>1193</v>
      </c>
      <c r="AP25" s="78" t="b">
        <v>0</v>
      </c>
      <c r="AQ25" s="78" t="b">
        <v>0</v>
      </c>
      <c r="AR25" s="78" t="b">
        <v>0</v>
      </c>
      <c r="AS25" s="78"/>
      <c r="AT25" s="78">
        <v>51</v>
      </c>
      <c r="AU25" s="83" t="s">
        <v>1249</v>
      </c>
      <c r="AV25" s="78" t="b">
        <v>0</v>
      </c>
      <c r="AW25" s="78" t="s">
        <v>1297</v>
      </c>
      <c r="AX25" s="83" t="s">
        <v>1320</v>
      </c>
      <c r="AY25" s="78" t="s">
        <v>66</v>
      </c>
      <c r="AZ25" s="78" t="str">
        <f>REPLACE(INDEX(GroupVertices[Group],MATCH(Vertices[[#This Row],[Vertex]],GroupVertices[Vertex],0)),1,1,"")</f>
        <v>9</v>
      </c>
      <c r="BA25" s="48" t="s">
        <v>391</v>
      </c>
      <c r="BB25" s="48" t="s">
        <v>391</v>
      </c>
      <c r="BC25" s="48" t="s">
        <v>431</v>
      </c>
      <c r="BD25" s="48" t="s">
        <v>431</v>
      </c>
      <c r="BE25" s="48" t="s">
        <v>463</v>
      </c>
      <c r="BF25" s="48" t="s">
        <v>463</v>
      </c>
      <c r="BG25" s="116" t="s">
        <v>1912</v>
      </c>
      <c r="BH25" s="116" t="s">
        <v>1912</v>
      </c>
      <c r="BI25" s="116" t="s">
        <v>1974</v>
      </c>
      <c r="BJ25" s="116" t="s">
        <v>1974</v>
      </c>
      <c r="BK25" s="116">
        <v>0</v>
      </c>
      <c r="BL25" s="120">
        <v>0</v>
      </c>
      <c r="BM25" s="116">
        <v>0</v>
      </c>
      <c r="BN25" s="120">
        <v>0</v>
      </c>
      <c r="BO25" s="116">
        <v>0</v>
      </c>
      <c r="BP25" s="120">
        <v>0</v>
      </c>
      <c r="BQ25" s="116">
        <v>35</v>
      </c>
      <c r="BR25" s="120">
        <v>100</v>
      </c>
      <c r="BS25" s="116">
        <v>35</v>
      </c>
      <c r="BT25" s="2"/>
      <c r="BU25" s="3"/>
      <c r="BV25" s="3"/>
      <c r="BW25" s="3"/>
      <c r="BX25" s="3"/>
    </row>
    <row r="26" spans="1:76" ht="15">
      <c r="A26" s="64" t="s">
        <v>293</v>
      </c>
      <c r="B26" s="65"/>
      <c r="C26" s="65" t="s">
        <v>64</v>
      </c>
      <c r="D26" s="66">
        <v>162.03244110164806</v>
      </c>
      <c r="E26" s="68"/>
      <c r="F26" s="100" t="s">
        <v>1271</v>
      </c>
      <c r="G26" s="65"/>
      <c r="H26" s="69" t="s">
        <v>293</v>
      </c>
      <c r="I26" s="70"/>
      <c r="J26" s="70"/>
      <c r="K26" s="69" t="s">
        <v>1420</v>
      </c>
      <c r="L26" s="73">
        <v>1</v>
      </c>
      <c r="M26" s="74">
        <v>9518.216796875</v>
      </c>
      <c r="N26" s="74">
        <v>3196.739013671875</v>
      </c>
      <c r="O26" s="75"/>
      <c r="P26" s="76"/>
      <c r="Q26" s="76"/>
      <c r="R26" s="86"/>
      <c r="S26" s="48">
        <v>1</v>
      </c>
      <c r="T26" s="48">
        <v>0</v>
      </c>
      <c r="U26" s="49">
        <v>0</v>
      </c>
      <c r="V26" s="49">
        <v>1</v>
      </c>
      <c r="W26" s="49">
        <v>0</v>
      </c>
      <c r="X26" s="49">
        <v>0.999995</v>
      </c>
      <c r="Y26" s="49">
        <v>0</v>
      </c>
      <c r="Z26" s="49">
        <v>0</v>
      </c>
      <c r="AA26" s="71">
        <v>26</v>
      </c>
      <c r="AB26" s="71"/>
      <c r="AC26" s="72"/>
      <c r="AD26" s="78" t="s">
        <v>871</v>
      </c>
      <c r="AE26" s="78">
        <v>12</v>
      </c>
      <c r="AF26" s="78">
        <v>21</v>
      </c>
      <c r="AG26" s="78">
        <v>10</v>
      </c>
      <c r="AH26" s="78">
        <v>0</v>
      </c>
      <c r="AI26" s="78"/>
      <c r="AJ26" s="78" t="s">
        <v>966</v>
      </c>
      <c r="AK26" s="78" t="s">
        <v>1046</v>
      </c>
      <c r="AL26" s="83" t="s">
        <v>1120</v>
      </c>
      <c r="AM26" s="78"/>
      <c r="AN26" s="80">
        <v>42699.85872685185</v>
      </c>
      <c r="AO26" s="83" t="s">
        <v>1194</v>
      </c>
      <c r="AP26" s="78" t="b">
        <v>0</v>
      </c>
      <c r="AQ26" s="78" t="b">
        <v>0</v>
      </c>
      <c r="AR26" s="78" t="b">
        <v>0</v>
      </c>
      <c r="AS26" s="78" t="s">
        <v>802</v>
      </c>
      <c r="AT26" s="78">
        <v>0</v>
      </c>
      <c r="AU26" s="83" t="s">
        <v>1249</v>
      </c>
      <c r="AV26" s="78" t="b">
        <v>0</v>
      </c>
      <c r="AW26" s="78" t="s">
        <v>1297</v>
      </c>
      <c r="AX26" s="83" t="s">
        <v>1321</v>
      </c>
      <c r="AY26" s="78" t="s">
        <v>65</v>
      </c>
      <c r="AZ26" s="78" t="str">
        <f>REPLACE(INDEX(GroupVertices[Group],MATCH(Vertices[[#This Row],[Vertex]],GroupVertices[Vertex],0)),1,1,"")</f>
        <v>9</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226</v>
      </c>
      <c r="B27" s="65"/>
      <c r="C27" s="65" t="s">
        <v>64</v>
      </c>
      <c r="D27" s="66">
        <v>162.0030896287284</v>
      </c>
      <c r="E27" s="68"/>
      <c r="F27" s="100" t="s">
        <v>511</v>
      </c>
      <c r="G27" s="65"/>
      <c r="H27" s="69" t="s">
        <v>226</v>
      </c>
      <c r="I27" s="70"/>
      <c r="J27" s="70"/>
      <c r="K27" s="69" t="s">
        <v>1421</v>
      </c>
      <c r="L27" s="73">
        <v>1</v>
      </c>
      <c r="M27" s="74">
        <v>5766.15478515625</v>
      </c>
      <c r="N27" s="74">
        <v>5127.42822265625</v>
      </c>
      <c r="O27" s="75"/>
      <c r="P27" s="76"/>
      <c r="Q27" s="76"/>
      <c r="R27" s="86"/>
      <c r="S27" s="48">
        <v>1</v>
      </c>
      <c r="T27" s="48">
        <v>1</v>
      </c>
      <c r="U27" s="49">
        <v>0</v>
      </c>
      <c r="V27" s="49">
        <v>0</v>
      </c>
      <c r="W27" s="49">
        <v>0</v>
      </c>
      <c r="X27" s="49">
        <v>0.999995</v>
      </c>
      <c r="Y27" s="49">
        <v>0</v>
      </c>
      <c r="Z27" s="49" t="s">
        <v>1558</v>
      </c>
      <c r="AA27" s="71">
        <v>27</v>
      </c>
      <c r="AB27" s="71"/>
      <c r="AC27" s="72"/>
      <c r="AD27" s="78" t="s">
        <v>872</v>
      </c>
      <c r="AE27" s="78">
        <v>23</v>
      </c>
      <c r="AF27" s="78">
        <v>2</v>
      </c>
      <c r="AG27" s="78">
        <v>6</v>
      </c>
      <c r="AH27" s="78">
        <v>4</v>
      </c>
      <c r="AI27" s="78"/>
      <c r="AJ27" s="78"/>
      <c r="AK27" s="78"/>
      <c r="AL27" s="83" t="s">
        <v>1121</v>
      </c>
      <c r="AM27" s="78"/>
      <c r="AN27" s="80">
        <v>43652.83513888889</v>
      </c>
      <c r="AO27" s="78"/>
      <c r="AP27" s="78" t="b">
        <v>1</v>
      </c>
      <c r="AQ27" s="78" t="b">
        <v>1</v>
      </c>
      <c r="AR27" s="78" t="b">
        <v>0</v>
      </c>
      <c r="AS27" s="78"/>
      <c r="AT27" s="78">
        <v>0</v>
      </c>
      <c r="AU27" s="78"/>
      <c r="AV27" s="78" t="b">
        <v>0</v>
      </c>
      <c r="AW27" s="78" t="s">
        <v>1297</v>
      </c>
      <c r="AX27" s="83" t="s">
        <v>1322</v>
      </c>
      <c r="AY27" s="78" t="s">
        <v>66</v>
      </c>
      <c r="AZ27" s="78" t="str">
        <f>REPLACE(INDEX(GroupVertices[Group],MATCH(Vertices[[#This Row],[Vertex]],GroupVertices[Vertex],0)),1,1,"")</f>
        <v>3</v>
      </c>
      <c r="BA27" s="48"/>
      <c r="BB27" s="48"/>
      <c r="BC27" s="48"/>
      <c r="BD27" s="48"/>
      <c r="BE27" s="48" t="s">
        <v>464</v>
      </c>
      <c r="BF27" s="48" t="s">
        <v>464</v>
      </c>
      <c r="BG27" s="116" t="s">
        <v>1913</v>
      </c>
      <c r="BH27" s="116" t="s">
        <v>1913</v>
      </c>
      <c r="BI27" s="116" t="s">
        <v>1975</v>
      </c>
      <c r="BJ27" s="116" t="s">
        <v>1975</v>
      </c>
      <c r="BK27" s="116">
        <v>1</v>
      </c>
      <c r="BL27" s="120">
        <v>3.5714285714285716</v>
      </c>
      <c r="BM27" s="116">
        <v>0</v>
      </c>
      <c r="BN27" s="120">
        <v>0</v>
      </c>
      <c r="BO27" s="116">
        <v>0</v>
      </c>
      <c r="BP27" s="120">
        <v>0</v>
      </c>
      <c r="BQ27" s="116">
        <v>27</v>
      </c>
      <c r="BR27" s="120">
        <v>96.42857142857143</v>
      </c>
      <c r="BS27" s="116">
        <v>28</v>
      </c>
      <c r="BT27" s="2"/>
      <c r="BU27" s="3"/>
      <c r="BV27" s="3"/>
      <c r="BW27" s="3"/>
      <c r="BX27" s="3"/>
    </row>
    <row r="28" spans="1:76" ht="15">
      <c r="A28" s="64" t="s">
        <v>227</v>
      </c>
      <c r="B28" s="65"/>
      <c r="C28" s="65" t="s">
        <v>64</v>
      </c>
      <c r="D28" s="66">
        <v>162.0849647900306</v>
      </c>
      <c r="E28" s="68"/>
      <c r="F28" s="100" t="s">
        <v>523</v>
      </c>
      <c r="G28" s="65"/>
      <c r="H28" s="69" t="s">
        <v>227</v>
      </c>
      <c r="I28" s="70"/>
      <c r="J28" s="70"/>
      <c r="K28" s="69" t="s">
        <v>1422</v>
      </c>
      <c r="L28" s="73">
        <v>1</v>
      </c>
      <c r="M28" s="74">
        <v>1288.159423828125</v>
      </c>
      <c r="N28" s="74">
        <v>3098.542724609375</v>
      </c>
      <c r="O28" s="75"/>
      <c r="P28" s="76"/>
      <c r="Q28" s="76"/>
      <c r="R28" s="86"/>
      <c r="S28" s="48">
        <v>0</v>
      </c>
      <c r="T28" s="48">
        <v>1</v>
      </c>
      <c r="U28" s="49">
        <v>0</v>
      </c>
      <c r="V28" s="49">
        <v>0.032258</v>
      </c>
      <c r="W28" s="49">
        <v>0</v>
      </c>
      <c r="X28" s="49">
        <v>0.555553</v>
      </c>
      <c r="Y28" s="49">
        <v>0</v>
      </c>
      <c r="Z28" s="49">
        <v>0</v>
      </c>
      <c r="AA28" s="71">
        <v>28</v>
      </c>
      <c r="AB28" s="71"/>
      <c r="AC28" s="72"/>
      <c r="AD28" s="78" t="s">
        <v>873</v>
      </c>
      <c r="AE28" s="78">
        <v>200</v>
      </c>
      <c r="AF28" s="78">
        <v>55</v>
      </c>
      <c r="AG28" s="78">
        <v>533</v>
      </c>
      <c r="AH28" s="78">
        <v>38</v>
      </c>
      <c r="AI28" s="78"/>
      <c r="AJ28" s="78" t="s">
        <v>967</v>
      </c>
      <c r="AK28" s="78" t="s">
        <v>1047</v>
      </c>
      <c r="AL28" s="83" t="s">
        <v>1122</v>
      </c>
      <c r="AM28" s="78"/>
      <c r="AN28" s="80">
        <v>39878.42568287037</v>
      </c>
      <c r="AO28" s="83" t="s">
        <v>1195</v>
      </c>
      <c r="AP28" s="78" t="b">
        <v>1</v>
      </c>
      <c r="AQ28" s="78" t="b">
        <v>0</v>
      </c>
      <c r="AR28" s="78" t="b">
        <v>1</v>
      </c>
      <c r="AS28" s="78"/>
      <c r="AT28" s="78">
        <v>3</v>
      </c>
      <c r="AU28" s="83" t="s">
        <v>1249</v>
      </c>
      <c r="AV28" s="78" t="b">
        <v>0</v>
      </c>
      <c r="AW28" s="78" t="s">
        <v>1297</v>
      </c>
      <c r="AX28" s="83" t="s">
        <v>1323</v>
      </c>
      <c r="AY28" s="78" t="s">
        <v>66</v>
      </c>
      <c r="AZ28" s="78" t="str">
        <f>REPLACE(INDEX(GroupVertices[Group],MATCH(Vertices[[#This Row],[Vertex]],GroupVertices[Vertex],0)),1,1,"")</f>
        <v>2</v>
      </c>
      <c r="BA28" s="48"/>
      <c r="BB28" s="48"/>
      <c r="BC28" s="48"/>
      <c r="BD28" s="48"/>
      <c r="BE28" s="48" t="s">
        <v>465</v>
      </c>
      <c r="BF28" s="48" t="s">
        <v>465</v>
      </c>
      <c r="BG28" s="116" t="s">
        <v>1914</v>
      </c>
      <c r="BH28" s="116" t="s">
        <v>1914</v>
      </c>
      <c r="BI28" s="116" t="s">
        <v>1976</v>
      </c>
      <c r="BJ28" s="116" t="s">
        <v>1976</v>
      </c>
      <c r="BK28" s="116">
        <v>0</v>
      </c>
      <c r="BL28" s="120">
        <v>0</v>
      </c>
      <c r="BM28" s="116">
        <v>0</v>
      </c>
      <c r="BN28" s="120">
        <v>0</v>
      </c>
      <c r="BO28" s="116">
        <v>0</v>
      </c>
      <c r="BP28" s="120">
        <v>0</v>
      </c>
      <c r="BQ28" s="116">
        <v>20</v>
      </c>
      <c r="BR28" s="120">
        <v>100</v>
      </c>
      <c r="BS28" s="116">
        <v>20</v>
      </c>
      <c r="BT28" s="2"/>
      <c r="BU28" s="3"/>
      <c r="BV28" s="3"/>
      <c r="BW28" s="3"/>
      <c r="BX28" s="3"/>
    </row>
    <row r="29" spans="1:76" ht="15">
      <c r="A29" s="64" t="s">
        <v>265</v>
      </c>
      <c r="B29" s="65"/>
      <c r="C29" s="65" t="s">
        <v>64</v>
      </c>
      <c r="D29" s="66">
        <v>167.21374847915052</v>
      </c>
      <c r="E29" s="68"/>
      <c r="F29" s="100" t="s">
        <v>1272</v>
      </c>
      <c r="G29" s="65"/>
      <c r="H29" s="69" t="s">
        <v>265</v>
      </c>
      <c r="I29" s="70"/>
      <c r="J29" s="70"/>
      <c r="K29" s="69" t="s">
        <v>1423</v>
      </c>
      <c r="L29" s="73">
        <v>797.3185025336492</v>
      </c>
      <c r="M29" s="74">
        <v>2072.05859375</v>
      </c>
      <c r="N29" s="74">
        <v>2219.1943359375</v>
      </c>
      <c r="O29" s="75"/>
      <c r="P29" s="76"/>
      <c r="Q29" s="76"/>
      <c r="R29" s="86"/>
      <c r="S29" s="48">
        <v>17</v>
      </c>
      <c r="T29" s="48">
        <v>1</v>
      </c>
      <c r="U29" s="49">
        <v>240</v>
      </c>
      <c r="V29" s="49">
        <v>0.0625</v>
      </c>
      <c r="W29" s="49">
        <v>0</v>
      </c>
      <c r="X29" s="49">
        <v>8.111067</v>
      </c>
      <c r="Y29" s="49">
        <v>0</v>
      </c>
      <c r="Z29" s="49">
        <v>0</v>
      </c>
      <c r="AA29" s="71">
        <v>29</v>
      </c>
      <c r="AB29" s="71"/>
      <c r="AC29" s="72"/>
      <c r="AD29" s="78" t="s">
        <v>265</v>
      </c>
      <c r="AE29" s="78">
        <v>2179</v>
      </c>
      <c r="AF29" s="78">
        <v>3375</v>
      </c>
      <c r="AG29" s="78">
        <v>16522</v>
      </c>
      <c r="AH29" s="78">
        <v>5674</v>
      </c>
      <c r="AI29" s="78"/>
      <c r="AJ29" s="78" t="s">
        <v>968</v>
      </c>
      <c r="AK29" s="78" t="s">
        <v>1048</v>
      </c>
      <c r="AL29" s="83" t="s">
        <v>1123</v>
      </c>
      <c r="AM29" s="78"/>
      <c r="AN29" s="80">
        <v>40242.18140046296</v>
      </c>
      <c r="AO29" s="83" t="s">
        <v>1196</v>
      </c>
      <c r="AP29" s="78" t="b">
        <v>0</v>
      </c>
      <c r="AQ29" s="78" t="b">
        <v>0</v>
      </c>
      <c r="AR29" s="78" t="b">
        <v>1</v>
      </c>
      <c r="AS29" s="78"/>
      <c r="AT29" s="78">
        <v>551</v>
      </c>
      <c r="AU29" s="83" t="s">
        <v>1249</v>
      </c>
      <c r="AV29" s="78" t="b">
        <v>0</v>
      </c>
      <c r="AW29" s="78" t="s">
        <v>1297</v>
      </c>
      <c r="AX29" s="83" t="s">
        <v>1324</v>
      </c>
      <c r="AY29" s="78" t="s">
        <v>66</v>
      </c>
      <c r="AZ29" s="78" t="str">
        <f>REPLACE(INDEX(GroupVertices[Group],MATCH(Vertices[[#This Row],[Vertex]],GroupVertices[Vertex],0)),1,1,"")</f>
        <v>2</v>
      </c>
      <c r="BA29" s="48" t="s">
        <v>406</v>
      </c>
      <c r="BB29" s="48" t="s">
        <v>406</v>
      </c>
      <c r="BC29" s="48" t="s">
        <v>443</v>
      </c>
      <c r="BD29" s="48" t="s">
        <v>443</v>
      </c>
      <c r="BE29" s="48" t="s">
        <v>1892</v>
      </c>
      <c r="BF29" s="48" t="s">
        <v>1898</v>
      </c>
      <c r="BG29" s="116" t="s">
        <v>1915</v>
      </c>
      <c r="BH29" s="116" t="s">
        <v>1952</v>
      </c>
      <c r="BI29" s="116" t="s">
        <v>1977</v>
      </c>
      <c r="BJ29" s="116" t="s">
        <v>2010</v>
      </c>
      <c r="BK29" s="116">
        <v>1</v>
      </c>
      <c r="BL29" s="120">
        <v>1.694915254237288</v>
      </c>
      <c r="BM29" s="116">
        <v>0</v>
      </c>
      <c r="BN29" s="120">
        <v>0</v>
      </c>
      <c r="BO29" s="116">
        <v>0</v>
      </c>
      <c r="BP29" s="120">
        <v>0</v>
      </c>
      <c r="BQ29" s="116">
        <v>58</v>
      </c>
      <c r="BR29" s="120">
        <v>98.30508474576271</v>
      </c>
      <c r="BS29" s="116">
        <v>59</v>
      </c>
      <c r="BT29" s="2"/>
      <c r="BU29" s="3"/>
      <c r="BV29" s="3"/>
      <c r="BW29" s="3"/>
      <c r="BX29" s="3"/>
    </row>
    <row r="30" spans="1:76" ht="15">
      <c r="A30" s="64" t="s">
        <v>228</v>
      </c>
      <c r="B30" s="65"/>
      <c r="C30" s="65" t="s">
        <v>64</v>
      </c>
      <c r="D30" s="66">
        <v>165.7075544740626</v>
      </c>
      <c r="E30" s="68"/>
      <c r="F30" s="100" t="s">
        <v>524</v>
      </c>
      <c r="G30" s="65"/>
      <c r="H30" s="69" t="s">
        <v>228</v>
      </c>
      <c r="I30" s="70"/>
      <c r="J30" s="70"/>
      <c r="K30" s="69" t="s">
        <v>1424</v>
      </c>
      <c r="L30" s="73">
        <v>1</v>
      </c>
      <c r="M30" s="74">
        <v>1030.5457763671875</v>
      </c>
      <c r="N30" s="74">
        <v>547.1814575195312</v>
      </c>
      <c r="O30" s="75"/>
      <c r="P30" s="76"/>
      <c r="Q30" s="76"/>
      <c r="R30" s="86"/>
      <c r="S30" s="48">
        <v>0</v>
      </c>
      <c r="T30" s="48">
        <v>1</v>
      </c>
      <c r="U30" s="49">
        <v>0</v>
      </c>
      <c r="V30" s="49">
        <v>0.032258</v>
      </c>
      <c r="W30" s="49">
        <v>0</v>
      </c>
      <c r="X30" s="49">
        <v>0.555553</v>
      </c>
      <c r="Y30" s="49">
        <v>0</v>
      </c>
      <c r="Z30" s="49">
        <v>0</v>
      </c>
      <c r="AA30" s="71">
        <v>30</v>
      </c>
      <c r="AB30" s="71"/>
      <c r="AC30" s="72"/>
      <c r="AD30" s="78" t="s">
        <v>874</v>
      </c>
      <c r="AE30" s="78">
        <v>2231</v>
      </c>
      <c r="AF30" s="78">
        <v>2400</v>
      </c>
      <c r="AG30" s="78">
        <v>5805</v>
      </c>
      <c r="AH30" s="78">
        <v>53</v>
      </c>
      <c r="AI30" s="78"/>
      <c r="AJ30" s="78" t="s">
        <v>969</v>
      </c>
      <c r="AK30" s="78" t="s">
        <v>1049</v>
      </c>
      <c r="AL30" s="83" t="s">
        <v>1124</v>
      </c>
      <c r="AM30" s="78"/>
      <c r="AN30" s="80">
        <v>40433.906793981485</v>
      </c>
      <c r="AO30" s="83" t="s">
        <v>1197</v>
      </c>
      <c r="AP30" s="78" t="b">
        <v>1</v>
      </c>
      <c r="AQ30" s="78" t="b">
        <v>0</v>
      </c>
      <c r="AR30" s="78" t="b">
        <v>1</v>
      </c>
      <c r="AS30" s="78"/>
      <c r="AT30" s="78">
        <v>195</v>
      </c>
      <c r="AU30" s="83" t="s">
        <v>1249</v>
      </c>
      <c r="AV30" s="78" t="b">
        <v>0</v>
      </c>
      <c r="AW30" s="78" t="s">
        <v>1297</v>
      </c>
      <c r="AX30" s="83" t="s">
        <v>1325</v>
      </c>
      <c r="AY30" s="78" t="s">
        <v>66</v>
      </c>
      <c r="AZ30" s="78" t="str">
        <f>REPLACE(INDEX(GroupVertices[Group],MATCH(Vertices[[#This Row],[Vertex]],GroupVertices[Vertex],0)),1,1,"")</f>
        <v>2</v>
      </c>
      <c r="BA30" s="48"/>
      <c r="BB30" s="48"/>
      <c r="BC30" s="48"/>
      <c r="BD30" s="48"/>
      <c r="BE30" s="48" t="s">
        <v>465</v>
      </c>
      <c r="BF30" s="48" t="s">
        <v>465</v>
      </c>
      <c r="BG30" s="116" t="s">
        <v>1914</v>
      </c>
      <c r="BH30" s="116" t="s">
        <v>1914</v>
      </c>
      <c r="BI30" s="116" t="s">
        <v>1976</v>
      </c>
      <c r="BJ30" s="116" t="s">
        <v>1976</v>
      </c>
      <c r="BK30" s="116">
        <v>0</v>
      </c>
      <c r="BL30" s="120">
        <v>0</v>
      </c>
      <c r="BM30" s="116">
        <v>0</v>
      </c>
      <c r="BN30" s="120">
        <v>0</v>
      </c>
      <c r="BO30" s="116">
        <v>0</v>
      </c>
      <c r="BP30" s="120">
        <v>0</v>
      </c>
      <c r="BQ30" s="116">
        <v>20</v>
      </c>
      <c r="BR30" s="120">
        <v>100</v>
      </c>
      <c r="BS30" s="116">
        <v>20</v>
      </c>
      <c r="BT30" s="2"/>
      <c r="BU30" s="3"/>
      <c r="BV30" s="3"/>
      <c r="BW30" s="3"/>
      <c r="BX30" s="3"/>
    </row>
    <row r="31" spans="1:76" ht="15">
      <c r="A31" s="64" t="s">
        <v>229</v>
      </c>
      <c r="B31" s="65"/>
      <c r="C31" s="65" t="s">
        <v>64</v>
      </c>
      <c r="D31" s="66">
        <v>167.44238100505106</v>
      </c>
      <c r="E31" s="68"/>
      <c r="F31" s="100" t="s">
        <v>525</v>
      </c>
      <c r="G31" s="65"/>
      <c r="H31" s="69" t="s">
        <v>229</v>
      </c>
      <c r="I31" s="70"/>
      <c r="J31" s="70"/>
      <c r="K31" s="69" t="s">
        <v>1425</v>
      </c>
      <c r="L31" s="73">
        <v>1</v>
      </c>
      <c r="M31" s="74">
        <v>3963.21630859375</v>
      </c>
      <c r="N31" s="74">
        <v>2076.935791015625</v>
      </c>
      <c r="O31" s="75"/>
      <c r="P31" s="76"/>
      <c r="Q31" s="76"/>
      <c r="R31" s="86"/>
      <c r="S31" s="48">
        <v>0</v>
      </c>
      <c r="T31" s="48">
        <v>1</v>
      </c>
      <c r="U31" s="49">
        <v>0</v>
      </c>
      <c r="V31" s="49">
        <v>0.032258</v>
      </c>
      <c r="W31" s="49">
        <v>0</v>
      </c>
      <c r="X31" s="49">
        <v>0.555553</v>
      </c>
      <c r="Y31" s="49">
        <v>0</v>
      </c>
      <c r="Z31" s="49">
        <v>0</v>
      </c>
      <c r="AA31" s="71">
        <v>31</v>
      </c>
      <c r="AB31" s="71"/>
      <c r="AC31" s="72"/>
      <c r="AD31" s="78" t="s">
        <v>875</v>
      </c>
      <c r="AE31" s="78">
        <v>3041</v>
      </c>
      <c r="AF31" s="78">
        <v>3523</v>
      </c>
      <c r="AG31" s="78">
        <v>12337</v>
      </c>
      <c r="AH31" s="78">
        <v>335</v>
      </c>
      <c r="AI31" s="78"/>
      <c r="AJ31" s="78" t="s">
        <v>970</v>
      </c>
      <c r="AK31" s="78" t="s">
        <v>1050</v>
      </c>
      <c r="AL31" s="83" t="s">
        <v>1125</v>
      </c>
      <c r="AM31" s="78"/>
      <c r="AN31" s="80">
        <v>40116.497511574074</v>
      </c>
      <c r="AO31" s="83" t="s">
        <v>1198</v>
      </c>
      <c r="AP31" s="78" t="b">
        <v>0</v>
      </c>
      <c r="AQ31" s="78" t="b">
        <v>0</v>
      </c>
      <c r="AR31" s="78" t="b">
        <v>1</v>
      </c>
      <c r="AS31" s="78"/>
      <c r="AT31" s="78">
        <v>556</v>
      </c>
      <c r="AU31" s="83" t="s">
        <v>1254</v>
      </c>
      <c r="AV31" s="78" t="b">
        <v>0</v>
      </c>
      <c r="AW31" s="78" t="s">
        <v>1297</v>
      </c>
      <c r="AX31" s="83" t="s">
        <v>1326</v>
      </c>
      <c r="AY31" s="78" t="s">
        <v>66</v>
      </c>
      <c r="AZ31" s="78" t="str">
        <f>REPLACE(INDEX(GroupVertices[Group],MATCH(Vertices[[#This Row],[Vertex]],GroupVertices[Vertex],0)),1,1,"")</f>
        <v>2</v>
      </c>
      <c r="BA31" s="48"/>
      <c r="BB31" s="48"/>
      <c r="BC31" s="48"/>
      <c r="BD31" s="48"/>
      <c r="BE31" s="48" t="s">
        <v>465</v>
      </c>
      <c r="BF31" s="48" t="s">
        <v>465</v>
      </c>
      <c r="BG31" s="116" t="s">
        <v>1914</v>
      </c>
      <c r="BH31" s="116" t="s">
        <v>1914</v>
      </c>
      <c r="BI31" s="116" t="s">
        <v>1976</v>
      </c>
      <c r="BJ31" s="116" t="s">
        <v>1976</v>
      </c>
      <c r="BK31" s="116">
        <v>0</v>
      </c>
      <c r="BL31" s="120">
        <v>0</v>
      </c>
      <c r="BM31" s="116">
        <v>0</v>
      </c>
      <c r="BN31" s="120">
        <v>0</v>
      </c>
      <c r="BO31" s="116">
        <v>0</v>
      </c>
      <c r="BP31" s="120">
        <v>0</v>
      </c>
      <c r="BQ31" s="116">
        <v>20</v>
      </c>
      <c r="BR31" s="120">
        <v>100</v>
      </c>
      <c r="BS31" s="116">
        <v>20</v>
      </c>
      <c r="BT31" s="2"/>
      <c r="BU31" s="3"/>
      <c r="BV31" s="3"/>
      <c r="BW31" s="3"/>
      <c r="BX31" s="3"/>
    </row>
    <row r="32" spans="1:76" ht="15">
      <c r="A32" s="64" t="s">
        <v>230</v>
      </c>
      <c r="B32" s="65"/>
      <c r="C32" s="65" t="s">
        <v>64</v>
      </c>
      <c r="D32" s="66">
        <v>162.01390332927772</v>
      </c>
      <c r="E32" s="68"/>
      <c r="F32" s="100" t="s">
        <v>511</v>
      </c>
      <c r="G32" s="65"/>
      <c r="H32" s="69" t="s">
        <v>230</v>
      </c>
      <c r="I32" s="70"/>
      <c r="J32" s="70"/>
      <c r="K32" s="69" t="s">
        <v>1426</v>
      </c>
      <c r="L32" s="73">
        <v>1</v>
      </c>
      <c r="M32" s="74">
        <v>194.9122772216797</v>
      </c>
      <c r="N32" s="74">
        <v>2306.57080078125</v>
      </c>
      <c r="O32" s="75"/>
      <c r="P32" s="76"/>
      <c r="Q32" s="76"/>
      <c r="R32" s="86"/>
      <c r="S32" s="48">
        <v>0</v>
      </c>
      <c r="T32" s="48">
        <v>1</v>
      </c>
      <c r="U32" s="49">
        <v>0</v>
      </c>
      <c r="V32" s="49">
        <v>0.032258</v>
      </c>
      <c r="W32" s="49">
        <v>0</v>
      </c>
      <c r="X32" s="49">
        <v>0.555553</v>
      </c>
      <c r="Y32" s="49">
        <v>0</v>
      </c>
      <c r="Z32" s="49">
        <v>0</v>
      </c>
      <c r="AA32" s="71">
        <v>32</v>
      </c>
      <c r="AB32" s="71"/>
      <c r="AC32" s="72"/>
      <c r="AD32" s="78" t="s">
        <v>876</v>
      </c>
      <c r="AE32" s="78">
        <v>44</v>
      </c>
      <c r="AF32" s="78">
        <v>9</v>
      </c>
      <c r="AG32" s="78">
        <v>499</v>
      </c>
      <c r="AH32" s="78">
        <v>17</v>
      </c>
      <c r="AI32" s="78"/>
      <c r="AJ32" s="78"/>
      <c r="AK32" s="78"/>
      <c r="AL32" s="78"/>
      <c r="AM32" s="78"/>
      <c r="AN32" s="80">
        <v>42053.813252314816</v>
      </c>
      <c r="AO32" s="78"/>
      <c r="AP32" s="78" t="b">
        <v>1</v>
      </c>
      <c r="AQ32" s="78" t="b">
        <v>1</v>
      </c>
      <c r="AR32" s="78" t="b">
        <v>0</v>
      </c>
      <c r="AS32" s="78"/>
      <c r="AT32" s="78">
        <v>14</v>
      </c>
      <c r="AU32" s="83" t="s">
        <v>1249</v>
      </c>
      <c r="AV32" s="78" t="b">
        <v>0</v>
      </c>
      <c r="AW32" s="78" t="s">
        <v>1297</v>
      </c>
      <c r="AX32" s="83" t="s">
        <v>1327</v>
      </c>
      <c r="AY32" s="78" t="s">
        <v>66</v>
      </c>
      <c r="AZ32" s="78" t="str">
        <f>REPLACE(INDEX(GroupVertices[Group],MATCH(Vertices[[#This Row],[Vertex]],GroupVertices[Vertex],0)),1,1,"")</f>
        <v>2</v>
      </c>
      <c r="BA32" s="48"/>
      <c r="BB32" s="48"/>
      <c r="BC32" s="48"/>
      <c r="BD32" s="48"/>
      <c r="BE32" s="48" t="s">
        <v>465</v>
      </c>
      <c r="BF32" s="48" t="s">
        <v>465</v>
      </c>
      <c r="BG32" s="116" t="s">
        <v>1914</v>
      </c>
      <c r="BH32" s="116" t="s">
        <v>1914</v>
      </c>
      <c r="BI32" s="116" t="s">
        <v>1976</v>
      </c>
      <c r="BJ32" s="116" t="s">
        <v>1976</v>
      </c>
      <c r="BK32" s="116">
        <v>0</v>
      </c>
      <c r="BL32" s="120">
        <v>0</v>
      </c>
      <c r="BM32" s="116">
        <v>0</v>
      </c>
      <c r="BN32" s="120">
        <v>0</v>
      </c>
      <c r="BO32" s="116">
        <v>0</v>
      </c>
      <c r="BP32" s="120">
        <v>0</v>
      </c>
      <c r="BQ32" s="116">
        <v>20</v>
      </c>
      <c r="BR32" s="120">
        <v>100</v>
      </c>
      <c r="BS32" s="116">
        <v>20</v>
      </c>
      <c r="BT32" s="2"/>
      <c r="BU32" s="3"/>
      <c r="BV32" s="3"/>
      <c r="BW32" s="3"/>
      <c r="BX32" s="3"/>
    </row>
    <row r="33" spans="1:76" ht="15">
      <c r="A33" s="64" t="s">
        <v>231</v>
      </c>
      <c r="B33" s="65"/>
      <c r="C33" s="65" t="s">
        <v>64</v>
      </c>
      <c r="D33" s="66">
        <v>166.36564539320872</v>
      </c>
      <c r="E33" s="68"/>
      <c r="F33" s="100" t="s">
        <v>526</v>
      </c>
      <c r="G33" s="65"/>
      <c r="H33" s="69" t="s">
        <v>231</v>
      </c>
      <c r="I33" s="70"/>
      <c r="J33" s="70"/>
      <c r="K33" s="69" t="s">
        <v>1427</v>
      </c>
      <c r="L33" s="73">
        <v>1</v>
      </c>
      <c r="M33" s="74">
        <v>194.9122772216797</v>
      </c>
      <c r="N33" s="74">
        <v>7150.904296875</v>
      </c>
      <c r="O33" s="75"/>
      <c r="P33" s="76"/>
      <c r="Q33" s="76"/>
      <c r="R33" s="86"/>
      <c r="S33" s="48">
        <v>0</v>
      </c>
      <c r="T33" s="48">
        <v>1</v>
      </c>
      <c r="U33" s="49">
        <v>0</v>
      </c>
      <c r="V33" s="49">
        <v>0.007353</v>
      </c>
      <c r="W33" s="49">
        <v>0.014785</v>
      </c>
      <c r="X33" s="49">
        <v>0.395538</v>
      </c>
      <c r="Y33" s="49">
        <v>0</v>
      </c>
      <c r="Z33" s="49">
        <v>0</v>
      </c>
      <c r="AA33" s="71">
        <v>33</v>
      </c>
      <c r="AB33" s="71"/>
      <c r="AC33" s="72"/>
      <c r="AD33" s="78" t="s">
        <v>231</v>
      </c>
      <c r="AE33" s="78">
        <v>1403</v>
      </c>
      <c r="AF33" s="78">
        <v>2826</v>
      </c>
      <c r="AG33" s="78">
        <v>48956</v>
      </c>
      <c r="AH33" s="78">
        <v>1147</v>
      </c>
      <c r="AI33" s="78"/>
      <c r="AJ33" s="78" t="s">
        <v>971</v>
      </c>
      <c r="AK33" s="78" t="s">
        <v>1051</v>
      </c>
      <c r="AL33" s="83" t="s">
        <v>1126</v>
      </c>
      <c r="AM33" s="78"/>
      <c r="AN33" s="80">
        <v>41715.542974537035</v>
      </c>
      <c r="AO33" s="83" t="s">
        <v>1199</v>
      </c>
      <c r="AP33" s="78" t="b">
        <v>0</v>
      </c>
      <c r="AQ33" s="78" t="b">
        <v>0</v>
      </c>
      <c r="AR33" s="78" t="b">
        <v>1</v>
      </c>
      <c r="AS33" s="78"/>
      <c r="AT33" s="78">
        <v>57</v>
      </c>
      <c r="AU33" s="83" t="s">
        <v>1255</v>
      </c>
      <c r="AV33" s="78" t="b">
        <v>0</v>
      </c>
      <c r="AW33" s="78" t="s">
        <v>1297</v>
      </c>
      <c r="AX33" s="83" t="s">
        <v>1328</v>
      </c>
      <c r="AY33" s="78" t="s">
        <v>66</v>
      </c>
      <c r="AZ33" s="78" t="str">
        <f>REPLACE(INDEX(GroupVertices[Group],MATCH(Vertices[[#This Row],[Vertex]],GroupVertices[Vertex],0)),1,1,"")</f>
        <v>1</v>
      </c>
      <c r="BA33" s="48" t="s">
        <v>1881</v>
      </c>
      <c r="BB33" s="48" t="s">
        <v>1881</v>
      </c>
      <c r="BC33" s="48" t="s">
        <v>432</v>
      </c>
      <c r="BD33" s="48" t="s">
        <v>432</v>
      </c>
      <c r="BE33" s="48"/>
      <c r="BF33" s="48"/>
      <c r="BG33" s="116" t="s">
        <v>1916</v>
      </c>
      <c r="BH33" s="116" t="s">
        <v>1953</v>
      </c>
      <c r="BI33" s="116" t="s">
        <v>1978</v>
      </c>
      <c r="BJ33" s="116" t="s">
        <v>2011</v>
      </c>
      <c r="BK33" s="116">
        <v>0</v>
      </c>
      <c r="BL33" s="120">
        <v>0</v>
      </c>
      <c r="BM33" s="116">
        <v>3</v>
      </c>
      <c r="BN33" s="120">
        <v>7.6923076923076925</v>
      </c>
      <c r="BO33" s="116">
        <v>0</v>
      </c>
      <c r="BP33" s="120">
        <v>0</v>
      </c>
      <c r="BQ33" s="116">
        <v>36</v>
      </c>
      <c r="BR33" s="120">
        <v>92.3076923076923</v>
      </c>
      <c r="BS33" s="116">
        <v>39</v>
      </c>
      <c r="BT33" s="2"/>
      <c r="BU33" s="3"/>
      <c r="BV33" s="3"/>
      <c r="BW33" s="3"/>
      <c r="BX33" s="3"/>
    </row>
    <row r="34" spans="1:76" ht="15">
      <c r="A34" s="64" t="s">
        <v>294</v>
      </c>
      <c r="B34" s="65"/>
      <c r="C34" s="65" t="s">
        <v>64</v>
      </c>
      <c r="D34" s="66">
        <v>1000</v>
      </c>
      <c r="E34" s="68"/>
      <c r="F34" s="100" t="s">
        <v>1273</v>
      </c>
      <c r="G34" s="65"/>
      <c r="H34" s="69" t="s">
        <v>294</v>
      </c>
      <c r="I34" s="70"/>
      <c r="J34" s="70"/>
      <c r="K34" s="69" t="s">
        <v>1428</v>
      </c>
      <c r="L34" s="73">
        <v>1</v>
      </c>
      <c r="M34" s="74">
        <v>6730.970703125</v>
      </c>
      <c r="N34" s="74">
        <v>2434.5126953125</v>
      </c>
      <c r="O34" s="75"/>
      <c r="P34" s="76"/>
      <c r="Q34" s="76"/>
      <c r="R34" s="86"/>
      <c r="S34" s="48">
        <v>1</v>
      </c>
      <c r="T34" s="48">
        <v>0</v>
      </c>
      <c r="U34" s="49">
        <v>0</v>
      </c>
      <c r="V34" s="49">
        <v>0.00578</v>
      </c>
      <c r="W34" s="49">
        <v>0.005222</v>
      </c>
      <c r="X34" s="49">
        <v>0.399667</v>
      </c>
      <c r="Y34" s="49">
        <v>0</v>
      </c>
      <c r="Z34" s="49">
        <v>0</v>
      </c>
      <c r="AA34" s="71">
        <v>34</v>
      </c>
      <c r="AB34" s="71"/>
      <c r="AC34" s="72"/>
      <c r="AD34" s="78" t="s">
        <v>877</v>
      </c>
      <c r="AE34" s="78">
        <v>6208</v>
      </c>
      <c r="AF34" s="78">
        <v>542460</v>
      </c>
      <c r="AG34" s="78">
        <v>13175</v>
      </c>
      <c r="AH34" s="78">
        <v>9728</v>
      </c>
      <c r="AI34" s="78"/>
      <c r="AJ34" s="78" t="s">
        <v>972</v>
      </c>
      <c r="AK34" s="78" t="s">
        <v>1052</v>
      </c>
      <c r="AL34" s="83" t="s">
        <v>1127</v>
      </c>
      <c r="AM34" s="78"/>
      <c r="AN34" s="80">
        <v>39827.86246527778</v>
      </c>
      <c r="AO34" s="83" t="s">
        <v>1200</v>
      </c>
      <c r="AP34" s="78" t="b">
        <v>0</v>
      </c>
      <c r="AQ34" s="78" t="b">
        <v>0</v>
      </c>
      <c r="AR34" s="78" t="b">
        <v>0</v>
      </c>
      <c r="AS34" s="78"/>
      <c r="AT34" s="78">
        <v>5913</v>
      </c>
      <c r="AU34" s="83" t="s">
        <v>1256</v>
      </c>
      <c r="AV34" s="78" t="b">
        <v>1</v>
      </c>
      <c r="AW34" s="78" t="s">
        <v>1297</v>
      </c>
      <c r="AX34" s="83" t="s">
        <v>1329</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295</v>
      </c>
      <c r="B35" s="65"/>
      <c r="C35" s="65" t="s">
        <v>64</v>
      </c>
      <c r="D35" s="66">
        <v>336.845179368064</v>
      </c>
      <c r="E35" s="68"/>
      <c r="F35" s="100" t="s">
        <v>1274</v>
      </c>
      <c r="G35" s="65"/>
      <c r="H35" s="69" t="s">
        <v>295</v>
      </c>
      <c r="I35" s="70"/>
      <c r="J35" s="70"/>
      <c r="K35" s="69" t="s">
        <v>1429</v>
      </c>
      <c r="L35" s="73">
        <v>1</v>
      </c>
      <c r="M35" s="74">
        <v>6193.404296875</v>
      </c>
      <c r="N35" s="74">
        <v>3879.357666015625</v>
      </c>
      <c r="O35" s="75"/>
      <c r="P35" s="76"/>
      <c r="Q35" s="76"/>
      <c r="R35" s="86"/>
      <c r="S35" s="48">
        <v>1</v>
      </c>
      <c r="T35" s="48">
        <v>0</v>
      </c>
      <c r="U35" s="49">
        <v>0</v>
      </c>
      <c r="V35" s="49">
        <v>0.00578</v>
      </c>
      <c r="W35" s="49">
        <v>0.005222</v>
      </c>
      <c r="X35" s="49">
        <v>0.399667</v>
      </c>
      <c r="Y35" s="49">
        <v>0</v>
      </c>
      <c r="Z35" s="49">
        <v>0</v>
      </c>
      <c r="AA35" s="71">
        <v>35</v>
      </c>
      <c r="AB35" s="71"/>
      <c r="AC35" s="72"/>
      <c r="AD35" s="78" t="s">
        <v>878</v>
      </c>
      <c r="AE35" s="78">
        <v>620</v>
      </c>
      <c r="AF35" s="78">
        <v>113182</v>
      </c>
      <c r="AG35" s="78">
        <v>23487</v>
      </c>
      <c r="AH35" s="78">
        <v>1817</v>
      </c>
      <c r="AI35" s="78"/>
      <c r="AJ35" s="78" t="s">
        <v>973</v>
      </c>
      <c r="AK35" s="78" t="s">
        <v>1053</v>
      </c>
      <c r="AL35" s="83" t="s">
        <v>1128</v>
      </c>
      <c r="AM35" s="78"/>
      <c r="AN35" s="80">
        <v>39764.93476851852</v>
      </c>
      <c r="AO35" s="83" t="s">
        <v>1201</v>
      </c>
      <c r="AP35" s="78" t="b">
        <v>0</v>
      </c>
      <c r="AQ35" s="78" t="b">
        <v>0</v>
      </c>
      <c r="AR35" s="78" t="b">
        <v>1</v>
      </c>
      <c r="AS35" s="78"/>
      <c r="AT35" s="78">
        <v>2599</v>
      </c>
      <c r="AU35" s="83" t="s">
        <v>1249</v>
      </c>
      <c r="AV35" s="78" t="b">
        <v>1</v>
      </c>
      <c r="AW35" s="78" t="s">
        <v>1297</v>
      </c>
      <c r="AX35" s="83" t="s">
        <v>1330</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296</v>
      </c>
      <c r="B36" s="65"/>
      <c r="C36" s="65" t="s">
        <v>64</v>
      </c>
      <c r="D36" s="66">
        <v>214.84192014157725</v>
      </c>
      <c r="E36" s="68"/>
      <c r="F36" s="100" t="s">
        <v>1275</v>
      </c>
      <c r="G36" s="65"/>
      <c r="H36" s="69" t="s">
        <v>296</v>
      </c>
      <c r="I36" s="70"/>
      <c r="J36" s="70"/>
      <c r="K36" s="69" t="s">
        <v>1430</v>
      </c>
      <c r="L36" s="73">
        <v>1</v>
      </c>
      <c r="M36" s="74">
        <v>4158.12841796875</v>
      </c>
      <c r="N36" s="74">
        <v>2470.17333984375</v>
      </c>
      <c r="O36" s="75"/>
      <c r="P36" s="76"/>
      <c r="Q36" s="76"/>
      <c r="R36" s="86"/>
      <c r="S36" s="48">
        <v>1</v>
      </c>
      <c r="T36" s="48">
        <v>0</v>
      </c>
      <c r="U36" s="49">
        <v>0</v>
      </c>
      <c r="V36" s="49">
        <v>0.00578</v>
      </c>
      <c r="W36" s="49">
        <v>0.005222</v>
      </c>
      <c r="X36" s="49">
        <v>0.399667</v>
      </c>
      <c r="Y36" s="49">
        <v>0</v>
      </c>
      <c r="Z36" s="49">
        <v>0</v>
      </c>
      <c r="AA36" s="71">
        <v>36</v>
      </c>
      <c r="AB36" s="71"/>
      <c r="AC36" s="72"/>
      <c r="AD36" s="78" t="s">
        <v>879</v>
      </c>
      <c r="AE36" s="78">
        <v>11058</v>
      </c>
      <c r="AF36" s="78">
        <v>34206</v>
      </c>
      <c r="AG36" s="78">
        <v>26288</v>
      </c>
      <c r="AH36" s="78">
        <v>3832</v>
      </c>
      <c r="AI36" s="78"/>
      <c r="AJ36" s="78" t="s">
        <v>974</v>
      </c>
      <c r="AK36" s="78" t="s">
        <v>1053</v>
      </c>
      <c r="AL36" s="83" t="s">
        <v>1129</v>
      </c>
      <c r="AM36" s="78"/>
      <c r="AN36" s="80">
        <v>39917.616481481484</v>
      </c>
      <c r="AO36" s="83" t="s">
        <v>1202</v>
      </c>
      <c r="AP36" s="78" t="b">
        <v>0</v>
      </c>
      <c r="AQ36" s="78" t="b">
        <v>0</v>
      </c>
      <c r="AR36" s="78" t="b">
        <v>1</v>
      </c>
      <c r="AS36" s="78"/>
      <c r="AT36" s="78">
        <v>1485</v>
      </c>
      <c r="AU36" s="83" t="s">
        <v>1249</v>
      </c>
      <c r="AV36" s="78" t="b">
        <v>1</v>
      </c>
      <c r="AW36" s="78" t="s">
        <v>1297</v>
      </c>
      <c r="AX36" s="83" t="s">
        <v>1331</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297</v>
      </c>
      <c r="B37" s="65"/>
      <c r="C37" s="65" t="s">
        <v>64</v>
      </c>
      <c r="D37" s="66">
        <v>163.61278619621723</v>
      </c>
      <c r="E37" s="68"/>
      <c r="F37" s="100" t="s">
        <v>1276</v>
      </c>
      <c r="G37" s="65"/>
      <c r="H37" s="69" t="s">
        <v>297</v>
      </c>
      <c r="I37" s="70"/>
      <c r="J37" s="70"/>
      <c r="K37" s="69" t="s">
        <v>1431</v>
      </c>
      <c r="L37" s="73">
        <v>1</v>
      </c>
      <c r="M37" s="74">
        <v>4730.25927734375</v>
      </c>
      <c r="N37" s="74">
        <v>3899.635986328125</v>
      </c>
      <c r="O37" s="75"/>
      <c r="P37" s="76"/>
      <c r="Q37" s="76"/>
      <c r="R37" s="86"/>
      <c r="S37" s="48">
        <v>1</v>
      </c>
      <c r="T37" s="48">
        <v>0</v>
      </c>
      <c r="U37" s="49">
        <v>0</v>
      </c>
      <c r="V37" s="49">
        <v>0.00578</v>
      </c>
      <c r="W37" s="49">
        <v>0.005222</v>
      </c>
      <c r="X37" s="49">
        <v>0.399667</v>
      </c>
      <c r="Y37" s="49">
        <v>0</v>
      </c>
      <c r="Z37" s="49">
        <v>0</v>
      </c>
      <c r="AA37" s="71">
        <v>37</v>
      </c>
      <c r="AB37" s="71"/>
      <c r="AC37" s="72"/>
      <c r="AD37" s="78" t="s">
        <v>880</v>
      </c>
      <c r="AE37" s="78">
        <v>902</v>
      </c>
      <c r="AF37" s="78">
        <v>1044</v>
      </c>
      <c r="AG37" s="78">
        <v>16582</v>
      </c>
      <c r="AH37" s="78">
        <v>779</v>
      </c>
      <c r="AI37" s="78"/>
      <c r="AJ37" s="78" t="s">
        <v>975</v>
      </c>
      <c r="AK37" s="78" t="s">
        <v>1054</v>
      </c>
      <c r="AL37" s="83" t="s">
        <v>1130</v>
      </c>
      <c r="AM37" s="78"/>
      <c r="AN37" s="80">
        <v>40353.24791666667</v>
      </c>
      <c r="AO37" s="83" t="s">
        <v>1203</v>
      </c>
      <c r="AP37" s="78" t="b">
        <v>0</v>
      </c>
      <c r="AQ37" s="78" t="b">
        <v>0</v>
      </c>
      <c r="AR37" s="78" t="b">
        <v>1</v>
      </c>
      <c r="AS37" s="78"/>
      <c r="AT37" s="78">
        <v>518</v>
      </c>
      <c r="AU37" s="83" t="s">
        <v>1255</v>
      </c>
      <c r="AV37" s="78" t="b">
        <v>0</v>
      </c>
      <c r="AW37" s="78" t="s">
        <v>1297</v>
      </c>
      <c r="AX37" s="83" t="s">
        <v>1332</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298</v>
      </c>
      <c r="B38" s="65"/>
      <c r="C38" s="65" t="s">
        <v>64</v>
      </c>
      <c r="D38" s="66">
        <v>165.24256535044057</v>
      </c>
      <c r="E38" s="68"/>
      <c r="F38" s="100" t="s">
        <v>1277</v>
      </c>
      <c r="G38" s="65"/>
      <c r="H38" s="69" t="s">
        <v>298</v>
      </c>
      <c r="I38" s="70"/>
      <c r="J38" s="70"/>
      <c r="K38" s="69" t="s">
        <v>1432</v>
      </c>
      <c r="L38" s="73">
        <v>1</v>
      </c>
      <c r="M38" s="74">
        <v>4242.1484375</v>
      </c>
      <c r="N38" s="74">
        <v>3276.78466796875</v>
      </c>
      <c r="O38" s="75"/>
      <c r="P38" s="76"/>
      <c r="Q38" s="76"/>
      <c r="R38" s="86"/>
      <c r="S38" s="48">
        <v>1</v>
      </c>
      <c r="T38" s="48">
        <v>0</v>
      </c>
      <c r="U38" s="49">
        <v>0</v>
      </c>
      <c r="V38" s="49">
        <v>0.00578</v>
      </c>
      <c r="W38" s="49">
        <v>0.005222</v>
      </c>
      <c r="X38" s="49">
        <v>0.399667</v>
      </c>
      <c r="Y38" s="49">
        <v>0</v>
      </c>
      <c r="Z38" s="49">
        <v>0</v>
      </c>
      <c r="AA38" s="71">
        <v>38</v>
      </c>
      <c r="AB38" s="71"/>
      <c r="AC38" s="72"/>
      <c r="AD38" s="78" t="s">
        <v>881</v>
      </c>
      <c r="AE38" s="78">
        <v>1986</v>
      </c>
      <c r="AF38" s="78">
        <v>2099</v>
      </c>
      <c r="AG38" s="78">
        <v>1106</v>
      </c>
      <c r="AH38" s="78">
        <v>606</v>
      </c>
      <c r="AI38" s="78"/>
      <c r="AJ38" s="78" t="s">
        <v>976</v>
      </c>
      <c r="AK38" s="78" t="s">
        <v>1055</v>
      </c>
      <c r="AL38" s="83" t="s">
        <v>1131</v>
      </c>
      <c r="AM38" s="78"/>
      <c r="AN38" s="80">
        <v>41750.9659375</v>
      </c>
      <c r="AO38" s="83" t="s">
        <v>1204</v>
      </c>
      <c r="AP38" s="78" t="b">
        <v>0</v>
      </c>
      <c r="AQ38" s="78" t="b">
        <v>0</v>
      </c>
      <c r="AR38" s="78" t="b">
        <v>0</v>
      </c>
      <c r="AS38" s="78"/>
      <c r="AT38" s="78">
        <v>79</v>
      </c>
      <c r="AU38" s="83" t="s">
        <v>1249</v>
      </c>
      <c r="AV38" s="78" t="b">
        <v>1</v>
      </c>
      <c r="AW38" s="78" t="s">
        <v>1297</v>
      </c>
      <c r="AX38" s="83" t="s">
        <v>1333</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162.18074328061056</v>
      </c>
      <c r="E39" s="68"/>
      <c r="F39" s="100" t="s">
        <v>528</v>
      </c>
      <c r="G39" s="65"/>
      <c r="H39" s="69" t="s">
        <v>233</v>
      </c>
      <c r="I39" s="70"/>
      <c r="J39" s="70"/>
      <c r="K39" s="69" t="s">
        <v>1433</v>
      </c>
      <c r="L39" s="73">
        <v>1</v>
      </c>
      <c r="M39" s="74">
        <v>2886.0380859375</v>
      </c>
      <c r="N39" s="74">
        <v>1426.3070068359375</v>
      </c>
      <c r="O39" s="75"/>
      <c r="P39" s="76"/>
      <c r="Q39" s="76"/>
      <c r="R39" s="86"/>
      <c r="S39" s="48">
        <v>0</v>
      </c>
      <c r="T39" s="48">
        <v>1</v>
      </c>
      <c r="U39" s="49">
        <v>0</v>
      </c>
      <c r="V39" s="49">
        <v>0.032258</v>
      </c>
      <c r="W39" s="49">
        <v>0</v>
      </c>
      <c r="X39" s="49">
        <v>0.555553</v>
      </c>
      <c r="Y39" s="49">
        <v>0</v>
      </c>
      <c r="Z39" s="49">
        <v>0</v>
      </c>
      <c r="AA39" s="71">
        <v>39</v>
      </c>
      <c r="AB39" s="71"/>
      <c r="AC39" s="72"/>
      <c r="AD39" s="78" t="s">
        <v>882</v>
      </c>
      <c r="AE39" s="78">
        <v>212</v>
      </c>
      <c r="AF39" s="78">
        <v>117</v>
      </c>
      <c r="AG39" s="78">
        <v>919</v>
      </c>
      <c r="AH39" s="78">
        <v>89</v>
      </c>
      <c r="AI39" s="78"/>
      <c r="AJ39" s="78" t="s">
        <v>977</v>
      </c>
      <c r="AK39" s="78" t="s">
        <v>1056</v>
      </c>
      <c r="AL39" s="78"/>
      <c r="AM39" s="78"/>
      <c r="AN39" s="80">
        <v>42166.61960648148</v>
      </c>
      <c r="AO39" s="83" t="s">
        <v>1205</v>
      </c>
      <c r="AP39" s="78" t="b">
        <v>0</v>
      </c>
      <c r="AQ39" s="78" t="b">
        <v>0</v>
      </c>
      <c r="AR39" s="78" t="b">
        <v>0</v>
      </c>
      <c r="AS39" s="78"/>
      <c r="AT39" s="78">
        <v>13</v>
      </c>
      <c r="AU39" s="83" t="s">
        <v>1249</v>
      </c>
      <c r="AV39" s="78" t="b">
        <v>0</v>
      </c>
      <c r="AW39" s="78" t="s">
        <v>1297</v>
      </c>
      <c r="AX39" s="83" t="s">
        <v>1334</v>
      </c>
      <c r="AY39" s="78" t="s">
        <v>66</v>
      </c>
      <c r="AZ39" s="78" t="str">
        <f>REPLACE(INDEX(GroupVertices[Group],MATCH(Vertices[[#This Row],[Vertex]],GroupVertices[Vertex],0)),1,1,"")</f>
        <v>2</v>
      </c>
      <c r="BA39" s="48"/>
      <c r="BB39" s="48"/>
      <c r="BC39" s="48"/>
      <c r="BD39" s="48"/>
      <c r="BE39" s="48" t="s">
        <v>465</v>
      </c>
      <c r="BF39" s="48" t="s">
        <v>465</v>
      </c>
      <c r="BG39" s="116" t="s">
        <v>1914</v>
      </c>
      <c r="BH39" s="116" t="s">
        <v>1914</v>
      </c>
      <c r="BI39" s="116" t="s">
        <v>1976</v>
      </c>
      <c r="BJ39" s="116" t="s">
        <v>1976</v>
      </c>
      <c r="BK39" s="116">
        <v>0</v>
      </c>
      <c r="BL39" s="120">
        <v>0</v>
      </c>
      <c r="BM39" s="116">
        <v>0</v>
      </c>
      <c r="BN39" s="120">
        <v>0</v>
      </c>
      <c r="BO39" s="116">
        <v>0</v>
      </c>
      <c r="BP39" s="120">
        <v>0</v>
      </c>
      <c r="BQ39" s="116">
        <v>20</v>
      </c>
      <c r="BR39" s="120">
        <v>100</v>
      </c>
      <c r="BS39" s="116">
        <v>20</v>
      </c>
      <c r="BT39" s="2"/>
      <c r="BU39" s="3"/>
      <c r="BV39" s="3"/>
      <c r="BW39" s="3"/>
      <c r="BX39" s="3"/>
    </row>
    <row r="40" spans="1:76" ht="15">
      <c r="A40" s="64" t="s">
        <v>234</v>
      </c>
      <c r="B40" s="65"/>
      <c r="C40" s="65" t="s">
        <v>64</v>
      </c>
      <c r="D40" s="66">
        <v>162.0865096043948</v>
      </c>
      <c r="E40" s="68"/>
      <c r="F40" s="100" t="s">
        <v>529</v>
      </c>
      <c r="G40" s="65"/>
      <c r="H40" s="69" t="s">
        <v>234</v>
      </c>
      <c r="I40" s="70"/>
      <c r="J40" s="70"/>
      <c r="K40" s="69" t="s">
        <v>1434</v>
      </c>
      <c r="L40" s="73">
        <v>1</v>
      </c>
      <c r="M40" s="74">
        <v>368.4327087402344</v>
      </c>
      <c r="N40" s="74">
        <v>3213.235107421875</v>
      </c>
      <c r="O40" s="75"/>
      <c r="P40" s="76"/>
      <c r="Q40" s="76"/>
      <c r="R40" s="86"/>
      <c r="S40" s="48">
        <v>0</v>
      </c>
      <c r="T40" s="48">
        <v>1</v>
      </c>
      <c r="U40" s="49">
        <v>0</v>
      </c>
      <c r="V40" s="49">
        <v>0.032258</v>
      </c>
      <c r="W40" s="49">
        <v>0</v>
      </c>
      <c r="X40" s="49">
        <v>0.555553</v>
      </c>
      <c r="Y40" s="49">
        <v>0</v>
      </c>
      <c r="Z40" s="49">
        <v>0</v>
      </c>
      <c r="AA40" s="71">
        <v>40</v>
      </c>
      <c r="AB40" s="71"/>
      <c r="AC40" s="72"/>
      <c r="AD40" s="78" t="s">
        <v>883</v>
      </c>
      <c r="AE40" s="78">
        <v>111</v>
      </c>
      <c r="AF40" s="78">
        <v>56</v>
      </c>
      <c r="AG40" s="78">
        <v>453</v>
      </c>
      <c r="AH40" s="78">
        <v>152</v>
      </c>
      <c r="AI40" s="78"/>
      <c r="AJ40" s="78" t="s">
        <v>978</v>
      </c>
      <c r="AK40" s="78" t="s">
        <v>1057</v>
      </c>
      <c r="AL40" s="78"/>
      <c r="AM40" s="78"/>
      <c r="AN40" s="80">
        <v>39737.84259259259</v>
      </c>
      <c r="AO40" s="78"/>
      <c r="AP40" s="78" t="b">
        <v>1</v>
      </c>
      <c r="AQ40" s="78" t="b">
        <v>0</v>
      </c>
      <c r="AR40" s="78" t="b">
        <v>0</v>
      </c>
      <c r="AS40" s="78"/>
      <c r="AT40" s="78">
        <v>13</v>
      </c>
      <c r="AU40" s="83" t="s">
        <v>1249</v>
      </c>
      <c r="AV40" s="78" t="b">
        <v>0</v>
      </c>
      <c r="AW40" s="78" t="s">
        <v>1297</v>
      </c>
      <c r="AX40" s="83" t="s">
        <v>1335</v>
      </c>
      <c r="AY40" s="78" t="s">
        <v>66</v>
      </c>
      <c r="AZ40" s="78" t="str">
        <f>REPLACE(INDEX(GroupVertices[Group],MATCH(Vertices[[#This Row],[Vertex]],GroupVertices[Vertex],0)),1,1,"")</f>
        <v>2</v>
      </c>
      <c r="BA40" s="48"/>
      <c r="BB40" s="48"/>
      <c r="BC40" s="48"/>
      <c r="BD40" s="48"/>
      <c r="BE40" s="48" t="s">
        <v>465</v>
      </c>
      <c r="BF40" s="48" t="s">
        <v>465</v>
      </c>
      <c r="BG40" s="116" t="s">
        <v>1914</v>
      </c>
      <c r="BH40" s="116" t="s">
        <v>1914</v>
      </c>
      <c r="BI40" s="116" t="s">
        <v>1976</v>
      </c>
      <c r="BJ40" s="116" t="s">
        <v>1976</v>
      </c>
      <c r="BK40" s="116">
        <v>0</v>
      </c>
      <c r="BL40" s="120">
        <v>0</v>
      </c>
      <c r="BM40" s="116">
        <v>0</v>
      </c>
      <c r="BN40" s="120">
        <v>0</v>
      </c>
      <c r="BO40" s="116">
        <v>0</v>
      </c>
      <c r="BP40" s="120">
        <v>0</v>
      </c>
      <c r="BQ40" s="116">
        <v>20</v>
      </c>
      <c r="BR40" s="120">
        <v>100</v>
      </c>
      <c r="BS40" s="116">
        <v>20</v>
      </c>
      <c r="BT40" s="2"/>
      <c r="BU40" s="3"/>
      <c r="BV40" s="3"/>
      <c r="BW40" s="3"/>
      <c r="BX40" s="3"/>
    </row>
    <row r="41" spans="1:76" ht="15">
      <c r="A41" s="64" t="s">
        <v>235</v>
      </c>
      <c r="B41" s="65"/>
      <c r="C41" s="65" t="s">
        <v>64</v>
      </c>
      <c r="D41" s="66">
        <v>162.0633373889319</v>
      </c>
      <c r="E41" s="68"/>
      <c r="F41" s="100" t="s">
        <v>530</v>
      </c>
      <c r="G41" s="65"/>
      <c r="H41" s="69" t="s">
        <v>235</v>
      </c>
      <c r="I41" s="70"/>
      <c r="J41" s="70"/>
      <c r="K41" s="69" t="s">
        <v>1435</v>
      </c>
      <c r="L41" s="73">
        <v>1</v>
      </c>
      <c r="M41" s="74">
        <v>3138.731689453125</v>
      </c>
      <c r="N41" s="74">
        <v>3890.296142578125</v>
      </c>
      <c r="O41" s="75"/>
      <c r="P41" s="76"/>
      <c r="Q41" s="76"/>
      <c r="R41" s="86"/>
      <c r="S41" s="48">
        <v>0</v>
      </c>
      <c r="T41" s="48">
        <v>1</v>
      </c>
      <c r="U41" s="49">
        <v>0</v>
      </c>
      <c r="V41" s="49">
        <v>0.032258</v>
      </c>
      <c r="W41" s="49">
        <v>0</v>
      </c>
      <c r="X41" s="49">
        <v>0.555553</v>
      </c>
      <c r="Y41" s="49">
        <v>0</v>
      </c>
      <c r="Z41" s="49">
        <v>0</v>
      </c>
      <c r="AA41" s="71">
        <v>41</v>
      </c>
      <c r="AB41" s="71"/>
      <c r="AC41" s="72"/>
      <c r="AD41" s="78" t="s">
        <v>884</v>
      </c>
      <c r="AE41" s="78">
        <v>13</v>
      </c>
      <c r="AF41" s="78">
        <v>41</v>
      </c>
      <c r="AG41" s="78">
        <v>180</v>
      </c>
      <c r="AH41" s="78">
        <v>0</v>
      </c>
      <c r="AI41" s="78"/>
      <c r="AJ41" s="78" t="s">
        <v>979</v>
      </c>
      <c r="AK41" s="78"/>
      <c r="AL41" s="78"/>
      <c r="AM41" s="78"/>
      <c r="AN41" s="80">
        <v>39381.4809837963</v>
      </c>
      <c r="AO41" s="78"/>
      <c r="AP41" s="78" t="b">
        <v>1</v>
      </c>
      <c r="AQ41" s="78" t="b">
        <v>0</v>
      </c>
      <c r="AR41" s="78" t="b">
        <v>0</v>
      </c>
      <c r="AS41" s="78"/>
      <c r="AT41" s="78">
        <v>0</v>
      </c>
      <c r="AU41" s="83" t="s">
        <v>1249</v>
      </c>
      <c r="AV41" s="78" t="b">
        <v>0</v>
      </c>
      <c r="AW41" s="78" t="s">
        <v>1297</v>
      </c>
      <c r="AX41" s="83" t="s">
        <v>1336</v>
      </c>
      <c r="AY41" s="78" t="s">
        <v>66</v>
      </c>
      <c r="AZ41" s="78" t="str">
        <f>REPLACE(INDEX(GroupVertices[Group],MATCH(Vertices[[#This Row],[Vertex]],GroupVertices[Vertex],0)),1,1,"")</f>
        <v>2</v>
      </c>
      <c r="BA41" s="48"/>
      <c r="BB41" s="48"/>
      <c r="BC41" s="48"/>
      <c r="BD41" s="48"/>
      <c r="BE41" s="48" t="s">
        <v>465</v>
      </c>
      <c r="BF41" s="48" t="s">
        <v>465</v>
      </c>
      <c r="BG41" s="116" t="s">
        <v>1914</v>
      </c>
      <c r="BH41" s="116" t="s">
        <v>1914</v>
      </c>
      <c r="BI41" s="116" t="s">
        <v>1976</v>
      </c>
      <c r="BJ41" s="116" t="s">
        <v>1976</v>
      </c>
      <c r="BK41" s="116">
        <v>0</v>
      </c>
      <c r="BL41" s="120">
        <v>0</v>
      </c>
      <c r="BM41" s="116">
        <v>0</v>
      </c>
      <c r="BN41" s="120">
        <v>0</v>
      </c>
      <c r="BO41" s="116">
        <v>0</v>
      </c>
      <c r="BP41" s="120">
        <v>0</v>
      </c>
      <c r="BQ41" s="116">
        <v>20</v>
      </c>
      <c r="BR41" s="120">
        <v>100</v>
      </c>
      <c r="BS41" s="116">
        <v>20</v>
      </c>
      <c r="BT41" s="2"/>
      <c r="BU41" s="3"/>
      <c r="BV41" s="3"/>
      <c r="BW41" s="3"/>
      <c r="BX41" s="3"/>
    </row>
    <row r="42" spans="1:76" ht="15">
      <c r="A42" s="64" t="s">
        <v>236</v>
      </c>
      <c r="B42" s="65"/>
      <c r="C42" s="65" t="s">
        <v>64</v>
      </c>
      <c r="D42" s="66">
        <v>164.7265973528002</v>
      </c>
      <c r="E42" s="68"/>
      <c r="F42" s="100" t="s">
        <v>531</v>
      </c>
      <c r="G42" s="65"/>
      <c r="H42" s="69" t="s">
        <v>236</v>
      </c>
      <c r="I42" s="70"/>
      <c r="J42" s="70"/>
      <c r="K42" s="69" t="s">
        <v>1436</v>
      </c>
      <c r="L42" s="73">
        <v>284.6884665276125</v>
      </c>
      <c r="M42" s="74">
        <v>4903.17919921875</v>
      </c>
      <c r="N42" s="74">
        <v>1531.422119140625</v>
      </c>
      <c r="O42" s="75"/>
      <c r="P42" s="76"/>
      <c r="Q42" s="76"/>
      <c r="R42" s="86"/>
      <c r="S42" s="48">
        <v>1</v>
      </c>
      <c r="T42" s="48">
        <v>4</v>
      </c>
      <c r="U42" s="49">
        <v>85.5</v>
      </c>
      <c r="V42" s="49">
        <v>0.007937</v>
      </c>
      <c r="W42" s="49">
        <v>0.022094</v>
      </c>
      <c r="X42" s="49">
        <v>1.176312</v>
      </c>
      <c r="Y42" s="49">
        <v>0.25</v>
      </c>
      <c r="Z42" s="49">
        <v>0.25</v>
      </c>
      <c r="AA42" s="71">
        <v>42</v>
      </c>
      <c r="AB42" s="71"/>
      <c r="AC42" s="72"/>
      <c r="AD42" s="78" t="s">
        <v>885</v>
      </c>
      <c r="AE42" s="78">
        <v>1735</v>
      </c>
      <c r="AF42" s="78">
        <v>1765</v>
      </c>
      <c r="AG42" s="78">
        <v>2765</v>
      </c>
      <c r="AH42" s="78">
        <v>3843</v>
      </c>
      <c r="AI42" s="78"/>
      <c r="AJ42" s="78" t="s">
        <v>980</v>
      </c>
      <c r="AK42" s="78" t="s">
        <v>1058</v>
      </c>
      <c r="AL42" s="83" t="s">
        <v>1132</v>
      </c>
      <c r="AM42" s="78"/>
      <c r="AN42" s="80">
        <v>41974.68802083333</v>
      </c>
      <c r="AO42" s="83" t="s">
        <v>1206</v>
      </c>
      <c r="AP42" s="78" t="b">
        <v>0</v>
      </c>
      <c r="AQ42" s="78" t="b">
        <v>0</v>
      </c>
      <c r="AR42" s="78" t="b">
        <v>1</v>
      </c>
      <c r="AS42" s="78"/>
      <c r="AT42" s="78">
        <v>60</v>
      </c>
      <c r="AU42" s="83" t="s">
        <v>1249</v>
      </c>
      <c r="AV42" s="78" t="b">
        <v>0</v>
      </c>
      <c r="AW42" s="78" t="s">
        <v>1297</v>
      </c>
      <c r="AX42" s="83" t="s">
        <v>1337</v>
      </c>
      <c r="AY42" s="78" t="s">
        <v>66</v>
      </c>
      <c r="AZ42" s="78" t="str">
        <f>REPLACE(INDEX(GroupVertices[Group],MATCH(Vertices[[#This Row],[Vertex]],GroupVertices[Vertex],0)),1,1,"")</f>
        <v>4</v>
      </c>
      <c r="BA42" s="48" t="s">
        <v>395</v>
      </c>
      <c r="BB42" s="48" t="s">
        <v>395</v>
      </c>
      <c r="BC42" s="48" t="s">
        <v>433</v>
      </c>
      <c r="BD42" s="48" t="s">
        <v>433</v>
      </c>
      <c r="BE42" s="48" t="s">
        <v>467</v>
      </c>
      <c r="BF42" s="48" t="s">
        <v>467</v>
      </c>
      <c r="BG42" s="116" t="s">
        <v>1917</v>
      </c>
      <c r="BH42" s="116" t="s">
        <v>1917</v>
      </c>
      <c r="BI42" s="116" t="s">
        <v>1979</v>
      </c>
      <c r="BJ42" s="116" t="s">
        <v>1979</v>
      </c>
      <c r="BK42" s="116">
        <v>0</v>
      </c>
      <c r="BL42" s="120">
        <v>0</v>
      </c>
      <c r="BM42" s="116">
        <v>0</v>
      </c>
      <c r="BN42" s="120">
        <v>0</v>
      </c>
      <c r="BO42" s="116">
        <v>0</v>
      </c>
      <c r="BP42" s="120">
        <v>0</v>
      </c>
      <c r="BQ42" s="116">
        <v>16</v>
      </c>
      <c r="BR42" s="120">
        <v>100</v>
      </c>
      <c r="BS42" s="116">
        <v>16</v>
      </c>
      <c r="BT42" s="2"/>
      <c r="BU42" s="3"/>
      <c r="BV42" s="3"/>
      <c r="BW42" s="3"/>
      <c r="BX42" s="3"/>
    </row>
    <row r="43" spans="1:76" ht="15">
      <c r="A43" s="64" t="s">
        <v>299</v>
      </c>
      <c r="B43" s="65"/>
      <c r="C43" s="65" t="s">
        <v>64</v>
      </c>
      <c r="D43" s="66">
        <v>162.02626184419128</v>
      </c>
      <c r="E43" s="68"/>
      <c r="F43" s="100" t="s">
        <v>1278</v>
      </c>
      <c r="G43" s="65"/>
      <c r="H43" s="69" t="s">
        <v>299</v>
      </c>
      <c r="I43" s="70"/>
      <c r="J43" s="70"/>
      <c r="K43" s="69" t="s">
        <v>1437</v>
      </c>
      <c r="L43" s="73">
        <v>2.658996880278436</v>
      </c>
      <c r="M43" s="74">
        <v>5419.27001953125</v>
      </c>
      <c r="N43" s="74">
        <v>352.9058837890625</v>
      </c>
      <c r="O43" s="75"/>
      <c r="P43" s="76"/>
      <c r="Q43" s="76"/>
      <c r="R43" s="86"/>
      <c r="S43" s="48">
        <v>2</v>
      </c>
      <c r="T43" s="48">
        <v>0</v>
      </c>
      <c r="U43" s="49">
        <v>0.5</v>
      </c>
      <c r="V43" s="49">
        <v>0.005495</v>
      </c>
      <c r="W43" s="49">
        <v>0.005609</v>
      </c>
      <c r="X43" s="49">
        <v>0.649932</v>
      </c>
      <c r="Y43" s="49">
        <v>0</v>
      </c>
      <c r="Z43" s="49">
        <v>0</v>
      </c>
      <c r="AA43" s="71">
        <v>43</v>
      </c>
      <c r="AB43" s="71"/>
      <c r="AC43" s="72"/>
      <c r="AD43" s="78" t="s">
        <v>886</v>
      </c>
      <c r="AE43" s="78">
        <v>82</v>
      </c>
      <c r="AF43" s="78">
        <v>17</v>
      </c>
      <c r="AG43" s="78">
        <v>84</v>
      </c>
      <c r="AH43" s="78">
        <v>0</v>
      </c>
      <c r="AI43" s="78"/>
      <c r="AJ43" s="78" t="s">
        <v>981</v>
      </c>
      <c r="AK43" s="78"/>
      <c r="AL43" s="83" t="s">
        <v>1133</v>
      </c>
      <c r="AM43" s="78"/>
      <c r="AN43" s="80">
        <v>39634.13599537037</v>
      </c>
      <c r="AO43" s="78"/>
      <c r="AP43" s="78" t="b">
        <v>1</v>
      </c>
      <c r="AQ43" s="78" t="b">
        <v>0</v>
      </c>
      <c r="AR43" s="78" t="b">
        <v>0</v>
      </c>
      <c r="AS43" s="78"/>
      <c r="AT43" s="78">
        <v>1</v>
      </c>
      <c r="AU43" s="83" t="s">
        <v>1249</v>
      </c>
      <c r="AV43" s="78" t="b">
        <v>0</v>
      </c>
      <c r="AW43" s="78" t="s">
        <v>1297</v>
      </c>
      <c r="AX43" s="83" t="s">
        <v>1338</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300</v>
      </c>
      <c r="B44" s="65"/>
      <c r="C44" s="65" t="s">
        <v>64</v>
      </c>
      <c r="D44" s="66">
        <v>165.9253732994138</v>
      </c>
      <c r="E44" s="68"/>
      <c r="F44" s="100" t="s">
        <v>1279</v>
      </c>
      <c r="G44" s="65"/>
      <c r="H44" s="69" t="s">
        <v>300</v>
      </c>
      <c r="I44" s="70"/>
      <c r="J44" s="70"/>
      <c r="K44" s="69" t="s">
        <v>1438</v>
      </c>
      <c r="L44" s="73">
        <v>2.658996880278436</v>
      </c>
      <c r="M44" s="74">
        <v>5438.18798828125</v>
      </c>
      <c r="N44" s="74">
        <v>1922.5645751953125</v>
      </c>
      <c r="O44" s="75"/>
      <c r="P44" s="76"/>
      <c r="Q44" s="76"/>
      <c r="R44" s="86"/>
      <c r="S44" s="48">
        <v>3</v>
      </c>
      <c r="T44" s="48">
        <v>0</v>
      </c>
      <c r="U44" s="49">
        <v>0.5</v>
      </c>
      <c r="V44" s="49">
        <v>0.005882</v>
      </c>
      <c r="W44" s="49">
        <v>0.010831</v>
      </c>
      <c r="X44" s="49">
        <v>0.899599</v>
      </c>
      <c r="Y44" s="49">
        <v>0.6666666666666666</v>
      </c>
      <c r="Z44" s="49">
        <v>0</v>
      </c>
      <c r="AA44" s="71">
        <v>44</v>
      </c>
      <c r="AB44" s="71"/>
      <c r="AC44" s="72"/>
      <c r="AD44" s="78" t="s">
        <v>887</v>
      </c>
      <c r="AE44" s="78">
        <v>1157</v>
      </c>
      <c r="AF44" s="78">
        <v>2541</v>
      </c>
      <c r="AG44" s="78">
        <v>2780</v>
      </c>
      <c r="AH44" s="78">
        <v>2498</v>
      </c>
      <c r="AI44" s="78"/>
      <c r="AJ44" s="78" t="s">
        <v>982</v>
      </c>
      <c r="AK44" s="78" t="s">
        <v>1053</v>
      </c>
      <c r="AL44" s="78"/>
      <c r="AM44" s="78"/>
      <c r="AN44" s="80">
        <v>40241.53403935185</v>
      </c>
      <c r="AO44" s="83" t="s">
        <v>1207</v>
      </c>
      <c r="AP44" s="78" t="b">
        <v>0</v>
      </c>
      <c r="AQ44" s="78" t="b">
        <v>0</v>
      </c>
      <c r="AR44" s="78" t="b">
        <v>1</v>
      </c>
      <c r="AS44" s="78"/>
      <c r="AT44" s="78">
        <v>206</v>
      </c>
      <c r="AU44" s="83" t="s">
        <v>1249</v>
      </c>
      <c r="AV44" s="78" t="b">
        <v>0</v>
      </c>
      <c r="AW44" s="78" t="s">
        <v>1297</v>
      </c>
      <c r="AX44" s="83" t="s">
        <v>1339</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237</v>
      </c>
      <c r="B45" s="65"/>
      <c r="C45" s="65" t="s">
        <v>64</v>
      </c>
      <c r="D45" s="66">
        <v>162.06797183202448</v>
      </c>
      <c r="E45" s="68"/>
      <c r="F45" s="100" t="s">
        <v>532</v>
      </c>
      <c r="G45" s="65"/>
      <c r="H45" s="69" t="s">
        <v>237</v>
      </c>
      <c r="I45" s="70"/>
      <c r="J45" s="70"/>
      <c r="K45" s="69" t="s">
        <v>1439</v>
      </c>
      <c r="L45" s="73">
        <v>1</v>
      </c>
      <c r="M45" s="74">
        <v>3873.546875</v>
      </c>
      <c r="N45" s="74">
        <v>2989.056396484375</v>
      </c>
      <c r="O45" s="75"/>
      <c r="P45" s="76"/>
      <c r="Q45" s="76"/>
      <c r="R45" s="86"/>
      <c r="S45" s="48">
        <v>0</v>
      </c>
      <c r="T45" s="48">
        <v>1</v>
      </c>
      <c r="U45" s="49">
        <v>0</v>
      </c>
      <c r="V45" s="49">
        <v>0.032258</v>
      </c>
      <c r="W45" s="49">
        <v>0</v>
      </c>
      <c r="X45" s="49">
        <v>0.555553</v>
      </c>
      <c r="Y45" s="49">
        <v>0</v>
      </c>
      <c r="Z45" s="49">
        <v>0</v>
      </c>
      <c r="AA45" s="71">
        <v>45</v>
      </c>
      <c r="AB45" s="71"/>
      <c r="AC45" s="72"/>
      <c r="AD45" s="78" t="s">
        <v>888</v>
      </c>
      <c r="AE45" s="78">
        <v>59</v>
      </c>
      <c r="AF45" s="78">
        <v>44</v>
      </c>
      <c r="AG45" s="78">
        <v>367</v>
      </c>
      <c r="AH45" s="78">
        <v>42</v>
      </c>
      <c r="AI45" s="78"/>
      <c r="AJ45" s="78"/>
      <c r="AK45" s="78" t="s">
        <v>1059</v>
      </c>
      <c r="AL45" s="78"/>
      <c r="AM45" s="78"/>
      <c r="AN45" s="80">
        <v>40886.04752314815</v>
      </c>
      <c r="AO45" s="78"/>
      <c r="AP45" s="78" t="b">
        <v>1</v>
      </c>
      <c r="AQ45" s="78" t="b">
        <v>0</v>
      </c>
      <c r="AR45" s="78" t="b">
        <v>1</v>
      </c>
      <c r="AS45" s="78"/>
      <c r="AT45" s="78">
        <v>1</v>
      </c>
      <c r="AU45" s="83" t="s">
        <v>1249</v>
      </c>
      <c r="AV45" s="78" t="b">
        <v>0</v>
      </c>
      <c r="AW45" s="78" t="s">
        <v>1297</v>
      </c>
      <c r="AX45" s="83" t="s">
        <v>1340</v>
      </c>
      <c r="AY45" s="78" t="s">
        <v>66</v>
      </c>
      <c r="AZ45" s="78" t="str">
        <f>REPLACE(INDEX(GroupVertices[Group],MATCH(Vertices[[#This Row],[Vertex]],GroupVertices[Vertex],0)),1,1,"")</f>
        <v>2</v>
      </c>
      <c r="BA45" s="48"/>
      <c r="BB45" s="48"/>
      <c r="BC45" s="48"/>
      <c r="BD45" s="48"/>
      <c r="BE45" s="48" t="s">
        <v>465</v>
      </c>
      <c r="BF45" s="48" t="s">
        <v>465</v>
      </c>
      <c r="BG45" s="116" t="s">
        <v>1914</v>
      </c>
      <c r="BH45" s="116" t="s">
        <v>1914</v>
      </c>
      <c r="BI45" s="116" t="s">
        <v>1976</v>
      </c>
      <c r="BJ45" s="116" t="s">
        <v>1976</v>
      </c>
      <c r="BK45" s="116">
        <v>0</v>
      </c>
      <c r="BL45" s="120">
        <v>0</v>
      </c>
      <c r="BM45" s="116">
        <v>0</v>
      </c>
      <c r="BN45" s="120">
        <v>0</v>
      </c>
      <c r="BO45" s="116">
        <v>0</v>
      </c>
      <c r="BP45" s="120">
        <v>0</v>
      </c>
      <c r="BQ45" s="116">
        <v>20</v>
      </c>
      <c r="BR45" s="120">
        <v>100</v>
      </c>
      <c r="BS45" s="116">
        <v>20</v>
      </c>
      <c r="BT45" s="2"/>
      <c r="BU45" s="3"/>
      <c r="BV45" s="3"/>
      <c r="BW45" s="3"/>
      <c r="BX45" s="3"/>
    </row>
    <row r="46" spans="1:76" ht="15">
      <c r="A46" s="64" t="s">
        <v>238</v>
      </c>
      <c r="B46" s="65"/>
      <c r="C46" s="65" t="s">
        <v>64</v>
      </c>
      <c r="D46" s="66">
        <v>162.01544814364192</v>
      </c>
      <c r="E46" s="68"/>
      <c r="F46" s="100" t="s">
        <v>533</v>
      </c>
      <c r="G46" s="65"/>
      <c r="H46" s="69" t="s">
        <v>238</v>
      </c>
      <c r="I46" s="70"/>
      <c r="J46" s="70"/>
      <c r="K46" s="69" t="s">
        <v>1440</v>
      </c>
      <c r="L46" s="73">
        <v>1</v>
      </c>
      <c r="M46" s="74">
        <v>2910.05615234375</v>
      </c>
      <c r="N46" s="74">
        <v>3036.67138671875</v>
      </c>
      <c r="O46" s="75"/>
      <c r="P46" s="76"/>
      <c r="Q46" s="76"/>
      <c r="R46" s="86"/>
      <c r="S46" s="48">
        <v>0</v>
      </c>
      <c r="T46" s="48">
        <v>1</v>
      </c>
      <c r="U46" s="49">
        <v>0</v>
      </c>
      <c r="V46" s="49">
        <v>0.032258</v>
      </c>
      <c r="W46" s="49">
        <v>0</v>
      </c>
      <c r="X46" s="49">
        <v>0.555553</v>
      </c>
      <c r="Y46" s="49">
        <v>0</v>
      </c>
      <c r="Z46" s="49">
        <v>0</v>
      </c>
      <c r="AA46" s="71">
        <v>46</v>
      </c>
      <c r="AB46" s="71"/>
      <c r="AC46" s="72"/>
      <c r="AD46" s="78" t="s">
        <v>889</v>
      </c>
      <c r="AE46" s="78">
        <v>27</v>
      </c>
      <c r="AF46" s="78">
        <v>10</v>
      </c>
      <c r="AG46" s="78">
        <v>644</v>
      </c>
      <c r="AH46" s="78">
        <v>2</v>
      </c>
      <c r="AI46" s="78"/>
      <c r="AJ46" s="78"/>
      <c r="AK46" s="78" t="s">
        <v>1060</v>
      </c>
      <c r="AL46" s="78"/>
      <c r="AM46" s="78"/>
      <c r="AN46" s="80">
        <v>40451.18105324074</v>
      </c>
      <c r="AO46" s="78"/>
      <c r="AP46" s="78" t="b">
        <v>1</v>
      </c>
      <c r="AQ46" s="78" t="b">
        <v>0</v>
      </c>
      <c r="AR46" s="78" t="b">
        <v>0</v>
      </c>
      <c r="AS46" s="78"/>
      <c r="AT46" s="78">
        <v>7</v>
      </c>
      <c r="AU46" s="83" t="s">
        <v>1249</v>
      </c>
      <c r="AV46" s="78" t="b">
        <v>0</v>
      </c>
      <c r="AW46" s="78" t="s">
        <v>1297</v>
      </c>
      <c r="AX46" s="83" t="s">
        <v>1341</v>
      </c>
      <c r="AY46" s="78" t="s">
        <v>66</v>
      </c>
      <c r="AZ46" s="78" t="str">
        <f>REPLACE(INDEX(GroupVertices[Group],MATCH(Vertices[[#This Row],[Vertex]],GroupVertices[Vertex],0)),1,1,"")</f>
        <v>2</v>
      </c>
      <c r="BA46" s="48"/>
      <c r="BB46" s="48"/>
      <c r="BC46" s="48"/>
      <c r="BD46" s="48"/>
      <c r="BE46" s="48" t="s">
        <v>465</v>
      </c>
      <c r="BF46" s="48" t="s">
        <v>465</v>
      </c>
      <c r="BG46" s="116" t="s">
        <v>1914</v>
      </c>
      <c r="BH46" s="116" t="s">
        <v>1914</v>
      </c>
      <c r="BI46" s="116" t="s">
        <v>1976</v>
      </c>
      <c r="BJ46" s="116" t="s">
        <v>1976</v>
      </c>
      <c r="BK46" s="116">
        <v>0</v>
      </c>
      <c r="BL46" s="120">
        <v>0</v>
      </c>
      <c r="BM46" s="116">
        <v>0</v>
      </c>
      <c r="BN46" s="120">
        <v>0</v>
      </c>
      <c r="BO46" s="116">
        <v>0</v>
      </c>
      <c r="BP46" s="120">
        <v>0</v>
      </c>
      <c r="BQ46" s="116">
        <v>20</v>
      </c>
      <c r="BR46" s="120">
        <v>100</v>
      </c>
      <c r="BS46" s="116">
        <v>20</v>
      </c>
      <c r="BT46" s="2"/>
      <c r="BU46" s="3"/>
      <c r="BV46" s="3"/>
      <c r="BW46" s="3"/>
      <c r="BX46" s="3"/>
    </row>
    <row r="47" spans="1:76" ht="15">
      <c r="A47" s="64" t="s">
        <v>239</v>
      </c>
      <c r="B47" s="65"/>
      <c r="C47" s="65" t="s">
        <v>64</v>
      </c>
      <c r="D47" s="66">
        <v>162</v>
      </c>
      <c r="E47" s="68"/>
      <c r="F47" s="100" t="s">
        <v>511</v>
      </c>
      <c r="G47" s="65"/>
      <c r="H47" s="69" t="s">
        <v>239</v>
      </c>
      <c r="I47" s="70"/>
      <c r="J47" s="70"/>
      <c r="K47" s="69" t="s">
        <v>1441</v>
      </c>
      <c r="L47" s="73">
        <v>1</v>
      </c>
      <c r="M47" s="74">
        <v>1243.0185546875</v>
      </c>
      <c r="N47" s="74">
        <v>4003.010009765625</v>
      </c>
      <c r="O47" s="75"/>
      <c r="P47" s="76"/>
      <c r="Q47" s="76"/>
      <c r="R47" s="86"/>
      <c r="S47" s="48">
        <v>0</v>
      </c>
      <c r="T47" s="48">
        <v>1</v>
      </c>
      <c r="U47" s="49">
        <v>0</v>
      </c>
      <c r="V47" s="49">
        <v>0.032258</v>
      </c>
      <c r="W47" s="49">
        <v>0</v>
      </c>
      <c r="X47" s="49">
        <v>0.555553</v>
      </c>
      <c r="Y47" s="49">
        <v>0</v>
      </c>
      <c r="Z47" s="49">
        <v>0</v>
      </c>
      <c r="AA47" s="71">
        <v>47</v>
      </c>
      <c r="AB47" s="71"/>
      <c r="AC47" s="72"/>
      <c r="AD47" s="78" t="s">
        <v>890</v>
      </c>
      <c r="AE47" s="78">
        <v>15</v>
      </c>
      <c r="AF47" s="78">
        <v>0</v>
      </c>
      <c r="AG47" s="78">
        <v>48</v>
      </c>
      <c r="AH47" s="78">
        <v>0</v>
      </c>
      <c r="AI47" s="78"/>
      <c r="AJ47" s="78" t="s">
        <v>983</v>
      </c>
      <c r="AK47" s="78" t="s">
        <v>1061</v>
      </c>
      <c r="AL47" s="78"/>
      <c r="AM47" s="78"/>
      <c r="AN47" s="80">
        <v>43588.423310185186</v>
      </c>
      <c r="AO47" s="78"/>
      <c r="AP47" s="78" t="b">
        <v>1</v>
      </c>
      <c r="AQ47" s="78" t="b">
        <v>1</v>
      </c>
      <c r="AR47" s="78" t="b">
        <v>0</v>
      </c>
      <c r="AS47" s="78"/>
      <c r="AT47" s="78">
        <v>0</v>
      </c>
      <c r="AU47" s="78"/>
      <c r="AV47" s="78" t="b">
        <v>0</v>
      </c>
      <c r="AW47" s="78" t="s">
        <v>1297</v>
      </c>
      <c r="AX47" s="83" t="s">
        <v>1342</v>
      </c>
      <c r="AY47" s="78" t="s">
        <v>66</v>
      </c>
      <c r="AZ47" s="78" t="str">
        <f>REPLACE(INDEX(GroupVertices[Group],MATCH(Vertices[[#This Row],[Vertex]],GroupVertices[Vertex],0)),1,1,"")</f>
        <v>2</v>
      </c>
      <c r="BA47" s="48"/>
      <c r="BB47" s="48"/>
      <c r="BC47" s="48"/>
      <c r="BD47" s="48"/>
      <c r="BE47" s="48" t="s">
        <v>465</v>
      </c>
      <c r="BF47" s="48" t="s">
        <v>465</v>
      </c>
      <c r="BG47" s="116" t="s">
        <v>1914</v>
      </c>
      <c r="BH47" s="116" t="s">
        <v>1914</v>
      </c>
      <c r="BI47" s="116" t="s">
        <v>1976</v>
      </c>
      <c r="BJ47" s="116" t="s">
        <v>1976</v>
      </c>
      <c r="BK47" s="116">
        <v>0</v>
      </c>
      <c r="BL47" s="120">
        <v>0</v>
      </c>
      <c r="BM47" s="116">
        <v>0</v>
      </c>
      <c r="BN47" s="120">
        <v>0</v>
      </c>
      <c r="BO47" s="116">
        <v>0</v>
      </c>
      <c r="BP47" s="120">
        <v>0</v>
      </c>
      <c r="BQ47" s="116">
        <v>20</v>
      </c>
      <c r="BR47" s="120">
        <v>100</v>
      </c>
      <c r="BS47" s="116">
        <v>20</v>
      </c>
      <c r="BT47" s="2"/>
      <c r="BU47" s="3"/>
      <c r="BV47" s="3"/>
      <c r="BW47" s="3"/>
      <c r="BX47" s="3"/>
    </row>
    <row r="48" spans="1:76" ht="15">
      <c r="A48" s="64" t="s">
        <v>240</v>
      </c>
      <c r="B48" s="65"/>
      <c r="C48" s="65" t="s">
        <v>64</v>
      </c>
      <c r="D48" s="66">
        <v>162.14212292150575</v>
      </c>
      <c r="E48" s="68"/>
      <c r="F48" s="100" t="s">
        <v>1280</v>
      </c>
      <c r="G48" s="65"/>
      <c r="H48" s="69" t="s">
        <v>240</v>
      </c>
      <c r="I48" s="70"/>
      <c r="J48" s="70"/>
      <c r="K48" s="69" t="s">
        <v>1442</v>
      </c>
      <c r="L48" s="73">
        <v>1</v>
      </c>
      <c r="M48" s="74">
        <v>6409.36572265625</v>
      </c>
      <c r="N48" s="74">
        <v>5127.42822265625</v>
      </c>
      <c r="O48" s="75"/>
      <c r="P48" s="76"/>
      <c r="Q48" s="76"/>
      <c r="R48" s="86"/>
      <c r="S48" s="48">
        <v>1</v>
      </c>
      <c r="T48" s="48">
        <v>1</v>
      </c>
      <c r="U48" s="49">
        <v>0</v>
      </c>
      <c r="V48" s="49">
        <v>0</v>
      </c>
      <c r="W48" s="49">
        <v>0</v>
      </c>
      <c r="X48" s="49">
        <v>0.999995</v>
      </c>
      <c r="Y48" s="49">
        <v>0</v>
      </c>
      <c r="Z48" s="49" t="s">
        <v>1558</v>
      </c>
      <c r="AA48" s="71">
        <v>48</v>
      </c>
      <c r="AB48" s="71"/>
      <c r="AC48" s="72"/>
      <c r="AD48" s="78" t="s">
        <v>891</v>
      </c>
      <c r="AE48" s="78">
        <v>297</v>
      </c>
      <c r="AF48" s="78">
        <v>92</v>
      </c>
      <c r="AG48" s="78">
        <v>334</v>
      </c>
      <c r="AH48" s="78">
        <v>92</v>
      </c>
      <c r="AI48" s="78"/>
      <c r="AJ48" s="78" t="s">
        <v>984</v>
      </c>
      <c r="AK48" s="78" t="s">
        <v>1062</v>
      </c>
      <c r="AL48" s="83" t="s">
        <v>1134</v>
      </c>
      <c r="AM48" s="78"/>
      <c r="AN48" s="80">
        <v>43137.71496527778</v>
      </c>
      <c r="AO48" s="83" t="s">
        <v>1208</v>
      </c>
      <c r="AP48" s="78" t="b">
        <v>1</v>
      </c>
      <c r="AQ48" s="78" t="b">
        <v>0</v>
      </c>
      <c r="AR48" s="78" t="b">
        <v>0</v>
      </c>
      <c r="AS48" s="78"/>
      <c r="AT48" s="78">
        <v>1</v>
      </c>
      <c r="AU48" s="78"/>
      <c r="AV48" s="78" t="b">
        <v>0</v>
      </c>
      <c r="AW48" s="78" t="s">
        <v>1297</v>
      </c>
      <c r="AX48" s="83" t="s">
        <v>1343</v>
      </c>
      <c r="AY48" s="78" t="s">
        <v>66</v>
      </c>
      <c r="AZ48" s="78" t="str">
        <f>REPLACE(INDEX(GroupVertices[Group],MATCH(Vertices[[#This Row],[Vertex]],GroupVertices[Vertex],0)),1,1,"")</f>
        <v>3</v>
      </c>
      <c r="BA48" s="48" t="s">
        <v>396</v>
      </c>
      <c r="BB48" s="48" t="s">
        <v>396</v>
      </c>
      <c r="BC48" s="48" t="s">
        <v>434</v>
      </c>
      <c r="BD48" s="48" t="s">
        <v>434</v>
      </c>
      <c r="BE48" s="48" t="s">
        <v>468</v>
      </c>
      <c r="BF48" s="48" t="s">
        <v>468</v>
      </c>
      <c r="BG48" s="116" t="s">
        <v>1918</v>
      </c>
      <c r="BH48" s="116" t="s">
        <v>1918</v>
      </c>
      <c r="BI48" s="116" t="s">
        <v>1980</v>
      </c>
      <c r="BJ48" s="116" t="s">
        <v>1980</v>
      </c>
      <c r="BK48" s="116">
        <v>3</v>
      </c>
      <c r="BL48" s="120">
        <v>7.6923076923076925</v>
      </c>
      <c r="BM48" s="116">
        <v>1</v>
      </c>
      <c r="BN48" s="120">
        <v>2.5641025641025643</v>
      </c>
      <c r="BO48" s="116">
        <v>0</v>
      </c>
      <c r="BP48" s="120">
        <v>0</v>
      </c>
      <c r="BQ48" s="116">
        <v>35</v>
      </c>
      <c r="BR48" s="120">
        <v>89.74358974358974</v>
      </c>
      <c r="BS48" s="116">
        <v>39</v>
      </c>
      <c r="BT48" s="2"/>
      <c r="BU48" s="3"/>
      <c r="BV48" s="3"/>
      <c r="BW48" s="3"/>
      <c r="BX48" s="3"/>
    </row>
    <row r="49" spans="1:76" ht="15">
      <c r="A49" s="64" t="s">
        <v>241</v>
      </c>
      <c r="B49" s="65"/>
      <c r="C49" s="65" t="s">
        <v>64</v>
      </c>
      <c r="D49" s="66">
        <v>163.45984957416215</v>
      </c>
      <c r="E49" s="68"/>
      <c r="F49" s="100" t="s">
        <v>534</v>
      </c>
      <c r="G49" s="65"/>
      <c r="H49" s="69" t="s">
        <v>241</v>
      </c>
      <c r="I49" s="70"/>
      <c r="J49" s="70"/>
      <c r="K49" s="69" t="s">
        <v>1443</v>
      </c>
      <c r="L49" s="73">
        <v>12.05997809585832</v>
      </c>
      <c r="M49" s="74">
        <v>9630.853515625</v>
      </c>
      <c r="N49" s="74">
        <v>7685.5234375</v>
      </c>
      <c r="O49" s="75"/>
      <c r="P49" s="76"/>
      <c r="Q49" s="76"/>
      <c r="R49" s="86"/>
      <c r="S49" s="48">
        <v>0</v>
      </c>
      <c r="T49" s="48">
        <v>3</v>
      </c>
      <c r="U49" s="49">
        <v>3.333333</v>
      </c>
      <c r="V49" s="49">
        <v>0.007813</v>
      </c>
      <c r="W49" s="49">
        <v>0.025777</v>
      </c>
      <c r="X49" s="49">
        <v>0.866921</v>
      </c>
      <c r="Y49" s="49">
        <v>0.6666666666666666</v>
      </c>
      <c r="Z49" s="49">
        <v>0</v>
      </c>
      <c r="AA49" s="71">
        <v>49</v>
      </c>
      <c r="AB49" s="71"/>
      <c r="AC49" s="72"/>
      <c r="AD49" s="78" t="s">
        <v>892</v>
      </c>
      <c r="AE49" s="78">
        <v>964</v>
      </c>
      <c r="AF49" s="78">
        <v>945</v>
      </c>
      <c r="AG49" s="78">
        <v>4172</v>
      </c>
      <c r="AH49" s="78">
        <v>7004</v>
      </c>
      <c r="AI49" s="78"/>
      <c r="AJ49" s="78" t="s">
        <v>985</v>
      </c>
      <c r="AK49" s="78" t="s">
        <v>1031</v>
      </c>
      <c r="AL49" s="83" t="s">
        <v>1135</v>
      </c>
      <c r="AM49" s="78"/>
      <c r="AN49" s="80">
        <v>39956.85559027778</v>
      </c>
      <c r="AO49" s="83" t="s">
        <v>1209</v>
      </c>
      <c r="AP49" s="78" t="b">
        <v>0</v>
      </c>
      <c r="AQ49" s="78" t="b">
        <v>0</v>
      </c>
      <c r="AR49" s="78" t="b">
        <v>1</v>
      </c>
      <c r="AS49" s="78"/>
      <c r="AT49" s="78">
        <v>76</v>
      </c>
      <c r="AU49" s="83" t="s">
        <v>1249</v>
      </c>
      <c r="AV49" s="78" t="b">
        <v>0</v>
      </c>
      <c r="AW49" s="78" t="s">
        <v>1297</v>
      </c>
      <c r="AX49" s="83" t="s">
        <v>1344</v>
      </c>
      <c r="AY49" s="78" t="s">
        <v>66</v>
      </c>
      <c r="AZ49" s="78" t="str">
        <f>REPLACE(INDEX(GroupVertices[Group],MATCH(Vertices[[#This Row],[Vertex]],GroupVertices[Vertex],0)),1,1,"")</f>
        <v>5</v>
      </c>
      <c r="BA49" s="48"/>
      <c r="BB49" s="48"/>
      <c r="BC49" s="48"/>
      <c r="BD49" s="48"/>
      <c r="BE49" s="48" t="s">
        <v>454</v>
      </c>
      <c r="BF49" s="48" t="s">
        <v>454</v>
      </c>
      <c r="BG49" s="116" t="s">
        <v>1919</v>
      </c>
      <c r="BH49" s="116" t="s">
        <v>1954</v>
      </c>
      <c r="BI49" s="116" t="s">
        <v>1981</v>
      </c>
      <c r="BJ49" s="116" t="s">
        <v>1981</v>
      </c>
      <c r="BK49" s="116">
        <v>2</v>
      </c>
      <c r="BL49" s="120">
        <v>3.4482758620689653</v>
      </c>
      <c r="BM49" s="116">
        <v>0</v>
      </c>
      <c r="BN49" s="120">
        <v>0</v>
      </c>
      <c r="BO49" s="116">
        <v>0</v>
      </c>
      <c r="BP49" s="120">
        <v>0</v>
      </c>
      <c r="BQ49" s="116">
        <v>56</v>
      </c>
      <c r="BR49" s="120">
        <v>96.55172413793103</v>
      </c>
      <c r="BS49" s="116">
        <v>58</v>
      </c>
      <c r="BT49" s="2"/>
      <c r="BU49" s="3"/>
      <c r="BV49" s="3"/>
      <c r="BW49" s="3"/>
      <c r="BX49" s="3"/>
    </row>
    <row r="50" spans="1:76" ht="15">
      <c r="A50" s="64" t="s">
        <v>281</v>
      </c>
      <c r="B50" s="65"/>
      <c r="C50" s="65" t="s">
        <v>64</v>
      </c>
      <c r="D50" s="66">
        <v>162.3862035910482</v>
      </c>
      <c r="E50" s="68"/>
      <c r="F50" s="100" t="s">
        <v>563</v>
      </c>
      <c r="G50" s="65"/>
      <c r="H50" s="69" t="s">
        <v>281</v>
      </c>
      <c r="I50" s="70"/>
      <c r="J50" s="70"/>
      <c r="K50" s="69" t="s">
        <v>1444</v>
      </c>
      <c r="L50" s="73">
        <v>105.84860283359714</v>
      </c>
      <c r="M50" s="74">
        <v>8415.099609375</v>
      </c>
      <c r="N50" s="74">
        <v>8219.40625</v>
      </c>
      <c r="O50" s="75"/>
      <c r="P50" s="76"/>
      <c r="Q50" s="76"/>
      <c r="R50" s="86"/>
      <c r="S50" s="48">
        <v>10</v>
      </c>
      <c r="T50" s="48">
        <v>2</v>
      </c>
      <c r="U50" s="49">
        <v>31.6</v>
      </c>
      <c r="V50" s="49">
        <v>0.007874</v>
      </c>
      <c r="W50" s="49">
        <v>0.045453</v>
      </c>
      <c r="X50" s="49">
        <v>2.608426</v>
      </c>
      <c r="Y50" s="49">
        <v>0.1388888888888889</v>
      </c>
      <c r="Z50" s="49">
        <v>0.1111111111111111</v>
      </c>
      <c r="AA50" s="71">
        <v>50</v>
      </c>
      <c r="AB50" s="71"/>
      <c r="AC50" s="72"/>
      <c r="AD50" s="78" t="s">
        <v>893</v>
      </c>
      <c r="AE50" s="78">
        <v>242</v>
      </c>
      <c r="AF50" s="78">
        <v>250</v>
      </c>
      <c r="AG50" s="78">
        <v>644</v>
      </c>
      <c r="AH50" s="78">
        <v>8507</v>
      </c>
      <c r="AI50" s="78"/>
      <c r="AJ50" s="78" t="s">
        <v>986</v>
      </c>
      <c r="AK50" s="78" t="s">
        <v>1031</v>
      </c>
      <c r="AL50" s="78"/>
      <c r="AM50" s="78"/>
      <c r="AN50" s="80">
        <v>42495.67020833334</v>
      </c>
      <c r="AO50" s="83" t="s">
        <v>1210</v>
      </c>
      <c r="AP50" s="78" t="b">
        <v>0</v>
      </c>
      <c r="AQ50" s="78" t="b">
        <v>0</v>
      </c>
      <c r="AR50" s="78" t="b">
        <v>0</v>
      </c>
      <c r="AS50" s="78"/>
      <c r="AT50" s="78">
        <v>13</v>
      </c>
      <c r="AU50" s="83" t="s">
        <v>1249</v>
      </c>
      <c r="AV50" s="78" t="b">
        <v>0</v>
      </c>
      <c r="AW50" s="78" t="s">
        <v>1297</v>
      </c>
      <c r="AX50" s="83" t="s">
        <v>1345</v>
      </c>
      <c r="AY50" s="78" t="s">
        <v>66</v>
      </c>
      <c r="AZ50" s="78" t="str">
        <f>REPLACE(INDEX(GroupVertices[Group],MATCH(Vertices[[#This Row],[Vertex]],GroupVertices[Vertex],0)),1,1,"")</f>
        <v>5</v>
      </c>
      <c r="BA50" s="48" t="s">
        <v>421</v>
      </c>
      <c r="BB50" s="48" t="s">
        <v>421</v>
      </c>
      <c r="BC50" s="48" t="s">
        <v>426</v>
      </c>
      <c r="BD50" s="48" t="s">
        <v>426</v>
      </c>
      <c r="BE50" s="48"/>
      <c r="BF50" s="48"/>
      <c r="BG50" s="116" t="s">
        <v>1920</v>
      </c>
      <c r="BH50" s="116" t="s">
        <v>1920</v>
      </c>
      <c r="BI50" s="116" t="s">
        <v>1982</v>
      </c>
      <c r="BJ50" s="116" t="s">
        <v>1982</v>
      </c>
      <c r="BK50" s="116">
        <v>0</v>
      </c>
      <c r="BL50" s="120">
        <v>0</v>
      </c>
      <c r="BM50" s="116">
        <v>0</v>
      </c>
      <c r="BN50" s="120">
        <v>0</v>
      </c>
      <c r="BO50" s="116">
        <v>0</v>
      </c>
      <c r="BP50" s="120">
        <v>0</v>
      </c>
      <c r="BQ50" s="116">
        <v>7</v>
      </c>
      <c r="BR50" s="120">
        <v>100</v>
      </c>
      <c r="BS50" s="116">
        <v>7</v>
      </c>
      <c r="BT50" s="2"/>
      <c r="BU50" s="3"/>
      <c r="BV50" s="3"/>
      <c r="BW50" s="3"/>
      <c r="BX50" s="3"/>
    </row>
    <row r="51" spans="1:76" ht="15">
      <c r="A51" s="64" t="s">
        <v>242</v>
      </c>
      <c r="B51" s="65"/>
      <c r="C51" s="65" t="s">
        <v>64</v>
      </c>
      <c r="D51" s="66">
        <v>162.0030896287284</v>
      </c>
      <c r="E51" s="68"/>
      <c r="F51" s="100" t="s">
        <v>535</v>
      </c>
      <c r="G51" s="65"/>
      <c r="H51" s="69" t="s">
        <v>242</v>
      </c>
      <c r="I51" s="70"/>
      <c r="J51" s="70"/>
      <c r="K51" s="69" t="s">
        <v>1445</v>
      </c>
      <c r="L51" s="73">
        <v>1</v>
      </c>
      <c r="M51" s="74">
        <v>956.5493774414062</v>
      </c>
      <c r="N51" s="74">
        <v>9158.685546875</v>
      </c>
      <c r="O51" s="75"/>
      <c r="P51" s="76"/>
      <c r="Q51" s="76"/>
      <c r="R51" s="86"/>
      <c r="S51" s="48">
        <v>0</v>
      </c>
      <c r="T51" s="48">
        <v>1</v>
      </c>
      <c r="U51" s="49">
        <v>0</v>
      </c>
      <c r="V51" s="49">
        <v>0.007353</v>
      </c>
      <c r="W51" s="49">
        <v>0.014785</v>
      </c>
      <c r="X51" s="49">
        <v>0.395538</v>
      </c>
      <c r="Y51" s="49">
        <v>0</v>
      </c>
      <c r="Z51" s="49">
        <v>0</v>
      </c>
      <c r="AA51" s="71">
        <v>51</v>
      </c>
      <c r="AB51" s="71"/>
      <c r="AC51" s="72"/>
      <c r="AD51" s="78" t="s">
        <v>894</v>
      </c>
      <c r="AE51" s="78">
        <v>31</v>
      </c>
      <c r="AF51" s="78">
        <v>2</v>
      </c>
      <c r="AG51" s="78">
        <v>76</v>
      </c>
      <c r="AH51" s="78">
        <v>49</v>
      </c>
      <c r="AI51" s="78"/>
      <c r="AJ51" s="78"/>
      <c r="AK51" s="78"/>
      <c r="AL51" s="78"/>
      <c r="AM51" s="78"/>
      <c r="AN51" s="80">
        <v>40913.6259375</v>
      </c>
      <c r="AO51" s="78"/>
      <c r="AP51" s="78" t="b">
        <v>1</v>
      </c>
      <c r="AQ51" s="78" t="b">
        <v>0</v>
      </c>
      <c r="AR51" s="78" t="b">
        <v>1</v>
      </c>
      <c r="AS51" s="78"/>
      <c r="AT51" s="78">
        <v>0</v>
      </c>
      <c r="AU51" s="83" t="s">
        <v>1249</v>
      </c>
      <c r="AV51" s="78" t="b">
        <v>0</v>
      </c>
      <c r="AW51" s="78" t="s">
        <v>1297</v>
      </c>
      <c r="AX51" s="83" t="s">
        <v>1346</v>
      </c>
      <c r="AY51" s="78" t="s">
        <v>66</v>
      </c>
      <c r="AZ51" s="78" t="str">
        <f>REPLACE(INDEX(GroupVertices[Group],MATCH(Vertices[[#This Row],[Vertex]],GroupVertices[Vertex],0)),1,1,"")</f>
        <v>1</v>
      </c>
      <c r="BA51" s="48"/>
      <c r="BB51" s="48"/>
      <c r="BC51" s="48"/>
      <c r="BD51" s="48"/>
      <c r="BE51" s="48" t="s">
        <v>1893</v>
      </c>
      <c r="BF51" s="48" t="s">
        <v>1893</v>
      </c>
      <c r="BG51" s="116" t="s">
        <v>1921</v>
      </c>
      <c r="BH51" s="116" t="s">
        <v>1955</v>
      </c>
      <c r="BI51" s="116" t="s">
        <v>1983</v>
      </c>
      <c r="BJ51" s="116" t="s">
        <v>2012</v>
      </c>
      <c r="BK51" s="116">
        <v>1</v>
      </c>
      <c r="BL51" s="120">
        <v>1.3888888888888888</v>
      </c>
      <c r="BM51" s="116">
        <v>0</v>
      </c>
      <c r="BN51" s="120">
        <v>0</v>
      </c>
      <c r="BO51" s="116">
        <v>0</v>
      </c>
      <c r="BP51" s="120">
        <v>0</v>
      </c>
      <c r="BQ51" s="116">
        <v>71</v>
      </c>
      <c r="BR51" s="120">
        <v>98.61111111111111</v>
      </c>
      <c r="BS51" s="116">
        <v>72</v>
      </c>
      <c r="BT51" s="2"/>
      <c r="BU51" s="3"/>
      <c r="BV51" s="3"/>
      <c r="BW51" s="3"/>
      <c r="BX51" s="3"/>
    </row>
    <row r="52" spans="1:76" ht="15">
      <c r="A52" s="64" t="s">
        <v>243</v>
      </c>
      <c r="B52" s="65"/>
      <c r="C52" s="65" t="s">
        <v>64</v>
      </c>
      <c r="D52" s="66">
        <v>162.16529513696864</v>
      </c>
      <c r="E52" s="68"/>
      <c r="F52" s="100" t="s">
        <v>536</v>
      </c>
      <c r="G52" s="65"/>
      <c r="H52" s="69" t="s">
        <v>243</v>
      </c>
      <c r="I52" s="70"/>
      <c r="J52" s="70"/>
      <c r="K52" s="69" t="s">
        <v>1446</v>
      </c>
      <c r="L52" s="73">
        <v>1</v>
      </c>
      <c r="M52" s="74">
        <v>2847.100341796875</v>
      </c>
      <c r="N52" s="74">
        <v>435.4085388183594</v>
      </c>
      <c r="O52" s="75"/>
      <c r="P52" s="76"/>
      <c r="Q52" s="76"/>
      <c r="R52" s="86"/>
      <c r="S52" s="48">
        <v>0</v>
      </c>
      <c r="T52" s="48">
        <v>1</v>
      </c>
      <c r="U52" s="49">
        <v>0</v>
      </c>
      <c r="V52" s="49">
        <v>0.032258</v>
      </c>
      <c r="W52" s="49">
        <v>0</v>
      </c>
      <c r="X52" s="49">
        <v>0.555553</v>
      </c>
      <c r="Y52" s="49">
        <v>0</v>
      </c>
      <c r="Z52" s="49">
        <v>0</v>
      </c>
      <c r="AA52" s="71">
        <v>52</v>
      </c>
      <c r="AB52" s="71"/>
      <c r="AC52" s="72"/>
      <c r="AD52" s="78" t="s">
        <v>895</v>
      </c>
      <c r="AE52" s="78">
        <v>143</v>
      </c>
      <c r="AF52" s="78">
        <v>107</v>
      </c>
      <c r="AG52" s="78">
        <v>1236</v>
      </c>
      <c r="AH52" s="78">
        <v>861</v>
      </c>
      <c r="AI52" s="78"/>
      <c r="AJ52" s="78"/>
      <c r="AK52" s="78"/>
      <c r="AL52" s="78"/>
      <c r="AM52" s="78"/>
      <c r="AN52" s="80">
        <v>40525.66349537037</v>
      </c>
      <c r="AO52" s="83" t="s">
        <v>1211</v>
      </c>
      <c r="AP52" s="78" t="b">
        <v>1</v>
      </c>
      <c r="AQ52" s="78" t="b">
        <v>0</v>
      </c>
      <c r="AR52" s="78" t="b">
        <v>0</v>
      </c>
      <c r="AS52" s="78"/>
      <c r="AT52" s="78">
        <v>22</v>
      </c>
      <c r="AU52" s="83" t="s">
        <v>1249</v>
      </c>
      <c r="AV52" s="78" t="b">
        <v>0</v>
      </c>
      <c r="AW52" s="78" t="s">
        <v>1297</v>
      </c>
      <c r="AX52" s="83" t="s">
        <v>1347</v>
      </c>
      <c r="AY52" s="78" t="s">
        <v>66</v>
      </c>
      <c r="AZ52" s="78" t="str">
        <f>REPLACE(INDEX(GroupVertices[Group],MATCH(Vertices[[#This Row],[Vertex]],GroupVertices[Vertex],0)),1,1,"")</f>
        <v>2</v>
      </c>
      <c r="BA52" s="48"/>
      <c r="BB52" s="48"/>
      <c r="BC52" s="48"/>
      <c r="BD52" s="48"/>
      <c r="BE52" s="48" t="s">
        <v>465</v>
      </c>
      <c r="BF52" s="48" t="s">
        <v>465</v>
      </c>
      <c r="BG52" s="116" t="s">
        <v>1914</v>
      </c>
      <c r="BH52" s="116" t="s">
        <v>1914</v>
      </c>
      <c r="BI52" s="116" t="s">
        <v>1976</v>
      </c>
      <c r="BJ52" s="116" t="s">
        <v>1976</v>
      </c>
      <c r="BK52" s="116">
        <v>0</v>
      </c>
      <c r="BL52" s="120">
        <v>0</v>
      </c>
      <c r="BM52" s="116">
        <v>0</v>
      </c>
      <c r="BN52" s="120">
        <v>0</v>
      </c>
      <c r="BO52" s="116">
        <v>0</v>
      </c>
      <c r="BP52" s="120">
        <v>0</v>
      </c>
      <c r="BQ52" s="116">
        <v>20</v>
      </c>
      <c r="BR52" s="120">
        <v>100</v>
      </c>
      <c r="BS52" s="116">
        <v>20</v>
      </c>
      <c r="BT52" s="2"/>
      <c r="BU52" s="3"/>
      <c r="BV52" s="3"/>
      <c r="BW52" s="3"/>
      <c r="BX52" s="3"/>
    </row>
    <row r="53" spans="1:76" ht="15">
      <c r="A53" s="64" t="s">
        <v>244</v>
      </c>
      <c r="B53" s="65"/>
      <c r="C53" s="65" t="s">
        <v>64</v>
      </c>
      <c r="D53" s="66">
        <v>162.7894001401025</v>
      </c>
      <c r="E53" s="68"/>
      <c r="F53" s="100" t="s">
        <v>537</v>
      </c>
      <c r="G53" s="65"/>
      <c r="H53" s="69" t="s">
        <v>244</v>
      </c>
      <c r="I53" s="70"/>
      <c r="J53" s="70"/>
      <c r="K53" s="69" t="s">
        <v>1447</v>
      </c>
      <c r="L53" s="73">
        <v>1</v>
      </c>
      <c r="M53" s="74">
        <v>3610.50390625</v>
      </c>
      <c r="N53" s="74">
        <v>5495.0341796875</v>
      </c>
      <c r="O53" s="75"/>
      <c r="P53" s="76"/>
      <c r="Q53" s="76"/>
      <c r="R53" s="86"/>
      <c r="S53" s="48">
        <v>0</v>
      </c>
      <c r="T53" s="48">
        <v>1</v>
      </c>
      <c r="U53" s="49">
        <v>0</v>
      </c>
      <c r="V53" s="49">
        <v>0.007353</v>
      </c>
      <c r="W53" s="49">
        <v>0.014785</v>
      </c>
      <c r="X53" s="49">
        <v>0.395538</v>
      </c>
      <c r="Y53" s="49">
        <v>0</v>
      </c>
      <c r="Z53" s="49">
        <v>0</v>
      </c>
      <c r="AA53" s="71">
        <v>53</v>
      </c>
      <c r="AB53" s="71"/>
      <c r="AC53" s="72"/>
      <c r="AD53" s="78" t="s">
        <v>896</v>
      </c>
      <c r="AE53" s="78">
        <v>753</v>
      </c>
      <c r="AF53" s="78">
        <v>511</v>
      </c>
      <c r="AG53" s="78">
        <v>2749</v>
      </c>
      <c r="AH53" s="78">
        <v>939</v>
      </c>
      <c r="AI53" s="78"/>
      <c r="AJ53" s="78" t="s">
        <v>987</v>
      </c>
      <c r="AK53" s="78" t="s">
        <v>1063</v>
      </c>
      <c r="AL53" s="83" t="s">
        <v>1136</v>
      </c>
      <c r="AM53" s="78"/>
      <c r="AN53" s="80">
        <v>41578.15387731481</v>
      </c>
      <c r="AO53" s="83" t="s">
        <v>1212</v>
      </c>
      <c r="AP53" s="78" t="b">
        <v>0</v>
      </c>
      <c r="AQ53" s="78" t="b">
        <v>0</v>
      </c>
      <c r="AR53" s="78" t="b">
        <v>1</v>
      </c>
      <c r="AS53" s="78"/>
      <c r="AT53" s="78">
        <v>42</v>
      </c>
      <c r="AU53" s="83" t="s">
        <v>1249</v>
      </c>
      <c r="AV53" s="78" t="b">
        <v>0</v>
      </c>
      <c r="AW53" s="78" t="s">
        <v>1297</v>
      </c>
      <c r="AX53" s="83" t="s">
        <v>1348</v>
      </c>
      <c r="AY53" s="78" t="s">
        <v>66</v>
      </c>
      <c r="AZ53" s="78" t="str">
        <f>REPLACE(INDEX(GroupVertices[Group],MATCH(Vertices[[#This Row],[Vertex]],GroupVertices[Vertex],0)),1,1,"")</f>
        <v>1</v>
      </c>
      <c r="BA53" s="48"/>
      <c r="BB53" s="48"/>
      <c r="BC53" s="48"/>
      <c r="BD53" s="48"/>
      <c r="BE53" s="48"/>
      <c r="BF53" s="48"/>
      <c r="BG53" s="116" t="s">
        <v>1922</v>
      </c>
      <c r="BH53" s="116" t="s">
        <v>1922</v>
      </c>
      <c r="BI53" s="116" t="s">
        <v>1984</v>
      </c>
      <c r="BJ53" s="116" t="s">
        <v>1984</v>
      </c>
      <c r="BK53" s="116">
        <v>1</v>
      </c>
      <c r="BL53" s="120">
        <v>3.8461538461538463</v>
      </c>
      <c r="BM53" s="116">
        <v>0</v>
      </c>
      <c r="BN53" s="120">
        <v>0</v>
      </c>
      <c r="BO53" s="116">
        <v>0</v>
      </c>
      <c r="BP53" s="120">
        <v>0</v>
      </c>
      <c r="BQ53" s="116">
        <v>25</v>
      </c>
      <c r="BR53" s="120">
        <v>96.15384615384616</v>
      </c>
      <c r="BS53" s="116">
        <v>26</v>
      </c>
      <c r="BT53" s="2"/>
      <c r="BU53" s="3"/>
      <c r="BV53" s="3"/>
      <c r="BW53" s="3"/>
      <c r="BX53" s="3"/>
    </row>
    <row r="54" spans="1:76" ht="15">
      <c r="A54" s="64" t="s">
        <v>245</v>
      </c>
      <c r="B54" s="65"/>
      <c r="C54" s="65" t="s">
        <v>64</v>
      </c>
      <c r="D54" s="66">
        <v>162.63182907495482</v>
      </c>
      <c r="E54" s="68"/>
      <c r="F54" s="100" t="s">
        <v>1281</v>
      </c>
      <c r="G54" s="65"/>
      <c r="H54" s="69" t="s">
        <v>245</v>
      </c>
      <c r="I54" s="70"/>
      <c r="J54" s="70"/>
      <c r="K54" s="69" t="s">
        <v>1448</v>
      </c>
      <c r="L54" s="73">
        <v>1</v>
      </c>
      <c r="M54" s="74">
        <v>6925.8828125</v>
      </c>
      <c r="N54" s="74">
        <v>8422.3671875</v>
      </c>
      <c r="O54" s="75"/>
      <c r="P54" s="76"/>
      <c r="Q54" s="76"/>
      <c r="R54" s="86"/>
      <c r="S54" s="48">
        <v>0</v>
      </c>
      <c r="T54" s="48">
        <v>2</v>
      </c>
      <c r="U54" s="49">
        <v>0</v>
      </c>
      <c r="V54" s="49">
        <v>0.007407</v>
      </c>
      <c r="W54" s="49">
        <v>0.020555</v>
      </c>
      <c r="X54" s="49">
        <v>0.617254</v>
      </c>
      <c r="Y54" s="49">
        <v>1</v>
      </c>
      <c r="Z54" s="49">
        <v>0</v>
      </c>
      <c r="AA54" s="71">
        <v>54</v>
      </c>
      <c r="AB54" s="71"/>
      <c r="AC54" s="72"/>
      <c r="AD54" s="78" t="s">
        <v>897</v>
      </c>
      <c r="AE54" s="78">
        <v>443</v>
      </c>
      <c r="AF54" s="78">
        <v>409</v>
      </c>
      <c r="AG54" s="78">
        <v>11501</v>
      </c>
      <c r="AH54" s="78">
        <v>15527</v>
      </c>
      <c r="AI54" s="78"/>
      <c r="AJ54" s="78" t="s">
        <v>988</v>
      </c>
      <c r="AK54" s="78" t="s">
        <v>1064</v>
      </c>
      <c r="AL54" s="78"/>
      <c r="AM54" s="78"/>
      <c r="AN54" s="80">
        <v>40277.45711805556</v>
      </c>
      <c r="AO54" s="83" t="s">
        <v>1213</v>
      </c>
      <c r="AP54" s="78" t="b">
        <v>0</v>
      </c>
      <c r="AQ54" s="78" t="b">
        <v>0</v>
      </c>
      <c r="AR54" s="78" t="b">
        <v>1</v>
      </c>
      <c r="AS54" s="78"/>
      <c r="AT54" s="78">
        <v>470</v>
      </c>
      <c r="AU54" s="83" t="s">
        <v>1255</v>
      </c>
      <c r="AV54" s="78" t="b">
        <v>0</v>
      </c>
      <c r="AW54" s="78" t="s">
        <v>1297</v>
      </c>
      <c r="AX54" s="83" t="s">
        <v>1349</v>
      </c>
      <c r="AY54" s="78" t="s">
        <v>66</v>
      </c>
      <c r="AZ54" s="78" t="str">
        <f>REPLACE(INDEX(GroupVertices[Group],MATCH(Vertices[[#This Row],[Vertex]],GroupVertices[Vertex],0)),1,1,"")</f>
        <v>5</v>
      </c>
      <c r="BA54" s="48"/>
      <c r="BB54" s="48"/>
      <c r="BC54" s="48"/>
      <c r="BD54" s="48"/>
      <c r="BE54" s="48"/>
      <c r="BF54" s="48"/>
      <c r="BG54" s="116" t="s">
        <v>1923</v>
      </c>
      <c r="BH54" s="116" t="s">
        <v>1923</v>
      </c>
      <c r="BI54" s="116" t="s">
        <v>1985</v>
      </c>
      <c r="BJ54" s="116" t="s">
        <v>1985</v>
      </c>
      <c r="BK54" s="116">
        <v>0</v>
      </c>
      <c r="BL54" s="120">
        <v>0</v>
      </c>
      <c r="BM54" s="116">
        <v>0</v>
      </c>
      <c r="BN54" s="120">
        <v>0</v>
      </c>
      <c r="BO54" s="116">
        <v>0</v>
      </c>
      <c r="BP54" s="120">
        <v>0</v>
      </c>
      <c r="BQ54" s="116">
        <v>9</v>
      </c>
      <c r="BR54" s="120">
        <v>100</v>
      </c>
      <c r="BS54" s="116">
        <v>9</v>
      </c>
      <c r="BT54" s="2"/>
      <c r="BU54" s="3"/>
      <c r="BV54" s="3"/>
      <c r="BW54" s="3"/>
      <c r="BX54" s="3"/>
    </row>
    <row r="55" spans="1:76" ht="15">
      <c r="A55" s="64" t="s">
        <v>246</v>
      </c>
      <c r="B55" s="65"/>
      <c r="C55" s="65" t="s">
        <v>64</v>
      </c>
      <c r="D55" s="66">
        <v>162.0664270176603</v>
      </c>
      <c r="E55" s="68"/>
      <c r="F55" s="100" t="s">
        <v>1282</v>
      </c>
      <c r="G55" s="65"/>
      <c r="H55" s="69" t="s">
        <v>246</v>
      </c>
      <c r="I55" s="70"/>
      <c r="J55" s="70"/>
      <c r="K55" s="69" t="s">
        <v>1449</v>
      </c>
      <c r="L55" s="73">
        <v>1</v>
      </c>
      <c r="M55" s="74">
        <v>9804.087890625</v>
      </c>
      <c r="N55" s="74">
        <v>8257.6845703125</v>
      </c>
      <c r="O55" s="75"/>
      <c r="P55" s="76"/>
      <c r="Q55" s="76"/>
      <c r="R55" s="86"/>
      <c r="S55" s="48">
        <v>0</v>
      </c>
      <c r="T55" s="48">
        <v>2</v>
      </c>
      <c r="U55" s="49">
        <v>0</v>
      </c>
      <c r="V55" s="49">
        <v>0.007407</v>
      </c>
      <c r="W55" s="49">
        <v>0.020555</v>
      </c>
      <c r="X55" s="49">
        <v>0.617254</v>
      </c>
      <c r="Y55" s="49">
        <v>1</v>
      </c>
      <c r="Z55" s="49">
        <v>0</v>
      </c>
      <c r="AA55" s="71">
        <v>55</v>
      </c>
      <c r="AB55" s="71"/>
      <c r="AC55" s="72"/>
      <c r="AD55" s="78" t="s">
        <v>898</v>
      </c>
      <c r="AE55" s="78">
        <v>34</v>
      </c>
      <c r="AF55" s="78">
        <v>43</v>
      </c>
      <c r="AG55" s="78">
        <v>432</v>
      </c>
      <c r="AH55" s="78">
        <v>81</v>
      </c>
      <c r="AI55" s="78"/>
      <c r="AJ55" s="78" t="s">
        <v>989</v>
      </c>
      <c r="AK55" s="78" t="s">
        <v>1065</v>
      </c>
      <c r="AL55" s="78"/>
      <c r="AM55" s="78"/>
      <c r="AN55" s="80">
        <v>42718.775555555556</v>
      </c>
      <c r="AO55" s="83" t="s">
        <v>1214</v>
      </c>
      <c r="AP55" s="78" t="b">
        <v>1</v>
      </c>
      <c r="AQ55" s="78" t="b">
        <v>0</v>
      </c>
      <c r="AR55" s="78" t="b">
        <v>0</v>
      </c>
      <c r="AS55" s="78"/>
      <c r="AT55" s="78">
        <v>5</v>
      </c>
      <c r="AU55" s="78"/>
      <c r="AV55" s="78" t="b">
        <v>0</v>
      </c>
      <c r="AW55" s="78" t="s">
        <v>1297</v>
      </c>
      <c r="AX55" s="83" t="s">
        <v>1350</v>
      </c>
      <c r="AY55" s="78" t="s">
        <v>66</v>
      </c>
      <c r="AZ55" s="78" t="str">
        <f>REPLACE(INDEX(GroupVertices[Group],MATCH(Vertices[[#This Row],[Vertex]],GroupVertices[Vertex],0)),1,1,"")</f>
        <v>5</v>
      </c>
      <c r="BA55" s="48"/>
      <c r="BB55" s="48"/>
      <c r="BC55" s="48"/>
      <c r="BD55" s="48"/>
      <c r="BE55" s="48"/>
      <c r="BF55" s="48"/>
      <c r="BG55" s="116" t="s">
        <v>1923</v>
      </c>
      <c r="BH55" s="116" t="s">
        <v>1923</v>
      </c>
      <c r="BI55" s="116" t="s">
        <v>1985</v>
      </c>
      <c r="BJ55" s="116" t="s">
        <v>1985</v>
      </c>
      <c r="BK55" s="116">
        <v>0</v>
      </c>
      <c r="BL55" s="120">
        <v>0</v>
      </c>
      <c r="BM55" s="116">
        <v>0</v>
      </c>
      <c r="BN55" s="120">
        <v>0</v>
      </c>
      <c r="BO55" s="116">
        <v>0</v>
      </c>
      <c r="BP55" s="120">
        <v>0</v>
      </c>
      <c r="BQ55" s="116">
        <v>9</v>
      </c>
      <c r="BR55" s="120">
        <v>100</v>
      </c>
      <c r="BS55" s="116">
        <v>9</v>
      </c>
      <c r="BT55" s="2"/>
      <c r="BU55" s="3"/>
      <c r="BV55" s="3"/>
      <c r="BW55" s="3"/>
      <c r="BX55" s="3"/>
    </row>
    <row r="56" spans="1:76" ht="15">
      <c r="A56" s="64" t="s">
        <v>247</v>
      </c>
      <c r="B56" s="65"/>
      <c r="C56" s="65" t="s">
        <v>64</v>
      </c>
      <c r="D56" s="66">
        <v>162.62256018876968</v>
      </c>
      <c r="E56" s="68"/>
      <c r="F56" s="100" t="s">
        <v>538</v>
      </c>
      <c r="G56" s="65"/>
      <c r="H56" s="69" t="s">
        <v>247</v>
      </c>
      <c r="I56" s="70"/>
      <c r="J56" s="70"/>
      <c r="K56" s="69" t="s">
        <v>1450</v>
      </c>
      <c r="L56" s="73">
        <v>1</v>
      </c>
      <c r="M56" s="74">
        <v>4479.73388671875</v>
      </c>
      <c r="N56" s="74">
        <v>5127.42822265625</v>
      </c>
      <c r="O56" s="75"/>
      <c r="P56" s="76"/>
      <c r="Q56" s="76"/>
      <c r="R56" s="86"/>
      <c r="S56" s="48">
        <v>1</v>
      </c>
      <c r="T56" s="48">
        <v>1</v>
      </c>
      <c r="U56" s="49">
        <v>0</v>
      </c>
      <c r="V56" s="49">
        <v>0</v>
      </c>
      <c r="W56" s="49">
        <v>0</v>
      </c>
      <c r="X56" s="49">
        <v>0.999995</v>
      </c>
      <c r="Y56" s="49">
        <v>0</v>
      </c>
      <c r="Z56" s="49" t="s">
        <v>1558</v>
      </c>
      <c r="AA56" s="71">
        <v>56</v>
      </c>
      <c r="AB56" s="71"/>
      <c r="AC56" s="72"/>
      <c r="AD56" s="78" t="s">
        <v>899</v>
      </c>
      <c r="AE56" s="78">
        <v>235</v>
      </c>
      <c r="AF56" s="78">
        <v>403</v>
      </c>
      <c r="AG56" s="78">
        <v>1891</v>
      </c>
      <c r="AH56" s="78">
        <v>52</v>
      </c>
      <c r="AI56" s="78"/>
      <c r="AJ56" s="78" t="s">
        <v>990</v>
      </c>
      <c r="AK56" s="78" t="s">
        <v>1066</v>
      </c>
      <c r="AL56" s="83" t="s">
        <v>1137</v>
      </c>
      <c r="AM56" s="78"/>
      <c r="AN56" s="80">
        <v>39986.2947337963</v>
      </c>
      <c r="AO56" s="78"/>
      <c r="AP56" s="78" t="b">
        <v>1</v>
      </c>
      <c r="AQ56" s="78" t="b">
        <v>0</v>
      </c>
      <c r="AR56" s="78" t="b">
        <v>0</v>
      </c>
      <c r="AS56" s="78"/>
      <c r="AT56" s="78">
        <v>75</v>
      </c>
      <c r="AU56" s="83" t="s">
        <v>1249</v>
      </c>
      <c r="AV56" s="78" t="b">
        <v>0</v>
      </c>
      <c r="AW56" s="78" t="s">
        <v>1297</v>
      </c>
      <c r="AX56" s="83" t="s">
        <v>1351</v>
      </c>
      <c r="AY56" s="78" t="s">
        <v>66</v>
      </c>
      <c r="AZ56" s="78" t="str">
        <f>REPLACE(INDEX(GroupVertices[Group],MATCH(Vertices[[#This Row],[Vertex]],GroupVertices[Vertex],0)),1,1,"")</f>
        <v>3</v>
      </c>
      <c r="BA56" s="48" t="s">
        <v>397</v>
      </c>
      <c r="BB56" s="48" t="s">
        <v>397</v>
      </c>
      <c r="BC56" s="48" t="s">
        <v>435</v>
      </c>
      <c r="BD56" s="48" t="s">
        <v>435</v>
      </c>
      <c r="BE56" s="48"/>
      <c r="BF56" s="48"/>
      <c r="BG56" s="116" t="s">
        <v>1924</v>
      </c>
      <c r="BH56" s="116" t="s">
        <v>1924</v>
      </c>
      <c r="BI56" s="116" t="s">
        <v>1986</v>
      </c>
      <c r="BJ56" s="116" t="s">
        <v>1986</v>
      </c>
      <c r="BK56" s="116">
        <v>2</v>
      </c>
      <c r="BL56" s="120">
        <v>6.0606060606060606</v>
      </c>
      <c r="BM56" s="116">
        <v>0</v>
      </c>
      <c r="BN56" s="120">
        <v>0</v>
      </c>
      <c r="BO56" s="116">
        <v>0</v>
      </c>
      <c r="BP56" s="120">
        <v>0</v>
      </c>
      <c r="BQ56" s="116">
        <v>31</v>
      </c>
      <c r="BR56" s="120">
        <v>93.93939393939394</v>
      </c>
      <c r="BS56" s="116">
        <v>33</v>
      </c>
      <c r="BT56" s="2"/>
      <c r="BU56" s="3"/>
      <c r="BV56" s="3"/>
      <c r="BW56" s="3"/>
      <c r="BX56" s="3"/>
    </row>
    <row r="57" spans="1:76" ht="15">
      <c r="A57" s="64" t="s">
        <v>248</v>
      </c>
      <c r="B57" s="65"/>
      <c r="C57" s="65" t="s">
        <v>64</v>
      </c>
      <c r="D57" s="66">
        <v>172.28846366552372</v>
      </c>
      <c r="E57" s="68"/>
      <c r="F57" s="100" t="s">
        <v>539</v>
      </c>
      <c r="G57" s="65"/>
      <c r="H57" s="69" t="s">
        <v>248</v>
      </c>
      <c r="I57" s="70"/>
      <c r="J57" s="70"/>
      <c r="K57" s="69" t="s">
        <v>1451</v>
      </c>
      <c r="L57" s="73">
        <v>1</v>
      </c>
      <c r="M57" s="74">
        <v>1243.1239013671875</v>
      </c>
      <c r="N57" s="74">
        <v>1460.9796142578125</v>
      </c>
      <c r="O57" s="75"/>
      <c r="P57" s="76"/>
      <c r="Q57" s="76"/>
      <c r="R57" s="86"/>
      <c r="S57" s="48">
        <v>0</v>
      </c>
      <c r="T57" s="48">
        <v>1</v>
      </c>
      <c r="U57" s="49">
        <v>0</v>
      </c>
      <c r="V57" s="49">
        <v>0.032258</v>
      </c>
      <c r="W57" s="49">
        <v>0</v>
      </c>
      <c r="X57" s="49">
        <v>0.555553</v>
      </c>
      <c r="Y57" s="49">
        <v>0</v>
      </c>
      <c r="Z57" s="49">
        <v>0</v>
      </c>
      <c r="AA57" s="71">
        <v>57</v>
      </c>
      <c r="AB57" s="71"/>
      <c r="AC57" s="72"/>
      <c r="AD57" s="78" t="s">
        <v>900</v>
      </c>
      <c r="AE57" s="78">
        <v>1080</v>
      </c>
      <c r="AF57" s="78">
        <v>6660</v>
      </c>
      <c r="AG57" s="78">
        <v>17587</v>
      </c>
      <c r="AH57" s="78">
        <v>293</v>
      </c>
      <c r="AI57" s="78"/>
      <c r="AJ57" s="78" t="s">
        <v>991</v>
      </c>
      <c r="AK57" s="78" t="s">
        <v>1067</v>
      </c>
      <c r="AL57" s="83" t="s">
        <v>1138</v>
      </c>
      <c r="AM57" s="78"/>
      <c r="AN57" s="80">
        <v>40011.59196759259</v>
      </c>
      <c r="AO57" s="83" t="s">
        <v>1215</v>
      </c>
      <c r="AP57" s="78" t="b">
        <v>0</v>
      </c>
      <c r="AQ57" s="78" t="b">
        <v>0</v>
      </c>
      <c r="AR57" s="78" t="b">
        <v>0</v>
      </c>
      <c r="AS57" s="78"/>
      <c r="AT57" s="78">
        <v>522</v>
      </c>
      <c r="AU57" s="83" t="s">
        <v>1257</v>
      </c>
      <c r="AV57" s="78" t="b">
        <v>0</v>
      </c>
      <c r="AW57" s="78" t="s">
        <v>1297</v>
      </c>
      <c r="AX57" s="83" t="s">
        <v>1352</v>
      </c>
      <c r="AY57" s="78" t="s">
        <v>66</v>
      </c>
      <c r="AZ57" s="78" t="str">
        <f>REPLACE(INDEX(GroupVertices[Group],MATCH(Vertices[[#This Row],[Vertex]],GroupVertices[Vertex],0)),1,1,"")</f>
        <v>2</v>
      </c>
      <c r="BA57" s="48"/>
      <c r="BB57" s="48"/>
      <c r="BC57" s="48"/>
      <c r="BD57" s="48"/>
      <c r="BE57" s="48" t="s">
        <v>465</v>
      </c>
      <c r="BF57" s="48" t="s">
        <v>465</v>
      </c>
      <c r="BG57" s="116" t="s">
        <v>1914</v>
      </c>
      <c r="BH57" s="116" t="s">
        <v>1914</v>
      </c>
      <c r="BI57" s="116" t="s">
        <v>1976</v>
      </c>
      <c r="BJ57" s="116" t="s">
        <v>1976</v>
      </c>
      <c r="BK57" s="116">
        <v>0</v>
      </c>
      <c r="BL57" s="120">
        <v>0</v>
      </c>
      <c r="BM57" s="116">
        <v>0</v>
      </c>
      <c r="BN57" s="120">
        <v>0</v>
      </c>
      <c r="BO57" s="116">
        <v>0</v>
      </c>
      <c r="BP57" s="120">
        <v>0</v>
      </c>
      <c r="BQ57" s="116">
        <v>20</v>
      </c>
      <c r="BR57" s="120">
        <v>100</v>
      </c>
      <c r="BS57" s="116">
        <v>20</v>
      </c>
      <c r="BT57" s="2"/>
      <c r="BU57" s="3"/>
      <c r="BV57" s="3"/>
      <c r="BW57" s="3"/>
      <c r="BX57" s="3"/>
    </row>
    <row r="58" spans="1:76" ht="15">
      <c r="A58" s="64" t="s">
        <v>249</v>
      </c>
      <c r="B58" s="65"/>
      <c r="C58" s="65" t="s">
        <v>64</v>
      </c>
      <c r="D58" s="66">
        <v>163.47684253216826</v>
      </c>
      <c r="E58" s="68"/>
      <c r="F58" s="100" t="s">
        <v>1283</v>
      </c>
      <c r="G58" s="65"/>
      <c r="H58" s="69" t="s">
        <v>249</v>
      </c>
      <c r="I58" s="70"/>
      <c r="J58" s="70"/>
      <c r="K58" s="69" t="s">
        <v>1452</v>
      </c>
      <c r="L58" s="73">
        <v>1</v>
      </c>
      <c r="M58" s="74">
        <v>7588.22998046875</v>
      </c>
      <c r="N58" s="74">
        <v>8861.3076171875</v>
      </c>
      <c r="O58" s="75"/>
      <c r="P58" s="76"/>
      <c r="Q58" s="76"/>
      <c r="R58" s="86"/>
      <c r="S58" s="48">
        <v>0</v>
      </c>
      <c r="T58" s="48">
        <v>2</v>
      </c>
      <c r="U58" s="49">
        <v>0</v>
      </c>
      <c r="V58" s="49">
        <v>0.007407</v>
      </c>
      <c r="W58" s="49">
        <v>0.020555</v>
      </c>
      <c r="X58" s="49">
        <v>0.617254</v>
      </c>
      <c r="Y58" s="49">
        <v>1</v>
      </c>
      <c r="Z58" s="49">
        <v>0</v>
      </c>
      <c r="AA58" s="71">
        <v>58</v>
      </c>
      <c r="AB58" s="71"/>
      <c r="AC58" s="72"/>
      <c r="AD58" s="78" t="s">
        <v>901</v>
      </c>
      <c r="AE58" s="78">
        <v>785</v>
      </c>
      <c r="AF58" s="78">
        <v>956</v>
      </c>
      <c r="AG58" s="78">
        <v>2106</v>
      </c>
      <c r="AH58" s="78">
        <v>703</v>
      </c>
      <c r="AI58" s="78"/>
      <c r="AJ58" s="78" t="s">
        <v>992</v>
      </c>
      <c r="AK58" s="78" t="s">
        <v>1068</v>
      </c>
      <c r="AL58" s="78"/>
      <c r="AM58" s="78"/>
      <c r="AN58" s="80">
        <v>39782.86672453704</v>
      </c>
      <c r="AO58" s="83" t="s">
        <v>1216</v>
      </c>
      <c r="AP58" s="78" t="b">
        <v>0</v>
      </c>
      <c r="AQ58" s="78" t="b">
        <v>0</v>
      </c>
      <c r="AR58" s="78" t="b">
        <v>1</v>
      </c>
      <c r="AS58" s="78"/>
      <c r="AT58" s="78">
        <v>71</v>
      </c>
      <c r="AU58" s="83" t="s">
        <v>1252</v>
      </c>
      <c r="AV58" s="78" t="b">
        <v>0</v>
      </c>
      <c r="AW58" s="78" t="s">
        <v>1297</v>
      </c>
      <c r="AX58" s="83" t="s">
        <v>1353</v>
      </c>
      <c r="AY58" s="78" t="s">
        <v>66</v>
      </c>
      <c r="AZ58" s="78" t="str">
        <f>REPLACE(INDEX(GroupVertices[Group],MATCH(Vertices[[#This Row],[Vertex]],GroupVertices[Vertex],0)),1,1,"")</f>
        <v>5</v>
      </c>
      <c r="BA58" s="48"/>
      <c r="BB58" s="48"/>
      <c r="BC58" s="48"/>
      <c r="BD58" s="48"/>
      <c r="BE58" s="48"/>
      <c r="BF58" s="48"/>
      <c r="BG58" s="116" t="s">
        <v>1923</v>
      </c>
      <c r="BH58" s="116" t="s">
        <v>1923</v>
      </c>
      <c r="BI58" s="116" t="s">
        <v>1985</v>
      </c>
      <c r="BJ58" s="116" t="s">
        <v>1985</v>
      </c>
      <c r="BK58" s="116">
        <v>0</v>
      </c>
      <c r="BL58" s="120">
        <v>0</v>
      </c>
      <c r="BM58" s="116">
        <v>0</v>
      </c>
      <c r="BN58" s="120">
        <v>0</v>
      </c>
      <c r="BO58" s="116">
        <v>0</v>
      </c>
      <c r="BP58" s="120">
        <v>0</v>
      </c>
      <c r="BQ58" s="116">
        <v>9</v>
      </c>
      <c r="BR58" s="120">
        <v>100</v>
      </c>
      <c r="BS58" s="116">
        <v>9</v>
      </c>
      <c r="BT58" s="2"/>
      <c r="BU58" s="3"/>
      <c r="BV58" s="3"/>
      <c r="BW58" s="3"/>
      <c r="BX58" s="3"/>
    </row>
    <row r="59" spans="1:76" ht="15">
      <c r="A59" s="64" t="s">
        <v>250</v>
      </c>
      <c r="B59" s="65"/>
      <c r="C59" s="65" t="s">
        <v>64</v>
      </c>
      <c r="D59" s="66">
        <v>162.07724071820965</v>
      </c>
      <c r="E59" s="68"/>
      <c r="F59" s="100" t="s">
        <v>540</v>
      </c>
      <c r="G59" s="65"/>
      <c r="H59" s="69" t="s">
        <v>250</v>
      </c>
      <c r="I59" s="70"/>
      <c r="J59" s="70"/>
      <c r="K59" s="69" t="s">
        <v>1453</v>
      </c>
      <c r="L59" s="73">
        <v>1</v>
      </c>
      <c r="M59" s="74">
        <v>2185.124267578125</v>
      </c>
      <c r="N59" s="74">
        <v>4093.708251953125</v>
      </c>
      <c r="O59" s="75"/>
      <c r="P59" s="76"/>
      <c r="Q59" s="76"/>
      <c r="R59" s="86"/>
      <c r="S59" s="48">
        <v>0</v>
      </c>
      <c r="T59" s="48">
        <v>1</v>
      </c>
      <c r="U59" s="49">
        <v>0</v>
      </c>
      <c r="V59" s="49">
        <v>0.032258</v>
      </c>
      <c r="W59" s="49">
        <v>0</v>
      </c>
      <c r="X59" s="49">
        <v>0.555553</v>
      </c>
      <c r="Y59" s="49">
        <v>0</v>
      </c>
      <c r="Z59" s="49">
        <v>0</v>
      </c>
      <c r="AA59" s="71">
        <v>59</v>
      </c>
      <c r="AB59" s="71"/>
      <c r="AC59" s="72"/>
      <c r="AD59" s="78" t="s">
        <v>902</v>
      </c>
      <c r="AE59" s="78">
        <v>57</v>
      </c>
      <c r="AF59" s="78">
        <v>50</v>
      </c>
      <c r="AG59" s="78">
        <v>394</v>
      </c>
      <c r="AH59" s="78">
        <v>0</v>
      </c>
      <c r="AI59" s="78"/>
      <c r="AJ59" s="78"/>
      <c r="AK59" s="78" t="s">
        <v>1069</v>
      </c>
      <c r="AL59" s="83" t="s">
        <v>1122</v>
      </c>
      <c r="AM59" s="78"/>
      <c r="AN59" s="80">
        <v>41365.68568287037</v>
      </c>
      <c r="AO59" s="78"/>
      <c r="AP59" s="78" t="b">
        <v>0</v>
      </c>
      <c r="AQ59" s="78" t="b">
        <v>0</v>
      </c>
      <c r="AR59" s="78" t="b">
        <v>0</v>
      </c>
      <c r="AS59" s="78"/>
      <c r="AT59" s="78">
        <v>8</v>
      </c>
      <c r="AU59" s="83" t="s">
        <v>1249</v>
      </c>
      <c r="AV59" s="78" t="b">
        <v>0</v>
      </c>
      <c r="AW59" s="78" t="s">
        <v>1297</v>
      </c>
      <c r="AX59" s="83" t="s">
        <v>1354</v>
      </c>
      <c r="AY59" s="78" t="s">
        <v>66</v>
      </c>
      <c r="AZ59" s="78" t="str">
        <f>REPLACE(INDEX(GroupVertices[Group],MATCH(Vertices[[#This Row],[Vertex]],GroupVertices[Vertex],0)),1,1,"")</f>
        <v>2</v>
      </c>
      <c r="BA59" s="48"/>
      <c r="BB59" s="48"/>
      <c r="BC59" s="48"/>
      <c r="BD59" s="48"/>
      <c r="BE59" s="48" t="s">
        <v>465</v>
      </c>
      <c r="BF59" s="48" t="s">
        <v>465</v>
      </c>
      <c r="BG59" s="116" t="s">
        <v>1914</v>
      </c>
      <c r="BH59" s="116" t="s">
        <v>1914</v>
      </c>
      <c r="BI59" s="116" t="s">
        <v>1976</v>
      </c>
      <c r="BJ59" s="116" t="s">
        <v>1976</v>
      </c>
      <c r="BK59" s="116">
        <v>0</v>
      </c>
      <c r="BL59" s="120">
        <v>0</v>
      </c>
      <c r="BM59" s="116">
        <v>0</v>
      </c>
      <c r="BN59" s="120">
        <v>0</v>
      </c>
      <c r="BO59" s="116">
        <v>0</v>
      </c>
      <c r="BP59" s="120">
        <v>0</v>
      </c>
      <c r="BQ59" s="116">
        <v>20</v>
      </c>
      <c r="BR59" s="120">
        <v>100</v>
      </c>
      <c r="BS59" s="116">
        <v>20</v>
      </c>
      <c r="BT59" s="2"/>
      <c r="BU59" s="3"/>
      <c r="BV59" s="3"/>
      <c r="BW59" s="3"/>
      <c r="BX59" s="3"/>
    </row>
    <row r="60" spans="1:76" ht="15">
      <c r="A60" s="64" t="s">
        <v>251</v>
      </c>
      <c r="B60" s="65"/>
      <c r="C60" s="65" t="s">
        <v>64</v>
      </c>
      <c r="D60" s="66">
        <v>163.0226671090956</v>
      </c>
      <c r="E60" s="68"/>
      <c r="F60" s="100" t="s">
        <v>541</v>
      </c>
      <c r="G60" s="65"/>
      <c r="H60" s="69" t="s">
        <v>251</v>
      </c>
      <c r="I60" s="70"/>
      <c r="J60" s="70"/>
      <c r="K60" s="69" t="s">
        <v>1454</v>
      </c>
      <c r="L60" s="73">
        <v>1</v>
      </c>
      <c r="M60" s="74">
        <v>9594.30859375</v>
      </c>
      <c r="N60" s="74">
        <v>9646.09375</v>
      </c>
      <c r="O60" s="75"/>
      <c r="P60" s="76"/>
      <c r="Q60" s="76"/>
      <c r="R60" s="86"/>
      <c r="S60" s="48">
        <v>0</v>
      </c>
      <c r="T60" s="48">
        <v>2</v>
      </c>
      <c r="U60" s="49">
        <v>0</v>
      </c>
      <c r="V60" s="49">
        <v>0.007407</v>
      </c>
      <c r="W60" s="49">
        <v>0.017679</v>
      </c>
      <c r="X60" s="49">
        <v>0.648519</v>
      </c>
      <c r="Y60" s="49">
        <v>1</v>
      </c>
      <c r="Z60" s="49">
        <v>0</v>
      </c>
      <c r="AA60" s="71">
        <v>60</v>
      </c>
      <c r="AB60" s="71"/>
      <c r="AC60" s="72"/>
      <c r="AD60" s="78" t="s">
        <v>903</v>
      </c>
      <c r="AE60" s="78">
        <v>1594</v>
      </c>
      <c r="AF60" s="78">
        <v>662</v>
      </c>
      <c r="AG60" s="78">
        <v>1268</v>
      </c>
      <c r="AH60" s="78">
        <v>494</v>
      </c>
      <c r="AI60" s="78"/>
      <c r="AJ60" s="78" t="s">
        <v>993</v>
      </c>
      <c r="AK60" s="78" t="s">
        <v>1062</v>
      </c>
      <c r="AL60" s="78"/>
      <c r="AM60" s="78"/>
      <c r="AN60" s="80">
        <v>42393.0265625</v>
      </c>
      <c r="AO60" s="83" t="s">
        <v>1217</v>
      </c>
      <c r="AP60" s="78" t="b">
        <v>0</v>
      </c>
      <c r="AQ60" s="78" t="b">
        <v>0</v>
      </c>
      <c r="AR60" s="78" t="b">
        <v>1</v>
      </c>
      <c r="AS60" s="78"/>
      <c r="AT60" s="78">
        <v>36</v>
      </c>
      <c r="AU60" s="83" t="s">
        <v>1249</v>
      </c>
      <c r="AV60" s="78" t="b">
        <v>0</v>
      </c>
      <c r="AW60" s="78" t="s">
        <v>1297</v>
      </c>
      <c r="AX60" s="83" t="s">
        <v>1355</v>
      </c>
      <c r="AY60" s="78" t="s">
        <v>66</v>
      </c>
      <c r="AZ60" s="78" t="str">
        <f>REPLACE(INDEX(GroupVertices[Group],MATCH(Vertices[[#This Row],[Vertex]],GroupVertices[Vertex],0)),1,1,"")</f>
        <v>5</v>
      </c>
      <c r="BA60" s="48" t="s">
        <v>398</v>
      </c>
      <c r="BB60" s="48" t="s">
        <v>398</v>
      </c>
      <c r="BC60" s="48" t="s">
        <v>436</v>
      </c>
      <c r="BD60" s="48" t="s">
        <v>436</v>
      </c>
      <c r="BE60" s="48" t="s">
        <v>469</v>
      </c>
      <c r="BF60" s="48" t="s">
        <v>469</v>
      </c>
      <c r="BG60" s="116" t="s">
        <v>1925</v>
      </c>
      <c r="BH60" s="116" t="s">
        <v>1925</v>
      </c>
      <c r="BI60" s="116" t="s">
        <v>1987</v>
      </c>
      <c r="BJ60" s="116" t="s">
        <v>1987</v>
      </c>
      <c r="BK60" s="116">
        <v>0</v>
      </c>
      <c r="BL60" s="120">
        <v>0</v>
      </c>
      <c r="BM60" s="116">
        <v>0</v>
      </c>
      <c r="BN60" s="120">
        <v>0</v>
      </c>
      <c r="BO60" s="116">
        <v>0</v>
      </c>
      <c r="BP60" s="120">
        <v>0</v>
      </c>
      <c r="BQ60" s="116">
        <v>38</v>
      </c>
      <c r="BR60" s="120">
        <v>100</v>
      </c>
      <c r="BS60" s="116">
        <v>38</v>
      </c>
      <c r="BT60" s="2"/>
      <c r="BU60" s="3"/>
      <c r="BV60" s="3"/>
      <c r="BW60" s="3"/>
      <c r="BX60" s="3"/>
    </row>
    <row r="61" spans="1:76" ht="15">
      <c r="A61" s="64" t="s">
        <v>279</v>
      </c>
      <c r="B61" s="65"/>
      <c r="C61" s="65" t="s">
        <v>64</v>
      </c>
      <c r="D61" s="66">
        <v>164.84400324447887</v>
      </c>
      <c r="E61" s="68"/>
      <c r="F61" s="100" t="s">
        <v>1284</v>
      </c>
      <c r="G61" s="65"/>
      <c r="H61" s="69" t="s">
        <v>279</v>
      </c>
      <c r="I61" s="70"/>
      <c r="J61" s="70"/>
      <c r="K61" s="69" t="s">
        <v>1455</v>
      </c>
      <c r="L61" s="73">
        <v>4.317993760556872</v>
      </c>
      <c r="M61" s="74">
        <v>9022.0498046875</v>
      </c>
      <c r="N61" s="74">
        <v>8953.8232421875</v>
      </c>
      <c r="O61" s="75"/>
      <c r="P61" s="76"/>
      <c r="Q61" s="76"/>
      <c r="R61" s="86"/>
      <c r="S61" s="48">
        <v>2</v>
      </c>
      <c r="T61" s="48">
        <v>2</v>
      </c>
      <c r="U61" s="49">
        <v>1</v>
      </c>
      <c r="V61" s="49">
        <v>0.007463</v>
      </c>
      <c r="W61" s="49">
        <v>0.022799</v>
      </c>
      <c r="X61" s="49">
        <v>0.892875</v>
      </c>
      <c r="Y61" s="49">
        <v>0.5</v>
      </c>
      <c r="Z61" s="49">
        <v>0.3333333333333333</v>
      </c>
      <c r="AA61" s="71">
        <v>61</v>
      </c>
      <c r="AB61" s="71"/>
      <c r="AC61" s="72"/>
      <c r="AD61" s="78" t="s">
        <v>904</v>
      </c>
      <c r="AE61" s="78">
        <v>3869</v>
      </c>
      <c r="AF61" s="78">
        <v>1841</v>
      </c>
      <c r="AG61" s="78">
        <v>14393</v>
      </c>
      <c r="AH61" s="78">
        <v>2070</v>
      </c>
      <c r="AI61" s="78"/>
      <c r="AJ61" s="78" t="s">
        <v>994</v>
      </c>
      <c r="AK61" s="78" t="s">
        <v>1070</v>
      </c>
      <c r="AL61" s="83" t="s">
        <v>1139</v>
      </c>
      <c r="AM61" s="78"/>
      <c r="AN61" s="80">
        <v>39406.652141203704</v>
      </c>
      <c r="AO61" s="83" t="s">
        <v>1218</v>
      </c>
      <c r="AP61" s="78" t="b">
        <v>0</v>
      </c>
      <c r="AQ61" s="78" t="b">
        <v>0</v>
      </c>
      <c r="AR61" s="78" t="b">
        <v>1</v>
      </c>
      <c r="AS61" s="78"/>
      <c r="AT61" s="78">
        <v>253</v>
      </c>
      <c r="AU61" s="83" t="s">
        <v>1258</v>
      </c>
      <c r="AV61" s="78" t="b">
        <v>0</v>
      </c>
      <c r="AW61" s="78" t="s">
        <v>1297</v>
      </c>
      <c r="AX61" s="83" t="s">
        <v>1356</v>
      </c>
      <c r="AY61" s="78" t="s">
        <v>66</v>
      </c>
      <c r="AZ61" s="78" t="str">
        <f>REPLACE(INDEX(GroupVertices[Group],MATCH(Vertices[[#This Row],[Vertex]],GroupVertices[Vertex],0)),1,1,"")</f>
        <v>5</v>
      </c>
      <c r="BA61" s="48"/>
      <c r="BB61" s="48"/>
      <c r="BC61" s="48"/>
      <c r="BD61" s="48"/>
      <c r="BE61" s="48"/>
      <c r="BF61" s="48"/>
      <c r="BG61" s="116" t="s">
        <v>1923</v>
      </c>
      <c r="BH61" s="116" t="s">
        <v>1923</v>
      </c>
      <c r="BI61" s="116" t="s">
        <v>1985</v>
      </c>
      <c r="BJ61" s="116" t="s">
        <v>1985</v>
      </c>
      <c r="BK61" s="116">
        <v>0</v>
      </c>
      <c r="BL61" s="120">
        <v>0</v>
      </c>
      <c r="BM61" s="116">
        <v>0</v>
      </c>
      <c r="BN61" s="120">
        <v>0</v>
      </c>
      <c r="BO61" s="116">
        <v>0</v>
      </c>
      <c r="BP61" s="120">
        <v>0</v>
      </c>
      <c r="BQ61" s="116">
        <v>9</v>
      </c>
      <c r="BR61" s="120">
        <v>100</v>
      </c>
      <c r="BS61" s="116">
        <v>9</v>
      </c>
      <c r="BT61" s="2"/>
      <c r="BU61" s="3"/>
      <c r="BV61" s="3"/>
      <c r="BW61" s="3"/>
      <c r="BX61" s="3"/>
    </row>
    <row r="62" spans="1:76" ht="15">
      <c r="A62" s="64" t="s">
        <v>252</v>
      </c>
      <c r="B62" s="65"/>
      <c r="C62" s="65" t="s">
        <v>64</v>
      </c>
      <c r="D62" s="66">
        <v>164.1133060502157</v>
      </c>
      <c r="E62" s="68"/>
      <c r="F62" s="100" t="s">
        <v>542</v>
      </c>
      <c r="G62" s="65"/>
      <c r="H62" s="69" t="s">
        <v>252</v>
      </c>
      <c r="I62" s="70"/>
      <c r="J62" s="70"/>
      <c r="K62" s="69" t="s">
        <v>1456</v>
      </c>
      <c r="L62" s="73">
        <v>1</v>
      </c>
      <c r="M62" s="74">
        <v>6666.3671875</v>
      </c>
      <c r="N62" s="74">
        <v>3243.18994140625</v>
      </c>
      <c r="O62" s="75"/>
      <c r="P62" s="76"/>
      <c r="Q62" s="76"/>
      <c r="R62" s="86"/>
      <c r="S62" s="48">
        <v>0</v>
      </c>
      <c r="T62" s="48">
        <v>2</v>
      </c>
      <c r="U62" s="49">
        <v>0</v>
      </c>
      <c r="V62" s="49">
        <v>0.007752</v>
      </c>
      <c r="W62" s="49">
        <v>0.020007</v>
      </c>
      <c r="X62" s="49">
        <v>0.645205</v>
      </c>
      <c r="Y62" s="49">
        <v>1</v>
      </c>
      <c r="Z62" s="49">
        <v>0</v>
      </c>
      <c r="AA62" s="71">
        <v>62</v>
      </c>
      <c r="AB62" s="71"/>
      <c r="AC62" s="72"/>
      <c r="AD62" s="78" t="s">
        <v>905</v>
      </c>
      <c r="AE62" s="78">
        <v>348</v>
      </c>
      <c r="AF62" s="78">
        <v>1368</v>
      </c>
      <c r="AG62" s="78">
        <v>8039</v>
      </c>
      <c r="AH62" s="78">
        <v>3079</v>
      </c>
      <c r="AI62" s="78"/>
      <c r="AJ62" s="78" t="s">
        <v>995</v>
      </c>
      <c r="AK62" s="78" t="s">
        <v>1071</v>
      </c>
      <c r="AL62" s="83" t="s">
        <v>1140</v>
      </c>
      <c r="AM62" s="78"/>
      <c r="AN62" s="80">
        <v>40725.38077546296</v>
      </c>
      <c r="AO62" s="83" t="s">
        <v>1219</v>
      </c>
      <c r="AP62" s="78" t="b">
        <v>1</v>
      </c>
      <c r="AQ62" s="78" t="b">
        <v>0</v>
      </c>
      <c r="AR62" s="78" t="b">
        <v>0</v>
      </c>
      <c r="AS62" s="78"/>
      <c r="AT62" s="78">
        <v>177</v>
      </c>
      <c r="AU62" s="83" t="s">
        <v>1249</v>
      </c>
      <c r="AV62" s="78" t="b">
        <v>0</v>
      </c>
      <c r="AW62" s="78" t="s">
        <v>1297</v>
      </c>
      <c r="AX62" s="83" t="s">
        <v>1357</v>
      </c>
      <c r="AY62" s="78" t="s">
        <v>66</v>
      </c>
      <c r="AZ62" s="78" t="str">
        <f>REPLACE(INDEX(GroupVertices[Group],MATCH(Vertices[[#This Row],[Vertex]],GroupVertices[Vertex],0)),1,1,"")</f>
        <v>4</v>
      </c>
      <c r="BA62" s="48" t="s">
        <v>399</v>
      </c>
      <c r="BB62" s="48" t="s">
        <v>399</v>
      </c>
      <c r="BC62" s="48" t="s">
        <v>437</v>
      </c>
      <c r="BD62" s="48" t="s">
        <v>437</v>
      </c>
      <c r="BE62" s="48" t="s">
        <v>470</v>
      </c>
      <c r="BF62" s="48" t="s">
        <v>470</v>
      </c>
      <c r="BG62" s="116" t="s">
        <v>1926</v>
      </c>
      <c r="BH62" s="116" t="s">
        <v>1956</v>
      </c>
      <c r="BI62" s="116" t="s">
        <v>1988</v>
      </c>
      <c r="BJ62" s="116" t="s">
        <v>1988</v>
      </c>
      <c r="BK62" s="116">
        <v>3</v>
      </c>
      <c r="BL62" s="120">
        <v>5.660377358490566</v>
      </c>
      <c r="BM62" s="116">
        <v>0</v>
      </c>
      <c r="BN62" s="120">
        <v>0</v>
      </c>
      <c r="BO62" s="116">
        <v>0</v>
      </c>
      <c r="BP62" s="120">
        <v>0</v>
      </c>
      <c r="BQ62" s="116">
        <v>50</v>
      </c>
      <c r="BR62" s="120">
        <v>94.33962264150944</v>
      </c>
      <c r="BS62" s="116">
        <v>53</v>
      </c>
      <c r="BT62" s="2"/>
      <c r="BU62" s="3"/>
      <c r="BV62" s="3"/>
      <c r="BW62" s="3"/>
      <c r="BX62" s="3"/>
    </row>
    <row r="63" spans="1:76" ht="15">
      <c r="A63" s="64" t="s">
        <v>253</v>
      </c>
      <c r="B63" s="65"/>
      <c r="C63" s="65" t="s">
        <v>64</v>
      </c>
      <c r="D63" s="66">
        <v>162.43718246506654</v>
      </c>
      <c r="E63" s="68"/>
      <c r="F63" s="100" t="s">
        <v>543</v>
      </c>
      <c r="G63" s="65"/>
      <c r="H63" s="69" t="s">
        <v>253</v>
      </c>
      <c r="I63" s="70"/>
      <c r="J63" s="70"/>
      <c r="K63" s="69" t="s">
        <v>1457</v>
      </c>
      <c r="L63" s="73">
        <v>1</v>
      </c>
      <c r="M63" s="74">
        <v>3737.913330078125</v>
      </c>
      <c r="N63" s="74">
        <v>1129.5113525390625</v>
      </c>
      <c r="O63" s="75"/>
      <c r="P63" s="76"/>
      <c r="Q63" s="76"/>
      <c r="R63" s="86"/>
      <c r="S63" s="48">
        <v>0</v>
      </c>
      <c r="T63" s="48">
        <v>1</v>
      </c>
      <c r="U63" s="49">
        <v>0</v>
      </c>
      <c r="V63" s="49">
        <v>0.032258</v>
      </c>
      <c r="W63" s="49">
        <v>0</v>
      </c>
      <c r="X63" s="49">
        <v>0.555553</v>
      </c>
      <c r="Y63" s="49">
        <v>0</v>
      </c>
      <c r="Z63" s="49">
        <v>0</v>
      </c>
      <c r="AA63" s="71">
        <v>63</v>
      </c>
      <c r="AB63" s="71"/>
      <c r="AC63" s="72"/>
      <c r="AD63" s="78" t="s">
        <v>906</v>
      </c>
      <c r="AE63" s="78">
        <v>452</v>
      </c>
      <c r="AF63" s="78">
        <v>283</v>
      </c>
      <c r="AG63" s="78">
        <v>2501</v>
      </c>
      <c r="AH63" s="78">
        <v>2197</v>
      </c>
      <c r="AI63" s="78"/>
      <c r="AJ63" s="78" t="s">
        <v>996</v>
      </c>
      <c r="AK63" s="78" t="s">
        <v>1072</v>
      </c>
      <c r="AL63" s="78"/>
      <c r="AM63" s="78"/>
      <c r="AN63" s="80">
        <v>39581.09402777778</v>
      </c>
      <c r="AO63" s="83" t="s">
        <v>1220</v>
      </c>
      <c r="AP63" s="78" t="b">
        <v>0</v>
      </c>
      <c r="AQ63" s="78" t="b">
        <v>0</v>
      </c>
      <c r="AR63" s="78" t="b">
        <v>0</v>
      </c>
      <c r="AS63" s="78"/>
      <c r="AT63" s="78">
        <v>15</v>
      </c>
      <c r="AU63" s="83" t="s">
        <v>1249</v>
      </c>
      <c r="AV63" s="78" t="b">
        <v>0</v>
      </c>
      <c r="AW63" s="78" t="s">
        <v>1297</v>
      </c>
      <c r="AX63" s="83" t="s">
        <v>1358</v>
      </c>
      <c r="AY63" s="78" t="s">
        <v>66</v>
      </c>
      <c r="AZ63" s="78" t="str">
        <f>REPLACE(INDEX(GroupVertices[Group],MATCH(Vertices[[#This Row],[Vertex]],GroupVertices[Vertex],0)),1,1,"")</f>
        <v>2</v>
      </c>
      <c r="BA63" s="48"/>
      <c r="BB63" s="48"/>
      <c r="BC63" s="48"/>
      <c r="BD63" s="48"/>
      <c r="BE63" s="48" t="s">
        <v>465</v>
      </c>
      <c r="BF63" s="48" t="s">
        <v>465</v>
      </c>
      <c r="BG63" s="116" t="s">
        <v>1914</v>
      </c>
      <c r="BH63" s="116" t="s">
        <v>1914</v>
      </c>
      <c r="BI63" s="116" t="s">
        <v>1976</v>
      </c>
      <c r="BJ63" s="116" t="s">
        <v>1976</v>
      </c>
      <c r="BK63" s="116">
        <v>0</v>
      </c>
      <c r="BL63" s="120">
        <v>0</v>
      </c>
      <c r="BM63" s="116">
        <v>0</v>
      </c>
      <c r="BN63" s="120">
        <v>0</v>
      </c>
      <c r="BO63" s="116">
        <v>0</v>
      </c>
      <c r="BP63" s="120">
        <v>0</v>
      </c>
      <c r="BQ63" s="116">
        <v>20</v>
      </c>
      <c r="BR63" s="120">
        <v>100</v>
      </c>
      <c r="BS63" s="116">
        <v>20</v>
      </c>
      <c r="BT63" s="2"/>
      <c r="BU63" s="3"/>
      <c r="BV63" s="3"/>
      <c r="BW63" s="3"/>
      <c r="BX63" s="3"/>
    </row>
    <row r="64" spans="1:76" ht="15">
      <c r="A64" s="64" t="s">
        <v>254</v>
      </c>
      <c r="B64" s="65"/>
      <c r="C64" s="65" t="s">
        <v>64</v>
      </c>
      <c r="D64" s="66">
        <v>185.1243262176013</v>
      </c>
      <c r="E64" s="68"/>
      <c r="F64" s="100" t="s">
        <v>544</v>
      </c>
      <c r="G64" s="65"/>
      <c r="H64" s="69" t="s">
        <v>254</v>
      </c>
      <c r="I64" s="70"/>
      <c r="J64" s="70"/>
      <c r="K64" s="69" t="s">
        <v>1458</v>
      </c>
      <c r="L64" s="73">
        <v>1</v>
      </c>
      <c r="M64" s="74">
        <v>5122.9443359375</v>
      </c>
      <c r="N64" s="74">
        <v>5127.42822265625</v>
      </c>
      <c r="O64" s="75"/>
      <c r="P64" s="76"/>
      <c r="Q64" s="76"/>
      <c r="R64" s="86"/>
      <c r="S64" s="48">
        <v>1</v>
      </c>
      <c r="T64" s="48">
        <v>1</v>
      </c>
      <c r="U64" s="49">
        <v>0</v>
      </c>
      <c r="V64" s="49">
        <v>0</v>
      </c>
      <c r="W64" s="49">
        <v>0</v>
      </c>
      <c r="X64" s="49">
        <v>0.999995</v>
      </c>
      <c r="Y64" s="49">
        <v>0</v>
      </c>
      <c r="Z64" s="49" t="s">
        <v>1558</v>
      </c>
      <c r="AA64" s="71">
        <v>64</v>
      </c>
      <c r="AB64" s="71"/>
      <c r="AC64" s="72"/>
      <c r="AD64" s="78" t="s">
        <v>907</v>
      </c>
      <c r="AE64" s="78">
        <v>14400</v>
      </c>
      <c r="AF64" s="78">
        <v>14969</v>
      </c>
      <c r="AG64" s="78">
        <v>40797</v>
      </c>
      <c r="AH64" s="78">
        <v>16753</v>
      </c>
      <c r="AI64" s="78"/>
      <c r="AJ64" s="78" t="s">
        <v>997</v>
      </c>
      <c r="AK64" s="78" t="s">
        <v>1073</v>
      </c>
      <c r="AL64" s="83" t="s">
        <v>1141</v>
      </c>
      <c r="AM64" s="78"/>
      <c r="AN64" s="80">
        <v>40178.666666666664</v>
      </c>
      <c r="AO64" s="83" t="s">
        <v>1221</v>
      </c>
      <c r="AP64" s="78" t="b">
        <v>0</v>
      </c>
      <c r="AQ64" s="78" t="b">
        <v>0</v>
      </c>
      <c r="AR64" s="78" t="b">
        <v>0</v>
      </c>
      <c r="AS64" s="78"/>
      <c r="AT64" s="78">
        <v>597</v>
      </c>
      <c r="AU64" s="83" t="s">
        <v>1249</v>
      </c>
      <c r="AV64" s="78" t="b">
        <v>0</v>
      </c>
      <c r="AW64" s="78" t="s">
        <v>1297</v>
      </c>
      <c r="AX64" s="83" t="s">
        <v>1359</v>
      </c>
      <c r="AY64" s="78" t="s">
        <v>66</v>
      </c>
      <c r="AZ64" s="78" t="str">
        <f>REPLACE(INDEX(GroupVertices[Group],MATCH(Vertices[[#This Row],[Vertex]],GroupVertices[Vertex],0)),1,1,"")</f>
        <v>3</v>
      </c>
      <c r="BA64" s="48" t="s">
        <v>400</v>
      </c>
      <c r="BB64" s="48" t="s">
        <v>400</v>
      </c>
      <c r="BC64" s="48" t="s">
        <v>438</v>
      </c>
      <c r="BD64" s="48" t="s">
        <v>438</v>
      </c>
      <c r="BE64" s="48" t="s">
        <v>471</v>
      </c>
      <c r="BF64" s="48" t="s">
        <v>471</v>
      </c>
      <c r="BG64" s="116" t="s">
        <v>1927</v>
      </c>
      <c r="BH64" s="116" t="s">
        <v>1927</v>
      </c>
      <c r="BI64" s="116" t="s">
        <v>1989</v>
      </c>
      <c r="BJ64" s="116" t="s">
        <v>1989</v>
      </c>
      <c r="BK64" s="116">
        <v>0</v>
      </c>
      <c r="BL64" s="120">
        <v>0</v>
      </c>
      <c r="BM64" s="116">
        <v>0</v>
      </c>
      <c r="BN64" s="120">
        <v>0</v>
      </c>
      <c r="BO64" s="116">
        <v>0</v>
      </c>
      <c r="BP64" s="120">
        <v>0</v>
      </c>
      <c r="BQ64" s="116">
        <v>16</v>
      </c>
      <c r="BR64" s="120">
        <v>100</v>
      </c>
      <c r="BS64" s="116">
        <v>16</v>
      </c>
      <c r="BT64" s="2"/>
      <c r="BU64" s="3"/>
      <c r="BV64" s="3"/>
      <c r="BW64" s="3"/>
      <c r="BX64" s="3"/>
    </row>
    <row r="65" spans="1:76" ht="15">
      <c r="A65" s="64" t="s">
        <v>255</v>
      </c>
      <c r="B65" s="65"/>
      <c r="C65" s="65" t="s">
        <v>64</v>
      </c>
      <c r="D65" s="66">
        <v>164.25079452862883</v>
      </c>
      <c r="E65" s="68"/>
      <c r="F65" s="100" t="s">
        <v>545</v>
      </c>
      <c r="G65" s="65"/>
      <c r="H65" s="69" t="s">
        <v>255</v>
      </c>
      <c r="I65" s="70"/>
      <c r="J65" s="70"/>
      <c r="K65" s="69" t="s">
        <v>1459</v>
      </c>
      <c r="L65" s="73">
        <v>1</v>
      </c>
      <c r="M65" s="74">
        <v>5766.15478515625</v>
      </c>
      <c r="N65" s="74">
        <v>9000.5703125</v>
      </c>
      <c r="O65" s="75"/>
      <c r="P65" s="76"/>
      <c r="Q65" s="76"/>
      <c r="R65" s="86"/>
      <c r="S65" s="48">
        <v>1</v>
      </c>
      <c r="T65" s="48">
        <v>1</v>
      </c>
      <c r="U65" s="49">
        <v>0</v>
      </c>
      <c r="V65" s="49">
        <v>0</v>
      </c>
      <c r="W65" s="49">
        <v>0</v>
      </c>
      <c r="X65" s="49">
        <v>0.999995</v>
      </c>
      <c r="Y65" s="49">
        <v>0</v>
      </c>
      <c r="Z65" s="49" t="s">
        <v>1558</v>
      </c>
      <c r="AA65" s="71">
        <v>65</v>
      </c>
      <c r="AB65" s="71"/>
      <c r="AC65" s="72"/>
      <c r="AD65" s="78" t="s">
        <v>908</v>
      </c>
      <c r="AE65" s="78">
        <v>638</v>
      </c>
      <c r="AF65" s="78">
        <v>1457</v>
      </c>
      <c r="AG65" s="78">
        <v>2328</v>
      </c>
      <c r="AH65" s="78">
        <v>876</v>
      </c>
      <c r="AI65" s="78"/>
      <c r="AJ65" s="78" t="s">
        <v>998</v>
      </c>
      <c r="AK65" s="78" t="s">
        <v>1074</v>
      </c>
      <c r="AL65" s="83" t="s">
        <v>1142</v>
      </c>
      <c r="AM65" s="78"/>
      <c r="AN65" s="80">
        <v>39937.5684375</v>
      </c>
      <c r="AO65" s="83" t="s">
        <v>1222</v>
      </c>
      <c r="AP65" s="78" t="b">
        <v>0</v>
      </c>
      <c r="AQ65" s="78" t="b">
        <v>0</v>
      </c>
      <c r="AR65" s="78" t="b">
        <v>1</v>
      </c>
      <c r="AS65" s="78"/>
      <c r="AT65" s="78">
        <v>29</v>
      </c>
      <c r="AU65" s="83" t="s">
        <v>1249</v>
      </c>
      <c r="AV65" s="78" t="b">
        <v>0</v>
      </c>
      <c r="AW65" s="78" t="s">
        <v>1297</v>
      </c>
      <c r="AX65" s="83" t="s">
        <v>1360</v>
      </c>
      <c r="AY65" s="78" t="s">
        <v>66</v>
      </c>
      <c r="AZ65" s="78" t="str">
        <f>REPLACE(INDEX(GroupVertices[Group],MATCH(Vertices[[#This Row],[Vertex]],GroupVertices[Vertex],0)),1,1,"")</f>
        <v>3</v>
      </c>
      <c r="BA65" s="48"/>
      <c r="BB65" s="48"/>
      <c r="BC65" s="48"/>
      <c r="BD65" s="48"/>
      <c r="BE65" s="48"/>
      <c r="BF65" s="48"/>
      <c r="BG65" s="116" t="s">
        <v>1928</v>
      </c>
      <c r="BH65" s="116" t="s">
        <v>1928</v>
      </c>
      <c r="BI65" s="116" t="s">
        <v>1990</v>
      </c>
      <c r="BJ65" s="116" t="s">
        <v>1990</v>
      </c>
      <c r="BK65" s="116">
        <v>0</v>
      </c>
      <c r="BL65" s="120">
        <v>0</v>
      </c>
      <c r="BM65" s="116">
        <v>0</v>
      </c>
      <c r="BN65" s="120">
        <v>0</v>
      </c>
      <c r="BO65" s="116">
        <v>0</v>
      </c>
      <c r="BP65" s="120">
        <v>0</v>
      </c>
      <c r="BQ65" s="116">
        <v>14</v>
      </c>
      <c r="BR65" s="120">
        <v>100</v>
      </c>
      <c r="BS65" s="116">
        <v>14</v>
      </c>
      <c r="BT65" s="2"/>
      <c r="BU65" s="3"/>
      <c r="BV65" s="3"/>
      <c r="BW65" s="3"/>
      <c r="BX65" s="3"/>
    </row>
    <row r="66" spans="1:76" ht="15">
      <c r="A66" s="64" t="s">
        <v>256</v>
      </c>
      <c r="B66" s="65"/>
      <c r="C66" s="65" t="s">
        <v>64</v>
      </c>
      <c r="D66" s="66">
        <v>162.20546031043764</v>
      </c>
      <c r="E66" s="68"/>
      <c r="F66" s="100" t="s">
        <v>546</v>
      </c>
      <c r="G66" s="65"/>
      <c r="H66" s="69" t="s">
        <v>256</v>
      </c>
      <c r="I66" s="70"/>
      <c r="J66" s="70"/>
      <c r="K66" s="69" t="s">
        <v>1460</v>
      </c>
      <c r="L66" s="73">
        <v>1</v>
      </c>
      <c r="M66" s="74">
        <v>6409.36572265625</v>
      </c>
      <c r="N66" s="74">
        <v>9000.5703125</v>
      </c>
      <c r="O66" s="75"/>
      <c r="P66" s="76"/>
      <c r="Q66" s="76"/>
      <c r="R66" s="86"/>
      <c r="S66" s="48">
        <v>1</v>
      </c>
      <c r="T66" s="48">
        <v>1</v>
      </c>
      <c r="U66" s="49">
        <v>0</v>
      </c>
      <c r="V66" s="49">
        <v>0</v>
      </c>
      <c r="W66" s="49">
        <v>0</v>
      </c>
      <c r="X66" s="49">
        <v>0.999995</v>
      </c>
      <c r="Y66" s="49">
        <v>0</v>
      </c>
      <c r="Z66" s="49" t="s">
        <v>1558</v>
      </c>
      <c r="AA66" s="71">
        <v>66</v>
      </c>
      <c r="AB66" s="71"/>
      <c r="AC66" s="72"/>
      <c r="AD66" s="78" t="s">
        <v>909</v>
      </c>
      <c r="AE66" s="78">
        <v>29</v>
      </c>
      <c r="AF66" s="78">
        <v>133</v>
      </c>
      <c r="AG66" s="78">
        <v>13525</v>
      </c>
      <c r="AH66" s="78">
        <v>8</v>
      </c>
      <c r="AI66" s="78"/>
      <c r="AJ66" s="78" t="s">
        <v>999</v>
      </c>
      <c r="AK66" s="78" t="s">
        <v>1035</v>
      </c>
      <c r="AL66" s="83" t="s">
        <v>1143</v>
      </c>
      <c r="AM66" s="78"/>
      <c r="AN66" s="80">
        <v>42155.351689814815</v>
      </c>
      <c r="AO66" s="83" t="s">
        <v>1223</v>
      </c>
      <c r="AP66" s="78" t="b">
        <v>0</v>
      </c>
      <c r="AQ66" s="78" t="b">
        <v>0</v>
      </c>
      <c r="AR66" s="78" t="b">
        <v>0</v>
      </c>
      <c r="AS66" s="78"/>
      <c r="AT66" s="78">
        <v>1</v>
      </c>
      <c r="AU66" s="83" t="s">
        <v>1249</v>
      </c>
      <c r="AV66" s="78" t="b">
        <v>0</v>
      </c>
      <c r="AW66" s="78" t="s">
        <v>1297</v>
      </c>
      <c r="AX66" s="83" t="s">
        <v>1361</v>
      </c>
      <c r="AY66" s="78" t="s">
        <v>66</v>
      </c>
      <c r="AZ66" s="78" t="str">
        <f>REPLACE(INDEX(GroupVertices[Group],MATCH(Vertices[[#This Row],[Vertex]],GroupVertices[Vertex],0)),1,1,"")</f>
        <v>3</v>
      </c>
      <c r="BA66" s="48" t="s">
        <v>401</v>
      </c>
      <c r="BB66" s="48" t="s">
        <v>401</v>
      </c>
      <c r="BC66" s="48" t="s">
        <v>439</v>
      </c>
      <c r="BD66" s="48" t="s">
        <v>439</v>
      </c>
      <c r="BE66" s="48"/>
      <c r="BF66" s="48"/>
      <c r="BG66" s="116" t="s">
        <v>1929</v>
      </c>
      <c r="BH66" s="116" t="s">
        <v>1929</v>
      </c>
      <c r="BI66" s="116" t="s">
        <v>1991</v>
      </c>
      <c r="BJ66" s="116" t="s">
        <v>1991</v>
      </c>
      <c r="BK66" s="116">
        <v>0</v>
      </c>
      <c r="BL66" s="120">
        <v>0</v>
      </c>
      <c r="BM66" s="116">
        <v>0</v>
      </c>
      <c r="BN66" s="120">
        <v>0</v>
      </c>
      <c r="BO66" s="116">
        <v>0</v>
      </c>
      <c r="BP66" s="120">
        <v>0</v>
      </c>
      <c r="BQ66" s="116">
        <v>4</v>
      </c>
      <c r="BR66" s="120">
        <v>100</v>
      </c>
      <c r="BS66" s="116">
        <v>4</v>
      </c>
      <c r="BT66" s="2"/>
      <c r="BU66" s="3"/>
      <c r="BV66" s="3"/>
      <c r="BW66" s="3"/>
      <c r="BX66" s="3"/>
    </row>
    <row r="67" spans="1:76" ht="15">
      <c r="A67" s="64" t="s">
        <v>257</v>
      </c>
      <c r="B67" s="65"/>
      <c r="C67" s="65" t="s">
        <v>64</v>
      </c>
      <c r="D67" s="66">
        <v>162.30741805847435</v>
      </c>
      <c r="E67" s="68"/>
      <c r="F67" s="100" t="s">
        <v>547</v>
      </c>
      <c r="G67" s="65"/>
      <c r="H67" s="69" t="s">
        <v>257</v>
      </c>
      <c r="I67" s="70"/>
      <c r="J67" s="70"/>
      <c r="K67" s="69" t="s">
        <v>1461</v>
      </c>
      <c r="L67" s="73">
        <v>1</v>
      </c>
      <c r="M67" s="74">
        <v>4479.73388671875</v>
      </c>
      <c r="N67" s="74">
        <v>9000.5703125</v>
      </c>
      <c r="O67" s="75"/>
      <c r="P67" s="76"/>
      <c r="Q67" s="76"/>
      <c r="R67" s="86"/>
      <c r="S67" s="48">
        <v>1</v>
      </c>
      <c r="T67" s="48">
        <v>1</v>
      </c>
      <c r="U67" s="49">
        <v>0</v>
      </c>
      <c r="V67" s="49">
        <v>0</v>
      </c>
      <c r="W67" s="49">
        <v>0</v>
      </c>
      <c r="X67" s="49">
        <v>0.999995</v>
      </c>
      <c r="Y67" s="49">
        <v>0</v>
      </c>
      <c r="Z67" s="49" t="s">
        <v>1558</v>
      </c>
      <c r="AA67" s="71">
        <v>67</v>
      </c>
      <c r="AB67" s="71"/>
      <c r="AC67" s="72"/>
      <c r="AD67" s="78" t="s">
        <v>910</v>
      </c>
      <c r="AE67" s="78">
        <v>136</v>
      </c>
      <c r="AF67" s="78">
        <v>199</v>
      </c>
      <c r="AG67" s="78">
        <v>18826</v>
      </c>
      <c r="AH67" s="78">
        <v>22</v>
      </c>
      <c r="AI67" s="78"/>
      <c r="AJ67" s="78" t="s">
        <v>1000</v>
      </c>
      <c r="AK67" s="78" t="s">
        <v>1035</v>
      </c>
      <c r="AL67" s="83" t="s">
        <v>1143</v>
      </c>
      <c r="AM67" s="78"/>
      <c r="AN67" s="80">
        <v>42155.700150462966</v>
      </c>
      <c r="AO67" s="83" t="s">
        <v>1224</v>
      </c>
      <c r="AP67" s="78" t="b">
        <v>0</v>
      </c>
      <c r="AQ67" s="78" t="b">
        <v>0</v>
      </c>
      <c r="AR67" s="78" t="b">
        <v>0</v>
      </c>
      <c r="AS67" s="78"/>
      <c r="AT67" s="78">
        <v>27</v>
      </c>
      <c r="AU67" s="83" t="s">
        <v>1249</v>
      </c>
      <c r="AV67" s="78" t="b">
        <v>0</v>
      </c>
      <c r="AW67" s="78" t="s">
        <v>1297</v>
      </c>
      <c r="AX67" s="83" t="s">
        <v>1362</v>
      </c>
      <c r="AY67" s="78" t="s">
        <v>66</v>
      </c>
      <c r="AZ67" s="78" t="str">
        <f>REPLACE(INDEX(GroupVertices[Group],MATCH(Vertices[[#This Row],[Vertex]],GroupVertices[Vertex],0)),1,1,"")</f>
        <v>3</v>
      </c>
      <c r="BA67" s="48" t="s">
        <v>401</v>
      </c>
      <c r="BB67" s="48" t="s">
        <v>401</v>
      </c>
      <c r="BC67" s="48" t="s">
        <v>439</v>
      </c>
      <c r="BD67" s="48" t="s">
        <v>439</v>
      </c>
      <c r="BE67" s="48"/>
      <c r="BF67" s="48"/>
      <c r="BG67" s="116" t="s">
        <v>1929</v>
      </c>
      <c r="BH67" s="116" t="s">
        <v>1929</v>
      </c>
      <c r="BI67" s="116" t="s">
        <v>1991</v>
      </c>
      <c r="BJ67" s="116" t="s">
        <v>1991</v>
      </c>
      <c r="BK67" s="116">
        <v>0</v>
      </c>
      <c r="BL67" s="120">
        <v>0</v>
      </c>
      <c r="BM67" s="116">
        <v>0</v>
      </c>
      <c r="BN67" s="120">
        <v>0</v>
      </c>
      <c r="BO67" s="116">
        <v>0</v>
      </c>
      <c r="BP67" s="120">
        <v>0</v>
      </c>
      <c r="BQ67" s="116">
        <v>4</v>
      </c>
      <c r="BR67" s="120">
        <v>100</v>
      </c>
      <c r="BS67" s="116">
        <v>4</v>
      </c>
      <c r="BT67" s="2"/>
      <c r="BU67" s="3"/>
      <c r="BV67" s="3"/>
      <c r="BW67" s="3"/>
      <c r="BX67" s="3"/>
    </row>
    <row r="68" spans="1:76" ht="15">
      <c r="A68" s="64" t="s">
        <v>258</v>
      </c>
      <c r="B68" s="65"/>
      <c r="C68" s="65" t="s">
        <v>64</v>
      </c>
      <c r="D68" s="66">
        <v>176.9816097039413</v>
      </c>
      <c r="E68" s="68"/>
      <c r="F68" s="100" t="s">
        <v>1285</v>
      </c>
      <c r="G68" s="65"/>
      <c r="H68" s="69" t="s">
        <v>258</v>
      </c>
      <c r="I68" s="70"/>
      <c r="J68" s="70"/>
      <c r="K68" s="69" t="s">
        <v>1462</v>
      </c>
      <c r="L68" s="73">
        <v>1</v>
      </c>
      <c r="M68" s="74">
        <v>5122.9443359375</v>
      </c>
      <c r="N68" s="74">
        <v>9000.5703125</v>
      </c>
      <c r="O68" s="75"/>
      <c r="P68" s="76"/>
      <c r="Q68" s="76"/>
      <c r="R68" s="86"/>
      <c r="S68" s="48">
        <v>1</v>
      </c>
      <c r="T68" s="48">
        <v>1</v>
      </c>
      <c r="U68" s="49">
        <v>0</v>
      </c>
      <c r="V68" s="49">
        <v>0</v>
      </c>
      <c r="W68" s="49">
        <v>0</v>
      </c>
      <c r="X68" s="49">
        <v>0.999995</v>
      </c>
      <c r="Y68" s="49">
        <v>0</v>
      </c>
      <c r="Z68" s="49" t="s">
        <v>1558</v>
      </c>
      <c r="AA68" s="71">
        <v>68</v>
      </c>
      <c r="AB68" s="71"/>
      <c r="AC68" s="72"/>
      <c r="AD68" s="78" t="s">
        <v>911</v>
      </c>
      <c r="AE68" s="78">
        <v>10185</v>
      </c>
      <c r="AF68" s="78">
        <v>9698</v>
      </c>
      <c r="AG68" s="78">
        <v>20239</v>
      </c>
      <c r="AH68" s="78">
        <v>85112</v>
      </c>
      <c r="AI68" s="78"/>
      <c r="AJ68" s="78" t="s">
        <v>1001</v>
      </c>
      <c r="AK68" s="78" t="s">
        <v>1075</v>
      </c>
      <c r="AL68" s="83" t="s">
        <v>1144</v>
      </c>
      <c r="AM68" s="78"/>
      <c r="AN68" s="80">
        <v>39655.16333333333</v>
      </c>
      <c r="AO68" s="83" t="s">
        <v>1225</v>
      </c>
      <c r="AP68" s="78" t="b">
        <v>0</v>
      </c>
      <c r="AQ68" s="78" t="b">
        <v>0</v>
      </c>
      <c r="AR68" s="78" t="b">
        <v>1</v>
      </c>
      <c r="AS68" s="78"/>
      <c r="AT68" s="78">
        <v>268</v>
      </c>
      <c r="AU68" s="83" t="s">
        <v>1249</v>
      </c>
      <c r="AV68" s="78" t="b">
        <v>0</v>
      </c>
      <c r="AW68" s="78" t="s">
        <v>1297</v>
      </c>
      <c r="AX68" s="83" t="s">
        <v>1363</v>
      </c>
      <c r="AY68" s="78" t="s">
        <v>66</v>
      </c>
      <c r="AZ68" s="78" t="str">
        <f>REPLACE(INDEX(GroupVertices[Group],MATCH(Vertices[[#This Row],[Vertex]],GroupVertices[Vertex],0)),1,1,"")</f>
        <v>3</v>
      </c>
      <c r="BA68" s="48"/>
      <c r="BB68" s="48"/>
      <c r="BC68" s="48"/>
      <c r="BD68" s="48"/>
      <c r="BE68" s="48" t="s">
        <v>472</v>
      </c>
      <c r="BF68" s="48" t="s">
        <v>472</v>
      </c>
      <c r="BG68" s="116" t="s">
        <v>1930</v>
      </c>
      <c r="BH68" s="116" t="s">
        <v>1930</v>
      </c>
      <c r="BI68" s="116" t="s">
        <v>1992</v>
      </c>
      <c r="BJ68" s="116" t="s">
        <v>1992</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259</v>
      </c>
      <c r="B69" s="65"/>
      <c r="C69" s="65" t="s">
        <v>64</v>
      </c>
      <c r="D69" s="66">
        <v>162.01235851491353</v>
      </c>
      <c r="E69" s="68"/>
      <c r="F69" s="100" t="s">
        <v>511</v>
      </c>
      <c r="G69" s="65"/>
      <c r="H69" s="69" t="s">
        <v>259</v>
      </c>
      <c r="I69" s="70"/>
      <c r="J69" s="70"/>
      <c r="K69" s="69" t="s">
        <v>1463</v>
      </c>
      <c r="L69" s="73">
        <v>1</v>
      </c>
      <c r="M69" s="74">
        <v>5766.15478515625</v>
      </c>
      <c r="N69" s="74">
        <v>7709.52294921875</v>
      </c>
      <c r="O69" s="75"/>
      <c r="P69" s="76"/>
      <c r="Q69" s="76"/>
      <c r="R69" s="86"/>
      <c r="S69" s="48">
        <v>1</v>
      </c>
      <c r="T69" s="48">
        <v>1</v>
      </c>
      <c r="U69" s="49">
        <v>0</v>
      </c>
      <c r="V69" s="49">
        <v>0</v>
      </c>
      <c r="W69" s="49">
        <v>0</v>
      </c>
      <c r="X69" s="49">
        <v>0.999995</v>
      </c>
      <c r="Y69" s="49">
        <v>0</v>
      </c>
      <c r="Z69" s="49" t="s">
        <v>1558</v>
      </c>
      <c r="AA69" s="71">
        <v>69</v>
      </c>
      <c r="AB69" s="71"/>
      <c r="AC69" s="72"/>
      <c r="AD69" s="78" t="s">
        <v>912</v>
      </c>
      <c r="AE69" s="78">
        <v>156</v>
      </c>
      <c r="AF69" s="78">
        <v>8</v>
      </c>
      <c r="AG69" s="78">
        <v>135</v>
      </c>
      <c r="AH69" s="78">
        <v>111</v>
      </c>
      <c r="AI69" s="78"/>
      <c r="AJ69" s="78" t="s">
        <v>1002</v>
      </c>
      <c r="AK69" s="78" t="s">
        <v>1076</v>
      </c>
      <c r="AL69" s="78"/>
      <c r="AM69" s="78"/>
      <c r="AN69" s="80">
        <v>42879.40741898148</v>
      </c>
      <c r="AO69" s="78"/>
      <c r="AP69" s="78" t="b">
        <v>1</v>
      </c>
      <c r="AQ69" s="78" t="b">
        <v>1</v>
      </c>
      <c r="AR69" s="78" t="b">
        <v>0</v>
      </c>
      <c r="AS69" s="78"/>
      <c r="AT69" s="78">
        <v>0</v>
      </c>
      <c r="AU69" s="78"/>
      <c r="AV69" s="78" t="b">
        <v>0</v>
      </c>
      <c r="AW69" s="78" t="s">
        <v>1297</v>
      </c>
      <c r="AX69" s="83" t="s">
        <v>1364</v>
      </c>
      <c r="AY69" s="78" t="s">
        <v>66</v>
      </c>
      <c r="AZ69" s="78" t="str">
        <f>REPLACE(INDEX(GroupVertices[Group],MATCH(Vertices[[#This Row],[Vertex]],GroupVertices[Vertex],0)),1,1,"")</f>
        <v>3</v>
      </c>
      <c r="BA69" s="48"/>
      <c r="BB69" s="48"/>
      <c r="BC69" s="48"/>
      <c r="BD69" s="48"/>
      <c r="BE69" s="48"/>
      <c r="BF69" s="48"/>
      <c r="BG69" s="116" t="s">
        <v>1931</v>
      </c>
      <c r="BH69" s="116" t="s">
        <v>1931</v>
      </c>
      <c r="BI69" s="116" t="s">
        <v>1993</v>
      </c>
      <c r="BJ69" s="116" t="s">
        <v>1993</v>
      </c>
      <c r="BK69" s="116">
        <v>0</v>
      </c>
      <c r="BL69" s="120">
        <v>0</v>
      </c>
      <c r="BM69" s="116">
        <v>0</v>
      </c>
      <c r="BN69" s="120">
        <v>0</v>
      </c>
      <c r="BO69" s="116">
        <v>0</v>
      </c>
      <c r="BP69" s="120">
        <v>0</v>
      </c>
      <c r="BQ69" s="116">
        <v>39</v>
      </c>
      <c r="BR69" s="120">
        <v>100</v>
      </c>
      <c r="BS69" s="116">
        <v>39</v>
      </c>
      <c r="BT69" s="2"/>
      <c r="BU69" s="3"/>
      <c r="BV69" s="3"/>
      <c r="BW69" s="3"/>
      <c r="BX69" s="3"/>
    </row>
    <row r="70" spans="1:76" ht="15">
      <c r="A70" s="64" t="s">
        <v>260</v>
      </c>
      <c r="B70" s="65"/>
      <c r="C70" s="65" t="s">
        <v>64</v>
      </c>
      <c r="D70" s="66">
        <v>198.72641669431846</v>
      </c>
      <c r="E70" s="68"/>
      <c r="F70" s="100" t="s">
        <v>548</v>
      </c>
      <c r="G70" s="65"/>
      <c r="H70" s="69" t="s">
        <v>260</v>
      </c>
      <c r="I70" s="70"/>
      <c r="J70" s="70"/>
      <c r="K70" s="69" t="s">
        <v>1464</v>
      </c>
      <c r="L70" s="73">
        <v>1</v>
      </c>
      <c r="M70" s="74">
        <v>6409.36572265625</v>
      </c>
      <c r="N70" s="74">
        <v>7709.52294921875</v>
      </c>
      <c r="O70" s="75"/>
      <c r="P70" s="76"/>
      <c r="Q70" s="76"/>
      <c r="R70" s="86"/>
      <c r="S70" s="48">
        <v>1</v>
      </c>
      <c r="T70" s="48">
        <v>1</v>
      </c>
      <c r="U70" s="49">
        <v>0</v>
      </c>
      <c r="V70" s="49">
        <v>0</v>
      </c>
      <c r="W70" s="49">
        <v>0</v>
      </c>
      <c r="X70" s="49">
        <v>0.999995</v>
      </c>
      <c r="Y70" s="49">
        <v>0</v>
      </c>
      <c r="Z70" s="49" t="s">
        <v>1558</v>
      </c>
      <c r="AA70" s="71">
        <v>70</v>
      </c>
      <c r="AB70" s="71"/>
      <c r="AC70" s="72"/>
      <c r="AD70" s="78" t="s">
        <v>913</v>
      </c>
      <c r="AE70" s="78">
        <v>242</v>
      </c>
      <c r="AF70" s="78">
        <v>23774</v>
      </c>
      <c r="AG70" s="78">
        <v>13012</v>
      </c>
      <c r="AH70" s="78">
        <v>594</v>
      </c>
      <c r="AI70" s="78"/>
      <c r="AJ70" s="78" t="s">
        <v>1003</v>
      </c>
      <c r="AK70" s="78" t="s">
        <v>1062</v>
      </c>
      <c r="AL70" s="83" t="s">
        <v>1145</v>
      </c>
      <c r="AM70" s="78"/>
      <c r="AN70" s="80">
        <v>40563.544583333336</v>
      </c>
      <c r="AO70" s="83" t="s">
        <v>1226</v>
      </c>
      <c r="AP70" s="78" t="b">
        <v>0</v>
      </c>
      <c r="AQ70" s="78" t="b">
        <v>0</v>
      </c>
      <c r="AR70" s="78" t="b">
        <v>1</v>
      </c>
      <c r="AS70" s="78"/>
      <c r="AT70" s="78">
        <v>710</v>
      </c>
      <c r="AU70" s="83" t="s">
        <v>1249</v>
      </c>
      <c r="AV70" s="78" t="b">
        <v>0</v>
      </c>
      <c r="AW70" s="78" t="s">
        <v>1297</v>
      </c>
      <c r="AX70" s="83" t="s">
        <v>1365</v>
      </c>
      <c r="AY70" s="78" t="s">
        <v>66</v>
      </c>
      <c r="AZ70" s="78" t="str">
        <f>REPLACE(INDEX(GroupVertices[Group],MATCH(Vertices[[#This Row],[Vertex]],GroupVertices[Vertex],0)),1,1,"")</f>
        <v>3</v>
      </c>
      <c r="BA70" s="48" t="s">
        <v>402</v>
      </c>
      <c r="BB70" s="48" t="s">
        <v>402</v>
      </c>
      <c r="BC70" s="48" t="s">
        <v>440</v>
      </c>
      <c r="BD70" s="48" t="s">
        <v>440</v>
      </c>
      <c r="BE70" s="48" t="s">
        <v>473</v>
      </c>
      <c r="BF70" s="48" t="s">
        <v>473</v>
      </c>
      <c r="BG70" s="116" t="s">
        <v>1932</v>
      </c>
      <c r="BH70" s="116" t="s">
        <v>1932</v>
      </c>
      <c r="BI70" s="116" t="s">
        <v>1994</v>
      </c>
      <c r="BJ70" s="116" t="s">
        <v>1994</v>
      </c>
      <c r="BK70" s="116">
        <v>0</v>
      </c>
      <c r="BL70" s="120">
        <v>0</v>
      </c>
      <c r="BM70" s="116">
        <v>0</v>
      </c>
      <c r="BN70" s="120">
        <v>0</v>
      </c>
      <c r="BO70" s="116">
        <v>0</v>
      </c>
      <c r="BP70" s="120">
        <v>0</v>
      </c>
      <c r="BQ70" s="116">
        <v>8</v>
      </c>
      <c r="BR70" s="120">
        <v>100</v>
      </c>
      <c r="BS70" s="116">
        <v>8</v>
      </c>
      <c r="BT70" s="2"/>
      <c r="BU70" s="3"/>
      <c r="BV70" s="3"/>
      <c r="BW70" s="3"/>
      <c r="BX70" s="3"/>
    </row>
    <row r="71" spans="1:76" ht="15">
      <c r="A71" s="64" t="s">
        <v>261</v>
      </c>
      <c r="B71" s="65"/>
      <c r="C71" s="65" t="s">
        <v>64</v>
      </c>
      <c r="D71" s="66">
        <v>162.23944622644987</v>
      </c>
      <c r="E71" s="68"/>
      <c r="F71" s="100" t="s">
        <v>549</v>
      </c>
      <c r="G71" s="65"/>
      <c r="H71" s="69" t="s">
        <v>261</v>
      </c>
      <c r="I71" s="70"/>
      <c r="J71" s="70"/>
      <c r="K71" s="69" t="s">
        <v>1465</v>
      </c>
      <c r="L71" s="73">
        <v>1</v>
      </c>
      <c r="M71" s="74">
        <v>4479.73388671875</v>
      </c>
      <c r="N71" s="74">
        <v>7709.52294921875</v>
      </c>
      <c r="O71" s="75"/>
      <c r="P71" s="76"/>
      <c r="Q71" s="76"/>
      <c r="R71" s="86"/>
      <c r="S71" s="48">
        <v>1</v>
      </c>
      <c r="T71" s="48">
        <v>1</v>
      </c>
      <c r="U71" s="49">
        <v>0</v>
      </c>
      <c r="V71" s="49">
        <v>0</v>
      </c>
      <c r="W71" s="49">
        <v>0</v>
      </c>
      <c r="X71" s="49">
        <v>0.999995</v>
      </c>
      <c r="Y71" s="49">
        <v>0</v>
      </c>
      <c r="Z71" s="49" t="s">
        <v>1558</v>
      </c>
      <c r="AA71" s="71">
        <v>71</v>
      </c>
      <c r="AB71" s="71"/>
      <c r="AC71" s="72"/>
      <c r="AD71" s="78" t="s">
        <v>914</v>
      </c>
      <c r="AE71" s="78">
        <v>132</v>
      </c>
      <c r="AF71" s="78">
        <v>155</v>
      </c>
      <c r="AG71" s="78">
        <v>50</v>
      </c>
      <c r="AH71" s="78">
        <v>18</v>
      </c>
      <c r="AI71" s="78"/>
      <c r="AJ71" s="78" t="s">
        <v>1004</v>
      </c>
      <c r="AK71" s="78" t="s">
        <v>1077</v>
      </c>
      <c r="AL71" s="83" t="s">
        <v>1146</v>
      </c>
      <c r="AM71" s="78"/>
      <c r="AN71" s="80">
        <v>39993.890706018516</v>
      </c>
      <c r="AO71" s="83" t="s">
        <v>1227</v>
      </c>
      <c r="AP71" s="78" t="b">
        <v>0</v>
      </c>
      <c r="AQ71" s="78" t="b">
        <v>0</v>
      </c>
      <c r="AR71" s="78" t="b">
        <v>0</v>
      </c>
      <c r="AS71" s="78"/>
      <c r="AT71" s="78">
        <v>12</v>
      </c>
      <c r="AU71" s="83" t="s">
        <v>1249</v>
      </c>
      <c r="AV71" s="78" t="b">
        <v>0</v>
      </c>
      <c r="AW71" s="78" t="s">
        <v>1297</v>
      </c>
      <c r="AX71" s="83" t="s">
        <v>1366</v>
      </c>
      <c r="AY71" s="78" t="s">
        <v>66</v>
      </c>
      <c r="AZ71" s="78" t="str">
        <f>REPLACE(INDEX(GroupVertices[Group],MATCH(Vertices[[#This Row],[Vertex]],GroupVertices[Vertex],0)),1,1,"")</f>
        <v>3</v>
      </c>
      <c r="BA71" s="48" t="s">
        <v>403</v>
      </c>
      <c r="BB71" s="48" t="s">
        <v>403</v>
      </c>
      <c r="BC71" s="48" t="s">
        <v>435</v>
      </c>
      <c r="BD71" s="48" t="s">
        <v>435</v>
      </c>
      <c r="BE71" s="48" t="s">
        <v>474</v>
      </c>
      <c r="BF71" s="48" t="s">
        <v>474</v>
      </c>
      <c r="BG71" s="116" t="s">
        <v>1933</v>
      </c>
      <c r="BH71" s="116" t="s">
        <v>1933</v>
      </c>
      <c r="BI71" s="116" t="s">
        <v>1995</v>
      </c>
      <c r="BJ71" s="116" t="s">
        <v>1995</v>
      </c>
      <c r="BK71" s="116">
        <v>1</v>
      </c>
      <c r="BL71" s="120">
        <v>9.090909090909092</v>
      </c>
      <c r="BM71" s="116">
        <v>0</v>
      </c>
      <c r="BN71" s="120">
        <v>0</v>
      </c>
      <c r="BO71" s="116">
        <v>0</v>
      </c>
      <c r="BP71" s="120">
        <v>0</v>
      </c>
      <c r="BQ71" s="116">
        <v>10</v>
      </c>
      <c r="BR71" s="120">
        <v>90.9090909090909</v>
      </c>
      <c r="BS71" s="116">
        <v>11</v>
      </c>
      <c r="BT71" s="2"/>
      <c r="BU71" s="3"/>
      <c r="BV71" s="3"/>
      <c r="BW71" s="3"/>
      <c r="BX71" s="3"/>
    </row>
    <row r="72" spans="1:76" ht="15">
      <c r="A72" s="64" t="s">
        <v>262</v>
      </c>
      <c r="B72" s="65"/>
      <c r="C72" s="65" t="s">
        <v>64</v>
      </c>
      <c r="D72" s="66">
        <v>162.09268886185157</v>
      </c>
      <c r="E72" s="68"/>
      <c r="F72" s="100" t="s">
        <v>550</v>
      </c>
      <c r="G72" s="65"/>
      <c r="H72" s="69" t="s">
        <v>262</v>
      </c>
      <c r="I72" s="70"/>
      <c r="J72" s="70"/>
      <c r="K72" s="69" t="s">
        <v>1466</v>
      </c>
      <c r="L72" s="73">
        <v>1</v>
      </c>
      <c r="M72" s="74">
        <v>1950.9166259765625</v>
      </c>
      <c r="N72" s="74">
        <v>352.9058837890625</v>
      </c>
      <c r="O72" s="75"/>
      <c r="P72" s="76"/>
      <c r="Q72" s="76"/>
      <c r="R72" s="86"/>
      <c r="S72" s="48">
        <v>0</v>
      </c>
      <c r="T72" s="48">
        <v>1</v>
      </c>
      <c r="U72" s="49">
        <v>0</v>
      </c>
      <c r="V72" s="49">
        <v>0.032258</v>
      </c>
      <c r="W72" s="49">
        <v>0</v>
      </c>
      <c r="X72" s="49">
        <v>0.555553</v>
      </c>
      <c r="Y72" s="49">
        <v>0</v>
      </c>
      <c r="Z72" s="49">
        <v>0</v>
      </c>
      <c r="AA72" s="71">
        <v>72</v>
      </c>
      <c r="AB72" s="71"/>
      <c r="AC72" s="72"/>
      <c r="AD72" s="78" t="s">
        <v>915</v>
      </c>
      <c r="AE72" s="78">
        <v>95</v>
      </c>
      <c r="AF72" s="78">
        <v>60</v>
      </c>
      <c r="AG72" s="78">
        <v>116</v>
      </c>
      <c r="AH72" s="78">
        <v>93</v>
      </c>
      <c r="AI72" s="78"/>
      <c r="AJ72" s="78"/>
      <c r="AK72" s="78" t="s">
        <v>1078</v>
      </c>
      <c r="AL72" s="83" t="s">
        <v>1147</v>
      </c>
      <c r="AM72" s="78"/>
      <c r="AN72" s="80">
        <v>39975.928715277776</v>
      </c>
      <c r="AO72" s="83" t="s">
        <v>1228</v>
      </c>
      <c r="AP72" s="78" t="b">
        <v>0</v>
      </c>
      <c r="AQ72" s="78" t="b">
        <v>0</v>
      </c>
      <c r="AR72" s="78" t="b">
        <v>1</v>
      </c>
      <c r="AS72" s="78"/>
      <c r="AT72" s="78">
        <v>3</v>
      </c>
      <c r="AU72" s="83" t="s">
        <v>1257</v>
      </c>
      <c r="AV72" s="78" t="b">
        <v>0</v>
      </c>
      <c r="AW72" s="78" t="s">
        <v>1297</v>
      </c>
      <c r="AX72" s="83" t="s">
        <v>1367</v>
      </c>
      <c r="AY72" s="78" t="s">
        <v>66</v>
      </c>
      <c r="AZ72" s="78" t="str">
        <f>REPLACE(INDEX(GroupVertices[Group],MATCH(Vertices[[#This Row],[Vertex]],GroupVertices[Vertex],0)),1,1,"")</f>
        <v>2</v>
      </c>
      <c r="BA72" s="48"/>
      <c r="BB72" s="48"/>
      <c r="BC72" s="48"/>
      <c r="BD72" s="48"/>
      <c r="BE72" s="48" t="s">
        <v>465</v>
      </c>
      <c r="BF72" s="48" t="s">
        <v>465</v>
      </c>
      <c r="BG72" s="116" t="s">
        <v>1914</v>
      </c>
      <c r="BH72" s="116" t="s">
        <v>1914</v>
      </c>
      <c r="BI72" s="116" t="s">
        <v>1976</v>
      </c>
      <c r="BJ72" s="116" t="s">
        <v>1976</v>
      </c>
      <c r="BK72" s="116">
        <v>0</v>
      </c>
      <c r="BL72" s="120">
        <v>0</v>
      </c>
      <c r="BM72" s="116">
        <v>0</v>
      </c>
      <c r="BN72" s="120">
        <v>0</v>
      </c>
      <c r="BO72" s="116">
        <v>0</v>
      </c>
      <c r="BP72" s="120">
        <v>0</v>
      </c>
      <c r="BQ72" s="116">
        <v>20</v>
      </c>
      <c r="BR72" s="120">
        <v>100</v>
      </c>
      <c r="BS72" s="116">
        <v>20</v>
      </c>
      <c r="BT72" s="2"/>
      <c r="BU72" s="3"/>
      <c r="BV72" s="3"/>
      <c r="BW72" s="3"/>
      <c r="BX72" s="3"/>
    </row>
    <row r="73" spans="1:76" ht="15">
      <c r="A73" s="64" t="s">
        <v>263</v>
      </c>
      <c r="B73" s="65"/>
      <c r="C73" s="65" t="s">
        <v>64</v>
      </c>
      <c r="D73" s="66">
        <v>165.6426722707665</v>
      </c>
      <c r="E73" s="68"/>
      <c r="F73" s="100" t="s">
        <v>551</v>
      </c>
      <c r="G73" s="65"/>
      <c r="H73" s="69" t="s">
        <v>263</v>
      </c>
      <c r="I73" s="70"/>
      <c r="J73" s="70"/>
      <c r="K73" s="69" t="s">
        <v>1467</v>
      </c>
      <c r="L73" s="73">
        <v>1</v>
      </c>
      <c r="M73" s="74">
        <v>8800.2900390625</v>
      </c>
      <c r="N73" s="74">
        <v>799.9199829101562</v>
      </c>
      <c r="O73" s="75"/>
      <c r="P73" s="76"/>
      <c r="Q73" s="76"/>
      <c r="R73" s="86"/>
      <c r="S73" s="48">
        <v>2</v>
      </c>
      <c r="T73" s="48">
        <v>1</v>
      </c>
      <c r="U73" s="49">
        <v>0</v>
      </c>
      <c r="V73" s="49">
        <v>1</v>
      </c>
      <c r="W73" s="49">
        <v>0</v>
      </c>
      <c r="X73" s="49">
        <v>1.298239</v>
      </c>
      <c r="Y73" s="49">
        <v>0</v>
      </c>
      <c r="Z73" s="49">
        <v>0</v>
      </c>
      <c r="AA73" s="71">
        <v>73</v>
      </c>
      <c r="AB73" s="71"/>
      <c r="AC73" s="72"/>
      <c r="AD73" s="78" t="s">
        <v>916</v>
      </c>
      <c r="AE73" s="78">
        <v>47</v>
      </c>
      <c r="AF73" s="78">
        <v>2358</v>
      </c>
      <c r="AG73" s="78">
        <v>99256</v>
      </c>
      <c r="AH73" s="78">
        <v>4089</v>
      </c>
      <c r="AI73" s="78"/>
      <c r="AJ73" s="78" t="s">
        <v>1005</v>
      </c>
      <c r="AK73" s="78" t="s">
        <v>1079</v>
      </c>
      <c r="AL73" s="83" t="s">
        <v>1148</v>
      </c>
      <c r="AM73" s="78"/>
      <c r="AN73" s="80">
        <v>39904.61650462963</v>
      </c>
      <c r="AO73" s="83" t="s">
        <v>1229</v>
      </c>
      <c r="AP73" s="78" t="b">
        <v>0</v>
      </c>
      <c r="AQ73" s="78" t="b">
        <v>0</v>
      </c>
      <c r="AR73" s="78" t="b">
        <v>0</v>
      </c>
      <c r="AS73" s="78"/>
      <c r="AT73" s="78">
        <v>1370</v>
      </c>
      <c r="AU73" s="83" t="s">
        <v>1259</v>
      </c>
      <c r="AV73" s="78" t="b">
        <v>0</v>
      </c>
      <c r="AW73" s="78" t="s">
        <v>1297</v>
      </c>
      <c r="AX73" s="83" t="s">
        <v>1368</v>
      </c>
      <c r="AY73" s="78" t="s">
        <v>66</v>
      </c>
      <c r="AZ73" s="78" t="str">
        <f>REPLACE(INDEX(GroupVertices[Group],MATCH(Vertices[[#This Row],[Vertex]],GroupVertices[Vertex],0)),1,1,"")</f>
        <v>8</v>
      </c>
      <c r="BA73" s="48" t="s">
        <v>1586</v>
      </c>
      <c r="BB73" s="48" t="s">
        <v>1586</v>
      </c>
      <c r="BC73" s="48" t="s">
        <v>1603</v>
      </c>
      <c r="BD73" s="48" t="s">
        <v>1603</v>
      </c>
      <c r="BE73" s="48" t="s">
        <v>1649</v>
      </c>
      <c r="BF73" s="48" t="s">
        <v>1899</v>
      </c>
      <c r="BG73" s="116" t="s">
        <v>1934</v>
      </c>
      <c r="BH73" s="116" t="s">
        <v>1957</v>
      </c>
      <c r="BI73" s="116" t="s">
        <v>1826</v>
      </c>
      <c r="BJ73" s="116" t="s">
        <v>2013</v>
      </c>
      <c r="BK73" s="116">
        <v>1</v>
      </c>
      <c r="BL73" s="120">
        <v>2</v>
      </c>
      <c r="BM73" s="116">
        <v>0</v>
      </c>
      <c r="BN73" s="120">
        <v>0</v>
      </c>
      <c r="BO73" s="116">
        <v>0</v>
      </c>
      <c r="BP73" s="120">
        <v>0</v>
      </c>
      <c r="BQ73" s="116">
        <v>49</v>
      </c>
      <c r="BR73" s="120">
        <v>98</v>
      </c>
      <c r="BS73" s="116">
        <v>50</v>
      </c>
      <c r="BT73" s="2"/>
      <c r="BU73" s="3"/>
      <c r="BV73" s="3"/>
      <c r="BW73" s="3"/>
      <c r="BX73" s="3"/>
    </row>
    <row r="74" spans="1:76" ht="15">
      <c r="A74" s="64" t="s">
        <v>264</v>
      </c>
      <c r="B74" s="65"/>
      <c r="C74" s="65" t="s">
        <v>64</v>
      </c>
      <c r="D74" s="66">
        <v>162.080330346938</v>
      </c>
      <c r="E74" s="68"/>
      <c r="F74" s="100" t="s">
        <v>552</v>
      </c>
      <c r="G74" s="65"/>
      <c r="H74" s="69" t="s">
        <v>264</v>
      </c>
      <c r="I74" s="70"/>
      <c r="J74" s="70"/>
      <c r="K74" s="69" t="s">
        <v>1468</v>
      </c>
      <c r="L74" s="73">
        <v>1</v>
      </c>
      <c r="M74" s="74">
        <v>9469.48828125</v>
      </c>
      <c r="N74" s="74">
        <v>799.9199829101562</v>
      </c>
      <c r="O74" s="75"/>
      <c r="P74" s="76"/>
      <c r="Q74" s="76"/>
      <c r="R74" s="86"/>
      <c r="S74" s="48">
        <v>0</v>
      </c>
      <c r="T74" s="48">
        <v>1</v>
      </c>
      <c r="U74" s="49">
        <v>0</v>
      </c>
      <c r="V74" s="49">
        <v>1</v>
      </c>
      <c r="W74" s="49">
        <v>0</v>
      </c>
      <c r="X74" s="49">
        <v>0.701751</v>
      </c>
      <c r="Y74" s="49">
        <v>0</v>
      </c>
      <c r="Z74" s="49">
        <v>0</v>
      </c>
      <c r="AA74" s="71">
        <v>74</v>
      </c>
      <c r="AB74" s="71"/>
      <c r="AC74" s="72"/>
      <c r="AD74" s="78" t="s">
        <v>917</v>
      </c>
      <c r="AE74" s="78">
        <v>39</v>
      </c>
      <c r="AF74" s="78">
        <v>52</v>
      </c>
      <c r="AG74" s="78">
        <v>14693</v>
      </c>
      <c r="AH74" s="78">
        <v>0</v>
      </c>
      <c r="AI74" s="78"/>
      <c r="AJ74" s="78" t="s">
        <v>1006</v>
      </c>
      <c r="AK74" s="78" t="s">
        <v>1080</v>
      </c>
      <c r="AL74" s="83" t="s">
        <v>1149</v>
      </c>
      <c r="AM74" s="78"/>
      <c r="AN74" s="80">
        <v>41114.73359953704</v>
      </c>
      <c r="AO74" s="83" t="s">
        <v>1230</v>
      </c>
      <c r="AP74" s="78" t="b">
        <v>0</v>
      </c>
      <c r="AQ74" s="78" t="b">
        <v>0</v>
      </c>
      <c r="AR74" s="78" t="b">
        <v>0</v>
      </c>
      <c r="AS74" s="78"/>
      <c r="AT74" s="78">
        <v>8</v>
      </c>
      <c r="AU74" s="83" t="s">
        <v>1249</v>
      </c>
      <c r="AV74" s="78" t="b">
        <v>0</v>
      </c>
      <c r="AW74" s="78" t="s">
        <v>1297</v>
      </c>
      <c r="AX74" s="83" t="s">
        <v>1369</v>
      </c>
      <c r="AY74" s="78" t="s">
        <v>66</v>
      </c>
      <c r="AZ74" s="78" t="str">
        <f>REPLACE(INDEX(GroupVertices[Group],MATCH(Vertices[[#This Row],[Vertex]],GroupVertices[Vertex],0)),1,1,"")</f>
        <v>8</v>
      </c>
      <c r="BA74" s="48"/>
      <c r="BB74" s="48"/>
      <c r="BC74" s="48"/>
      <c r="BD74" s="48"/>
      <c r="BE74" s="48"/>
      <c r="BF74" s="48"/>
      <c r="BG74" s="116" t="s">
        <v>1935</v>
      </c>
      <c r="BH74" s="116" t="s">
        <v>1958</v>
      </c>
      <c r="BI74" s="116" t="s">
        <v>1996</v>
      </c>
      <c r="BJ74" s="116" t="s">
        <v>2014</v>
      </c>
      <c r="BK74" s="116">
        <v>0</v>
      </c>
      <c r="BL74" s="120">
        <v>0</v>
      </c>
      <c r="BM74" s="116">
        <v>0</v>
      </c>
      <c r="BN74" s="120">
        <v>0</v>
      </c>
      <c r="BO74" s="116">
        <v>0</v>
      </c>
      <c r="BP74" s="120">
        <v>0</v>
      </c>
      <c r="BQ74" s="116">
        <v>38</v>
      </c>
      <c r="BR74" s="120">
        <v>100</v>
      </c>
      <c r="BS74" s="116">
        <v>38</v>
      </c>
      <c r="BT74" s="2"/>
      <c r="BU74" s="3"/>
      <c r="BV74" s="3"/>
      <c r="BW74" s="3"/>
      <c r="BX74" s="3"/>
    </row>
    <row r="75" spans="1:76" ht="15">
      <c r="A75" s="64" t="s">
        <v>266</v>
      </c>
      <c r="B75" s="65"/>
      <c r="C75" s="65" t="s">
        <v>64</v>
      </c>
      <c r="D75" s="66">
        <v>162.03398591601223</v>
      </c>
      <c r="E75" s="68"/>
      <c r="F75" s="100" t="s">
        <v>511</v>
      </c>
      <c r="G75" s="65"/>
      <c r="H75" s="69" t="s">
        <v>266</v>
      </c>
      <c r="I75" s="70"/>
      <c r="J75" s="70"/>
      <c r="K75" s="69" t="s">
        <v>1469</v>
      </c>
      <c r="L75" s="73">
        <v>1</v>
      </c>
      <c r="M75" s="74">
        <v>289.5518798828125</v>
      </c>
      <c r="N75" s="74">
        <v>1387.0611572265625</v>
      </c>
      <c r="O75" s="75"/>
      <c r="P75" s="76"/>
      <c r="Q75" s="76"/>
      <c r="R75" s="86"/>
      <c r="S75" s="48">
        <v>0</v>
      </c>
      <c r="T75" s="48">
        <v>1</v>
      </c>
      <c r="U75" s="49">
        <v>0</v>
      </c>
      <c r="V75" s="49">
        <v>0.032258</v>
      </c>
      <c r="W75" s="49">
        <v>0</v>
      </c>
      <c r="X75" s="49">
        <v>0.555553</v>
      </c>
      <c r="Y75" s="49">
        <v>0</v>
      </c>
      <c r="Z75" s="49">
        <v>0</v>
      </c>
      <c r="AA75" s="71">
        <v>75</v>
      </c>
      <c r="AB75" s="71"/>
      <c r="AC75" s="72"/>
      <c r="AD75" s="78" t="s">
        <v>918</v>
      </c>
      <c r="AE75" s="78">
        <v>44</v>
      </c>
      <c r="AF75" s="78">
        <v>22</v>
      </c>
      <c r="AG75" s="78">
        <v>254</v>
      </c>
      <c r="AH75" s="78">
        <v>4</v>
      </c>
      <c r="AI75" s="78"/>
      <c r="AJ75" s="78" t="s">
        <v>1007</v>
      </c>
      <c r="AK75" s="78"/>
      <c r="AL75" s="78"/>
      <c r="AM75" s="78"/>
      <c r="AN75" s="80">
        <v>39948.67607638889</v>
      </c>
      <c r="AO75" s="78"/>
      <c r="AP75" s="78" t="b">
        <v>0</v>
      </c>
      <c r="AQ75" s="78" t="b">
        <v>1</v>
      </c>
      <c r="AR75" s="78" t="b">
        <v>0</v>
      </c>
      <c r="AS75" s="78"/>
      <c r="AT75" s="78">
        <v>2</v>
      </c>
      <c r="AU75" s="83" t="s">
        <v>1255</v>
      </c>
      <c r="AV75" s="78" t="b">
        <v>0</v>
      </c>
      <c r="AW75" s="78" t="s">
        <v>1297</v>
      </c>
      <c r="AX75" s="83" t="s">
        <v>1370</v>
      </c>
      <c r="AY75" s="78" t="s">
        <v>66</v>
      </c>
      <c r="AZ75" s="78" t="str">
        <f>REPLACE(INDEX(GroupVertices[Group],MATCH(Vertices[[#This Row],[Vertex]],GroupVertices[Vertex],0)),1,1,"")</f>
        <v>2</v>
      </c>
      <c r="BA75" s="48"/>
      <c r="BB75" s="48"/>
      <c r="BC75" s="48"/>
      <c r="BD75" s="48"/>
      <c r="BE75" s="48" t="s">
        <v>465</v>
      </c>
      <c r="BF75" s="48" t="s">
        <v>465</v>
      </c>
      <c r="BG75" s="116" t="s">
        <v>1914</v>
      </c>
      <c r="BH75" s="116" t="s">
        <v>1914</v>
      </c>
      <c r="BI75" s="116" t="s">
        <v>1976</v>
      </c>
      <c r="BJ75" s="116" t="s">
        <v>1976</v>
      </c>
      <c r="BK75" s="116">
        <v>0</v>
      </c>
      <c r="BL75" s="120">
        <v>0</v>
      </c>
      <c r="BM75" s="116">
        <v>0</v>
      </c>
      <c r="BN75" s="120">
        <v>0</v>
      </c>
      <c r="BO75" s="116">
        <v>0</v>
      </c>
      <c r="BP75" s="120">
        <v>0</v>
      </c>
      <c r="BQ75" s="116">
        <v>20</v>
      </c>
      <c r="BR75" s="120">
        <v>100</v>
      </c>
      <c r="BS75" s="116">
        <v>20</v>
      </c>
      <c r="BT75" s="2"/>
      <c r="BU75" s="3"/>
      <c r="BV75" s="3"/>
      <c r="BW75" s="3"/>
      <c r="BX75" s="3"/>
    </row>
    <row r="76" spans="1:76" ht="15">
      <c r="A76" s="64" t="s">
        <v>267</v>
      </c>
      <c r="B76" s="65"/>
      <c r="C76" s="65" t="s">
        <v>64</v>
      </c>
      <c r="D76" s="66">
        <v>165.10507687202744</v>
      </c>
      <c r="E76" s="68"/>
      <c r="F76" s="100" t="s">
        <v>553</v>
      </c>
      <c r="G76" s="65"/>
      <c r="H76" s="69" t="s">
        <v>267</v>
      </c>
      <c r="I76" s="70"/>
      <c r="J76" s="70"/>
      <c r="K76" s="69" t="s">
        <v>1470</v>
      </c>
      <c r="L76" s="73">
        <v>1</v>
      </c>
      <c r="M76" s="74">
        <v>2081.329345703125</v>
      </c>
      <c r="N76" s="74">
        <v>8517.8916015625</v>
      </c>
      <c r="O76" s="75"/>
      <c r="P76" s="76"/>
      <c r="Q76" s="76"/>
      <c r="R76" s="86"/>
      <c r="S76" s="48">
        <v>1</v>
      </c>
      <c r="T76" s="48">
        <v>1</v>
      </c>
      <c r="U76" s="49">
        <v>0</v>
      </c>
      <c r="V76" s="49">
        <v>0.007407</v>
      </c>
      <c r="W76" s="49">
        <v>0.018695</v>
      </c>
      <c r="X76" s="49">
        <v>0.632448</v>
      </c>
      <c r="Y76" s="49">
        <v>0.5</v>
      </c>
      <c r="Z76" s="49">
        <v>0</v>
      </c>
      <c r="AA76" s="71">
        <v>76</v>
      </c>
      <c r="AB76" s="71"/>
      <c r="AC76" s="72"/>
      <c r="AD76" s="78" t="s">
        <v>919</v>
      </c>
      <c r="AE76" s="78">
        <v>2194</v>
      </c>
      <c r="AF76" s="78">
        <v>2010</v>
      </c>
      <c r="AG76" s="78">
        <v>7284</v>
      </c>
      <c r="AH76" s="78">
        <v>1187</v>
      </c>
      <c r="AI76" s="78"/>
      <c r="AJ76" s="78" t="s">
        <v>1008</v>
      </c>
      <c r="AK76" s="78" t="s">
        <v>1081</v>
      </c>
      <c r="AL76" s="78"/>
      <c r="AM76" s="78"/>
      <c r="AN76" s="80">
        <v>40587.169583333336</v>
      </c>
      <c r="AO76" s="83" t="s">
        <v>1231</v>
      </c>
      <c r="AP76" s="78" t="b">
        <v>0</v>
      </c>
      <c r="AQ76" s="78" t="b">
        <v>0</v>
      </c>
      <c r="AR76" s="78" t="b">
        <v>0</v>
      </c>
      <c r="AS76" s="78"/>
      <c r="AT76" s="78">
        <v>102</v>
      </c>
      <c r="AU76" s="83" t="s">
        <v>1249</v>
      </c>
      <c r="AV76" s="78" t="b">
        <v>0</v>
      </c>
      <c r="AW76" s="78" t="s">
        <v>1297</v>
      </c>
      <c r="AX76" s="83" t="s">
        <v>1371</v>
      </c>
      <c r="AY76" s="78" t="s">
        <v>66</v>
      </c>
      <c r="AZ76" s="78" t="str">
        <f>REPLACE(INDEX(GroupVertices[Group],MATCH(Vertices[[#This Row],[Vertex]],GroupVertices[Vertex],0)),1,1,"")</f>
        <v>1</v>
      </c>
      <c r="BA76" s="48" t="s">
        <v>407</v>
      </c>
      <c r="BB76" s="48" t="s">
        <v>407</v>
      </c>
      <c r="BC76" s="48" t="s">
        <v>444</v>
      </c>
      <c r="BD76" s="48" t="s">
        <v>444</v>
      </c>
      <c r="BE76" s="48" t="s">
        <v>479</v>
      </c>
      <c r="BF76" s="48" t="s">
        <v>479</v>
      </c>
      <c r="BG76" s="116" t="s">
        <v>1936</v>
      </c>
      <c r="BH76" s="116" t="s">
        <v>1936</v>
      </c>
      <c r="BI76" s="116" t="s">
        <v>1997</v>
      </c>
      <c r="BJ76" s="116" t="s">
        <v>1997</v>
      </c>
      <c r="BK76" s="116">
        <v>1</v>
      </c>
      <c r="BL76" s="120">
        <v>9.090909090909092</v>
      </c>
      <c r="BM76" s="116">
        <v>0</v>
      </c>
      <c r="BN76" s="120">
        <v>0</v>
      </c>
      <c r="BO76" s="116">
        <v>0</v>
      </c>
      <c r="BP76" s="120">
        <v>0</v>
      </c>
      <c r="BQ76" s="116">
        <v>10</v>
      </c>
      <c r="BR76" s="120">
        <v>90.9090909090909</v>
      </c>
      <c r="BS76" s="116">
        <v>11</v>
      </c>
      <c r="BT76" s="2"/>
      <c r="BU76" s="3"/>
      <c r="BV76" s="3"/>
      <c r="BW76" s="3"/>
      <c r="BX76" s="3"/>
    </row>
    <row r="77" spans="1:76" ht="15">
      <c r="A77" s="64" t="s">
        <v>268</v>
      </c>
      <c r="B77" s="65"/>
      <c r="C77" s="65" t="s">
        <v>64</v>
      </c>
      <c r="D77" s="66">
        <v>163.54790399292114</v>
      </c>
      <c r="E77" s="68"/>
      <c r="F77" s="100" t="s">
        <v>554</v>
      </c>
      <c r="G77" s="65"/>
      <c r="H77" s="69" t="s">
        <v>268</v>
      </c>
      <c r="I77" s="70"/>
      <c r="J77" s="70"/>
      <c r="K77" s="69" t="s">
        <v>1471</v>
      </c>
      <c r="L77" s="73">
        <v>65.14787826476825</v>
      </c>
      <c r="M77" s="74">
        <v>1396.5806884765625</v>
      </c>
      <c r="N77" s="74">
        <v>8032.36181640625</v>
      </c>
      <c r="O77" s="75"/>
      <c r="P77" s="76"/>
      <c r="Q77" s="76"/>
      <c r="R77" s="86"/>
      <c r="S77" s="48">
        <v>0</v>
      </c>
      <c r="T77" s="48">
        <v>5</v>
      </c>
      <c r="U77" s="49">
        <v>19.333333</v>
      </c>
      <c r="V77" s="49">
        <v>0.007937</v>
      </c>
      <c r="W77" s="49">
        <v>0.030804</v>
      </c>
      <c r="X77" s="49">
        <v>1.393586</v>
      </c>
      <c r="Y77" s="49">
        <v>0.3</v>
      </c>
      <c r="Z77" s="49">
        <v>0</v>
      </c>
      <c r="AA77" s="71">
        <v>77</v>
      </c>
      <c r="AB77" s="71"/>
      <c r="AC77" s="72"/>
      <c r="AD77" s="78" t="s">
        <v>920</v>
      </c>
      <c r="AE77" s="78">
        <v>537</v>
      </c>
      <c r="AF77" s="78">
        <v>1002</v>
      </c>
      <c r="AG77" s="78">
        <v>1011</v>
      </c>
      <c r="AH77" s="78">
        <v>166</v>
      </c>
      <c r="AI77" s="78"/>
      <c r="AJ77" s="78" t="s">
        <v>1009</v>
      </c>
      <c r="AK77" s="78" t="s">
        <v>1082</v>
      </c>
      <c r="AL77" s="83" t="s">
        <v>1150</v>
      </c>
      <c r="AM77" s="78"/>
      <c r="AN77" s="80">
        <v>39550.31884259259</v>
      </c>
      <c r="AO77" s="78"/>
      <c r="AP77" s="78" t="b">
        <v>1</v>
      </c>
      <c r="AQ77" s="78" t="b">
        <v>0</v>
      </c>
      <c r="AR77" s="78" t="b">
        <v>0</v>
      </c>
      <c r="AS77" s="78"/>
      <c r="AT77" s="78">
        <v>46</v>
      </c>
      <c r="AU77" s="83" t="s">
        <v>1249</v>
      </c>
      <c r="AV77" s="78" t="b">
        <v>0</v>
      </c>
      <c r="AW77" s="78" t="s">
        <v>1297</v>
      </c>
      <c r="AX77" s="83" t="s">
        <v>1372</v>
      </c>
      <c r="AY77" s="78" t="s">
        <v>66</v>
      </c>
      <c r="AZ77" s="78" t="str">
        <f>REPLACE(INDEX(GroupVertices[Group],MATCH(Vertices[[#This Row],[Vertex]],GroupVertices[Vertex],0)),1,1,"")</f>
        <v>1</v>
      </c>
      <c r="BA77" s="48" t="s">
        <v>407</v>
      </c>
      <c r="BB77" s="48" t="s">
        <v>407</v>
      </c>
      <c r="BC77" s="48" t="s">
        <v>444</v>
      </c>
      <c r="BD77" s="48" t="s">
        <v>444</v>
      </c>
      <c r="BE77" s="48" t="s">
        <v>1894</v>
      </c>
      <c r="BF77" s="48" t="s">
        <v>1894</v>
      </c>
      <c r="BG77" s="116" t="s">
        <v>1937</v>
      </c>
      <c r="BH77" s="116" t="s">
        <v>1959</v>
      </c>
      <c r="BI77" s="116" t="s">
        <v>1998</v>
      </c>
      <c r="BJ77" s="116" t="s">
        <v>1998</v>
      </c>
      <c r="BK77" s="116">
        <v>4</v>
      </c>
      <c r="BL77" s="120">
        <v>4.444444444444445</v>
      </c>
      <c r="BM77" s="116">
        <v>1</v>
      </c>
      <c r="BN77" s="120">
        <v>1.1111111111111112</v>
      </c>
      <c r="BO77" s="116">
        <v>0</v>
      </c>
      <c r="BP77" s="120">
        <v>0</v>
      </c>
      <c r="BQ77" s="116">
        <v>85</v>
      </c>
      <c r="BR77" s="120">
        <v>94.44444444444444</v>
      </c>
      <c r="BS77" s="116">
        <v>90</v>
      </c>
      <c r="BT77" s="2"/>
      <c r="BU77" s="3"/>
      <c r="BV77" s="3"/>
      <c r="BW77" s="3"/>
      <c r="BX77" s="3"/>
    </row>
    <row r="78" spans="1:76" ht="15">
      <c r="A78" s="64" t="s">
        <v>301</v>
      </c>
      <c r="B78" s="65"/>
      <c r="C78" s="65" t="s">
        <v>64</v>
      </c>
      <c r="D78" s="66">
        <v>163.18796224606422</v>
      </c>
      <c r="E78" s="68"/>
      <c r="F78" s="100" t="s">
        <v>1286</v>
      </c>
      <c r="G78" s="65"/>
      <c r="H78" s="69" t="s">
        <v>301</v>
      </c>
      <c r="I78" s="70"/>
      <c r="J78" s="70"/>
      <c r="K78" s="69" t="s">
        <v>1472</v>
      </c>
      <c r="L78" s="73">
        <v>4.317993760556872</v>
      </c>
      <c r="M78" s="74">
        <v>965.6513061523438</v>
      </c>
      <c r="N78" s="74">
        <v>7051.48388671875</v>
      </c>
      <c r="O78" s="75"/>
      <c r="P78" s="76"/>
      <c r="Q78" s="76"/>
      <c r="R78" s="86"/>
      <c r="S78" s="48">
        <v>3</v>
      </c>
      <c r="T78" s="48">
        <v>0</v>
      </c>
      <c r="U78" s="49">
        <v>1</v>
      </c>
      <c r="V78" s="49">
        <v>0.007463</v>
      </c>
      <c r="W78" s="49">
        <v>0.020909</v>
      </c>
      <c r="X78" s="49">
        <v>0.910148</v>
      </c>
      <c r="Y78" s="49">
        <v>0.3333333333333333</v>
      </c>
      <c r="Z78" s="49">
        <v>0</v>
      </c>
      <c r="AA78" s="71">
        <v>78</v>
      </c>
      <c r="AB78" s="71"/>
      <c r="AC78" s="72"/>
      <c r="AD78" s="78" t="s">
        <v>921</v>
      </c>
      <c r="AE78" s="78">
        <v>0</v>
      </c>
      <c r="AF78" s="78">
        <v>769</v>
      </c>
      <c r="AG78" s="78">
        <v>632</v>
      </c>
      <c r="AH78" s="78">
        <v>0</v>
      </c>
      <c r="AI78" s="78"/>
      <c r="AJ78" s="78" t="s">
        <v>1010</v>
      </c>
      <c r="AK78" s="78"/>
      <c r="AL78" s="83" t="s">
        <v>1151</v>
      </c>
      <c r="AM78" s="78"/>
      <c r="AN78" s="80">
        <v>41022.287627314814</v>
      </c>
      <c r="AO78" s="78"/>
      <c r="AP78" s="78" t="b">
        <v>1</v>
      </c>
      <c r="AQ78" s="78" t="b">
        <v>0</v>
      </c>
      <c r="AR78" s="78" t="b">
        <v>0</v>
      </c>
      <c r="AS78" s="78" t="s">
        <v>1248</v>
      </c>
      <c r="AT78" s="78">
        <v>30</v>
      </c>
      <c r="AU78" s="83" t="s">
        <v>1249</v>
      </c>
      <c r="AV78" s="78" t="b">
        <v>0</v>
      </c>
      <c r="AW78" s="78" t="s">
        <v>1297</v>
      </c>
      <c r="AX78" s="83" t="s">
        <v>1373</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269</v>
      </c>
      <c r="B79" s="65"/>
      <c r="C79" s="65" t="s">
        <v>64</v>
      </c>
      <c r="D79" s="66">
        <v>162.0417099878332</v>
      </c>
      <c r="E79" s="68"/>
      <c r="F79" s="100" t="s">
        <v>555</v>
      </c>
      <c r="G79" s="65"/>
      <c r="H79" s="69" t="s">
        <v>269</v>
      </c>
      <c r="I79" s="70"/>
      <c r="J79" s="70"/>
      <c r="K79" s="69" t="s">
        <v>1473</v>
      </c>
      <c r="L79" s="73">
        <v>1</v>
      </c>
      <c r="M79" s="74">
        <v>515.4170532226562</v>
      </c>
      <c r="N79" s="74">
        <v>6225.71875</v>
      </c>
      <c r="O79" s="75"/>
      <c r="P79" s="76"/>
      <c r="Q79" s="76"/>
      <c r="R79" s="86"/>
      <c r="S79" s="48">
        <v>0</v>
      </c>
      <c r="T79" s="48">
        <v>2</v>
      </c>
      <c r="U79" s="49">
        <v>0</v>
      </c>
      <c r="V79" s="49">
        <v>0.007407</v>
      </c>
      <c r="W79" s="49">
        <v>0.017439</v>
      </c>
      <c r="X79" s="49">
        <v>0.653414</v>
      </c>
      <c r="Y79" s="49">
        <v>0.5</v>
      </c>
      <c r="Z79" s="49">
        <v>0</v>
      </c>
      <c r="AA79" s="71">
        <v>79</v>
      </c>
      <c r="AB79" s="71"/>
      <c r="AC79" s="72"/>
      <c r="AD79" s="78" t="s">
        <v>922</v>
      </c>
      <c r="AE79" s="78">
        <v>89</v>
      </c>
      <c r="AF79" s="78">
        <v>27</v>
      </c>
      <c r="AG79" s="78">
        <v>334</v>
      </c>
      <c r="AH79" s="78">
        <v>569</v>
      </c>
      <c r="AI79" s="78"/>
      <c r="AJ79" s="78" t="s">
        <v>1011</v>
      </c>
      <c r="AK79" s="78" t="s">
        <v>1083</v>
      </c>
      <c r="AL79" s="83" t="s">
        <v>1152</v>
      </c>
      <c r="AM79" s="78"/>
      <c r="AN79" s="80">
        <v>40623.0730787037</v>
      </c>
      <c r="AO79" s="78"/>
      <c r="AP79" s="78" t="b">
        <v>1</v>
      </c>
      <c r="AQ79" s="78" t="b">
        <v>0</v>
      </c>
      <c r="AR79" s="78" t="b">
        <v>1</v>
      </c>
      <c r="AS79" s="78"/>
      <c r="AT79" s="78">
        <v>0</v>
      </c>
      <c r="AU79" s="83" t="s">
        <v>1249</v>
      </c>
      <c r="AV79" s="78" t="b">
        <v>0</v>
      </c>
      <c r="AW79" s="78" t="s">
        <v>1297</v>
      </c>
      <c r="AX79" s="83" t="s">
        <v>1374</v>
      </c>
      <c r="AY79" s="78" t="s">
        <v>66</v>
      </c>
      <c r="AZ79" s="78" t="str">
        <f>REPLACE(INDEX(GroupVertices[Group],MATCH(Vertices[[#This Row],[Vertex]],GroupVertices[Vertex],0)),1,1,"")</f>
        <v>1</v>
      </c>
      <c r="BA79" s="48"/>
      <c r="BB79" s="48"/>
      <c r="BC79" s="48"/>
      <c r="BD79" s="48"/>
      <c r="BE79" s="48" t="s">
        <v>1895</v>
      </c>
      <c r="BF79" s="48" t="s">
        <v>1895</v>
      </c>
      <c r="BG79" s="116" t="s">
        <v>1938</v>
      </c>
      <c r="BH79" s="116" t="s">
        <v>1959</v>
      </c>
      <c r="BI79" s="116" t="s">
        <v>1999</v>
      </c>
      <c r="BJ79" s="116" t="s">
        <v>1998</v>
      </c>
      <c r="BK79" s="116">
        <v>2</v>
      </c>
      <c r="BL79" s="120">
        <v>2.816901408450704</v>
      </c>
      <c r="BM79" s="116">
        <v>1</v>
      </c>
      <c r="BN79" s="120">
        <v>1.408450704225352</v>
      </c>
      <c r="BO79" s="116">
        <v>0</v>
      </c>
      <c r="BP79" s="120">
        <v>0</v>
      </c>
      <c r="BQ79" s="116">
        <v>68</v>
      </c>
      <c r="BR79" s="120">
        <v>95.77464788732394</v>
      </c>
      <c r="BS79" s="116">
        <v>71</v>
      </c>
      <c r="BT79" s="2"/>
      <c r="BU79" s="3"/>
      <c r="BV79" s="3"/>
      <c r="BW79" s="3"/>
      <c r="BX79" s="3"/>
    </row>
    <row r="80" spans="1:76" ht="15">
      <c r="A80" s="64" t="s">
        <v>270</v>
      </c>
      <c r="B80" s="65"/>
      <c r="C80" s="65" t="s">
        <v>64</v>
      </c>
      <c r="D80" s="66">
        <v>167.47018766360654</v>
      </c>
      <c r="E80" s="68"/>
      <c r="F80" s="100" t="s">
        <v>556</v>
      </c>
      <c r="G80" s="65"/>
      <c r="H80" s="69" t="s">
        <v>270</v>
      </c>
      <c r="I80" s="70"/>
      <c r="J80" s="70"/>
      <c r="K80" s="69" t="s">
        <v>1474</v>
      </c>
      <c r="L80" s="73">
        <v>1</v>
      </c>
      <c r="M80" s="74">
        <v>5122.9443359375</v>
      </c>
      <c r="N80" s="74">
        <v>7709.52294921875</v>
      </c>
      <c r="O80" s="75"/>
      <c r="P80" s="76"/>
      <c r="Q80" s="76"/>
      <c r="R80" s="86"/>
      <c r="S80" s="48">
        <v>1</v>
      </c>
      <c r="T80" s="48">
        <v>1</v>
      </c>
      <c r="U80" s="49">
        <v>0</v>
      </c>
      <c r="V80" s="49">
        <v>0</v>
      </c>
      <c r="W80" s="49">
        <v>0</v>
      </c>
      <c r="X80" s="49">
        <v>0.999995</v>
      </c>
      <c r="Y80" s="49">
        <v>0</v>
      </c>
      <c r="Z80" s="49" t="s">
        <v>1558</v>
      </c>
      <c r="AA80" s="71">
        <v>80</v>
      </c>
      <c r="AB80" s="71"/>
      <c r="AC80" s="72"/>
      <c r="AD80" s="78" t="s">
        <v>923</v>
      </c>
      <c r="AE80" s="78">
        <v>2622</v>
      </c>
      <c r="AF80" s="78">
        <v>3541</v>
      </c>
      <c r="AG80" s="78">
        <v>188867</v>
      </c>
      <c r="AH80" s="78">
        <v>4993</v>
      </c>
      <c r="AI80" s="78"/>
      <c r="AJ80" s="78" t="s">
        <v>1012</v>
      </c>
      <c r="AK80" s="78" t="s">
        <v>1084</v>
      </c>
      <c r="AL80" s="83" t="s">
        <v>1153</v>
      </c>
      <c r="AM80" s="78"/>
      <c r="AN80" s="80">
        <v>42848.84512731482</v>
      </c>
      <c r="AO80" s="78"/>
      <c r="AP80" s="78" t="b">
        <v>1</v>
      </c>
      <c r="AQ80" s="78" t="b">
        <v>0</v>
      </c>
      <c r="AR80" s="78" t="b">
        <v>0</v>
      </c>
      <c r="AS80" s="78"/>
      <c r="AT80" s="78">
        <v>97</v>
      </c>
      <c r="AU80" s="78"/>
      <c r="AV80" s="78" t="b">
        <v>0</v>
      </c>
      <c r="AW80" s="78" t="s">
        <v>1297</v>
      </c>
      <c r="AX80" s="83" t="s">
        <v>1375</v>
      </c>
      <c r="AY80" s="78" t="s">
        <v>66</v>
      </c>
      <c r="AZ80" s="78" t="str">
        <f>REPLACE(INDEX(GroupVertices[Group],MATCH(Vertices[[#This Row],[Vertex]],GroupVertices[Vertex],0)),1,1,"")</f>
        <v>3</v>
      </c>
      <c r="BA80" s="48" t="s">
        <v>1882</v>
      </c>
      <c r="BB80" s="48" t="s">
        <v>1882</v>
      </c>
      <c r="BC80" s="48" t="s">
        <v>1887</v>
      </c>
      <c r="BD80" s="48" t="s">
        <v>1887</v>
      </c>
      <c r="BE80" s="48" t="s">
        <v>481</v>
      </c>
      <c r="BF80" s="48" t="s">
        <v>481</v>
      </c>
      <c r="BG80" s="116" t="s">
        <v>1939</v>
      </c>
      <c r="BH80" s="116" t="s">
        <v>1960</v>
      </c>
      <c r="BI80" s="116" t="s">
        <v>1821</v>
      </c>
      <c r="BJ80" s="116" t="s">
        <v>2015</v>
      </c>
      <c r="BK80" s="116">
        <v>4</v>
      </c>
      <c r="BL80" s="120">
        <v>2.4539877300613497</v>
      </c>
      <c r="BM80" s="116">
        <v>1</v>
      </c>
      <c r="BN80" s="120">
        <v>0.6134969325153374</v>
      </c>
      <c r="BO80" s="116">
        <v>0</v>
      </c>
      <c r="BP80" s="120">
        <v>0</v>
      </c>
      <c r="BQ80" s="116">
        <v>158</v>
      </c>
      <c r="BR80" s="120">
        <v>96.93251533742331</v>
      </c>
      <c r="BS80" s="116">
        <v>163</v>
      </c>
      <c r="BT80" s="2"/>
      <c r="BU80" s="3"/>
      <c r="BV80" s="3"/>
      <c r="BW80" s="3"/>
      <c r="BX80" s="3"/>
    </row>
    <row r="81" spans="1:76" ht="15">
      <c r="A81" s="64" t="s">
        <v>271</v>
      </c>
      <c r="B81" s="65"/>
      <c r="C81" s="65" t="s">
        <v>64</v>
      </c>
      <c r="D81" s="66">
        <v>162.0664270176603</v>
      </c>
      <c r="E81" s="68"/>
      <c r="F81" s="100" t="s">
        <v>511</v>
      </c>
      <c r="G81" s="65"/>
      <c r="H81" s="69" t="s">
        <v>271</v>
      </c>
      <c r="I81" s="70"/>
      <c r="J81" s="70"/>
      <c r="K81" s="69" t="s">
        <v>1475</v>
      </c>
      <c r="L81" s="73">
        <v>1</v>
      </c>
      <c r="M81" s="74">
        <v>3951.509033203125</v>
      </c>
      <c r="N81" s="74">
        <v>7500.80810546875</v>
      </c>
      <c r="O81" s="75"/>
      <c r="P81" s="76"/>
      <c r="Q81" s="76"/>
      <c r="R81" s="86"/>
      <c r="S81" s="48">
        <v>0</v>
      </c>
      <c r="T81" s="48">
        <v>2</v>
      </c>
      <c r="U81" s="49">
        <v>0</v>
      </c>
      <c r="V81" s="49">
        <v>0.007407</v>
      </c>
      <c r="W81" s="49">
        <v>0.017217</v>
      </c>
      <c r="X81" s="49">
        <v>0.668637</v>
      </c>
      <c r="Y81" s="49">
        <v>0.5</v>
      </c>
      <c r="Z81" s="49">
        <v>0</v>
      </c>
      <c r="AA81" s="71">
        <v>81</v>
      </c>
      <c r="AB81" s="71"/>
      <c r="AC81" s="72"/>
      <c r="AD81" s="78" t="s">
        <v>924</v>
      </c>
      <c r="AE81" s="78">
        <v>462</v>
      </c>
      <c r="AF81" s="78">
        <v>43</v>
      </c>
      <c r="AG81" s="78">
        <v>185</v>
      </c>
      <c r="AH81" s="78">
        <v>63</v>
      </c>
      <c r="AI81" s="78"/>
      <c r="AJ81" s="78"/>
      <c r="AK81" s="78"/>
      <c r="AL81" s="78"/>
      <c r="AM81" s="78"/>
      <c r="AN81" s="80">
        <v>41260.73752314815</v>
      </c>
      <c r="AO81" s="78"/>
      <c r="AP81" s="78" t="b">
        <v>1</v>
      </c>
      <c r="AQ81" s="78" t="b">
        <v>1</v>
      </c>
      <c r="AR81" s="78" t="b">
        <v>0</v>
      </c>
      <c r="AS81" s="78"/>
      <c r="AT81" s="78">
        <v>3</v>
      </c>
      <c r="AU81" s="83" t="s">
        <v>1249</v>
      </c>
      <c r="AV81" s="78" t="b">
        <v>0</v>
      </c>
      <c r="AW81" s="78" t="s">
        <v>1297</v>
      </c>
      <c r="AX81" s="83" t="s">
        <v>1376</v>
      </c>
      <c r="AY81" s="78" t="s">
        <v>66</v>
      </c>
      <c r="AZ81" s="78" t="str">
        <f>REPLACE(INDEX(GroupVertices[Group],MATCH(Vertices[[#This Row],[Vertex]],GroupVertices[Vertex],0)),1,1,"")</f>
        <v>1</v>
      </c>
      <c r="BA81" s="48"/>
      <c r="BB81" s="48"/>
      <c r="BC81" s="48"/>
      <c r="BD81" s="48"/>
      <c r="BE81" s="48" t="s">
        <v>482</v>
      </c>
      <c r="BF81" s="48" t="s">
        <v>482</v>
      </c>
      <c r="BG81" s="116" t="s">
        <v>1940</v>
      </c>
      <c r="BH81" s="116" t="s">
        <v>1940</v>
      </c>
      <c r="BI81" s="116" t="s">
        <v>2000</v>
      </c>
      <c r="BJ81" s="116" t="s">
        <v>2000</v>
      </c>
      <c r="BK81" s="116">
        <v>4</v>
      </c>
      <c r="BL81" s="120">
        <v>19.047619047619047</v>
      </c>
      <c r="BM81" s="116">
        <v>0</v>
      </c>
      <c r="BN81" s="120">
        <v>0</v>
      </c>
      <c r="BO81" s="116">
        <v>0</v>
      </c>
      <c r="BP81" s="120">
        <v>0</v>
      </c>
      <c r="BQ81" s="116">
        <v>17</v>
      </c>
      <c r="BR81" s="120">
        <v>80.95238095238095</v>
      </c>
      <c r="BS81" s="116">
        <v>21</v>
      </c>
      <c r="BT81" s="2"/>
      <c r="BU81" s="3"/>
      <c r="BV81" s="3"/>
      <c r="BW81" s="3"/>
      <c r="BX81" s="3"/>
    </row>
    <row r="82" spans="1:76" ht="15">
      <c r="A82" s="64" t="s">
        <v>302</v>
      </c>
      <c r="B82" s="65"/>
      <c r="C82" s="65" t="s">
        <v>64</v>
      </c>
      <c r="D82" s="66">
        <v>162.32750064520886</v>
      </c>
      <c r="E82" s="68"/>
      <c r="F82" s="100" t="s">
        <v>1287</v>
      </c>
      <c r="G82" s="65"/>
      <c r="H82" s="69" t="s">
        <v>302</v>
      </c>
      <c r="I82" s="70"/>
      <c r="J82" s="70"/>
      <c r="K82" s="69" t="s">
        <v>1476</v>
      </c>
      <c r="L82" s="73">
        <v>4.317993760556872</v>
      </c>
      <c r="M82" s="74">
        <v>3445.392578125</v>
      </c>
      <c r="N82" s="74">
        <v>7924.2333984375</v>
      </c>
      <c r="O82" s="75"/>
      <c r="P82" s="76"/>
      <c r="Q82" s="76"/>
      <c r="R82" s="86"/>
      <c r="S82" s="48">
        <v>3</v>
      </c>
      <c r="T82" s="48">
        <v>0</v>
      </c>
      <c r="U82" s="49">
        <v>1</v>
      </c>
      <c r="V82" s="49">
        <v>0.007463</v>
      </c>
      <c r="W82" s="49">
        <v>0.019156</v>
      </c>
      <c r="X82" s="49">
        <v>0.96388</v>
      </c>
      <c r="Y82" s="49">
        <v>0.3333333333333333</v>
      </c>
      <c r="Z82" s="49">
        <v>0</v>
      </c>
      <c r="AA82" s="71">
        <v>82</v>
      </c>
      <c r="AB82" s="71"/>
      <c r="AC82" s="72"/>
      <c r="AD82" s="78" t="s">
        <v>925</v>
      </c>
      <c r="AE82" s="78">
        <v>398</v>
      </c>
      <c r="AF82" s="78">
        <v>212</v>
      </c>
      <c r="AG82" s="78">
        <v>547</v>
      </c>
      <c r="AH82" s="78">
        <v>59</v>
      </c>
      <c r="AI82" s="78">
        <v>-21600</v>
      </c>
      <c r="AJ82" s="78" t="s">
        <v>1013</v>
      </c>
      <c r="AK82" s="78" t="s">
        <v>1085</v>
      </c>
      <c r="AL82" s="83" t="s">
        <v>1154</v>
      </c>
      <c r="AM82" s="78" t="s">
        <v>1174</v>
      </c>
      <c r="AN82" s="80">
        <v>39859.62366898148</v>
      </c>
      <c r="AO82" s="78"/>
      <c r="AP82" s="78" t="b">
        <v>0</v>
      </c>
      <c r="AQ82" s="78" t="b">
        <v>0</v>
      </c>
      <c r="AR82" s="78" t="b">
        <v>0</v>
      </c>
      <c r="AS82" s="78" t="s">
        <v>802</v>
      </c>
      <c r="AT82" s="78">
        <v>0</v>
      </c>
      <c r="AU82" s="83" t="s">
        <v>1260</v>
      </c>
      <c r="AV82" s="78" t="b">
        <v>0</v>
      </c>
      <c r="AW82" s="78" t="s">
        <v>1297</v>
      </c>
      <c r="AX82" s="83" t="s">
        <v>1377</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272</v>
      </c>
      <c r="B83" s="65"/>
      <c r="C83" s="65" t="s">
        <v>64</v>
      </c>
      <c r="D83" s="66">
        <v>162.09268886185157</v>
      </c>
      <c r="E83" s="68"/>
      <c r="F83" s="100" t="s">
        <v>511</v>
      </c>
      <c r="G83" s="65"/>
      <c r="H83" s="69" t="s">
        <v>272</v>
      </c>
      <c r="I83" s="70"/>
      <c r="J83" s="70"/>
      <c r="K83" s="69" t="s">
        <v>1477</v>
      </c>
      <c r="L83" s="73">
        <v>1</v>
      </c>
      <c r="M83" s="74">
        <v>3603.721923828125</v>
      </c>
      <c r="N83" s="74">
        <v>8663.015625</v>
      </c>
      <c r="O83" s="75"/>
      <c r="P83" s="76"/>
      <c r="Q83" s="76"/>
      <c r="R83" s="86"/>
      <c r="S83" s="48">
        <v>0</v>
      </c>
      <c r="T83" s="48">
        <v>2</v>
      </c>
      <c r="U83" s="49">
        <v>0</v>
      </c>
      <c r="V83" s="49">
        <v>0.007407</v>
      </c>
      <c r="W83" s="49">
        <v>0.017217</v>
      </c>
      <c r="X83" s="49">
        <v>0.668637</v>
      </c>
      <c r="Y83" s="49">
        <v>0.5</v>
      </c>
      <c r="Z83" s="49">
        <v>0</v>
      </c>
      <c r="AA83" s="71">
        <v>83</v>
      </c>
      <c r="AB83" s="71"/>
      <c r="AC83" s="72"/>
      <c r="AD83" s="78" t="s">
        <v>926</v>
      </c>
      <c r="AE83" s="78">
        <v>421</v>
      </c>
      <c r="AF83" s="78">
        <v>60</v>
      </c>
      <c r="AG83" s="78">
        <v>168</v>
      </c>
      <c r="AH83" s="78">
        <v>199</v>
      </c>
      <c r="AI83" s="78"/>
      <c r="AJ83" s="78"/>
      <c r="AK83" s="78"/>
      <c r="AL83" s="78"/>
      <c r="AM83" s="78"/>
      <c r="AN83" s="80">
        <v>40192.595729166664</v>
      </c>
      <c r="AO83" s="78"/>
      <c r="AP83" s="78" t="b">
        <v>1</v>
      </c>
      <c r="AQ83" s="78" t="b">
        <v>1</v>
      </c>
      <c r="AR83" s="78" t="b">
        <v>0</v>
      </c>
      <c r="AS83" s="78"/>
      <c r="AT83" s="78">
        <v>2</v>
      </c>
      <c r="AU83" s="83" t="s">
        <v>1249</v>
      </c>
      <c r="AV83" s="78" t="b">
        <v>0</v>
      </c>
      <c r="AW83" s="78" t="s">
        <v>1297</v>
      </c>
      <c r="AX83" s="83" t="s">
        <v>1378</v>
      </c>
      <c r="AY83" s="78" t="s">
        <v>66</v>
      </c>
      <c r="AZ83" s="78" t="str">
        <f>REPLACE(INDEX(GroupVertices[Group],MATCH(Vertices[[#This Row],[Vertex]],GroupVertices[Vertex],0)),1,1,"")</f>
        <v>1</v>
      </c>
      <c r="BA83" s="48"/>
      <c r="BB83" s="48"/>
      <c r="BC83" s="48"/>
      <c r="BD83" s="48"/>
      <c r="BE83" s="48" t="s">
        <v>482</v>
      </c>
      <c r="BF83" s="48" t="s">
        <v>482</v>
      </c>
      <c r="BG83" s="116" t="s">
        <v>1940</v>
      </c>
      <c r="BH83" s="116" t="s">
        <v>1940</v>
      </c>
      <c r="BI83" s="116" t="s">
        <v>2000</v>
      </c>
      <c r="BJ83" s="116" t="s">
        <v>2000</v>
      </c>
      <c r="BK83" s="116">
        <v>4</v>
      </c>
      <c r="BL83" s="120">
        <v>19.047619047619047</v>
      </c>
      <c r="BM83" s="116">
        <v>0</v>
      </c>
      <c r="BN83" s="120">
        <v>0</v>
      </c>
      <c r="BO83" s="116">
        <v>0</v>
      </c>
      <c r="BP83" s="120">
        <v>0</v>
      </c>
      <c r="BQ83" s="116">
        <v>17</v>
      </c>
      <c r="BR83" s="120">
        <v>80.95238095238095</v>
      </c>
      <c r="BS83" s="116">
        <v>21</v>
      </c>
      <c r="BT83" s="2"/>
      <c r="BU83" s="3"/>
      <c r="BV83" s="3"/>
      <c r="BW83" s="3"/>
      <c r="BX83" s="3"/>
    </row>
    <row r="84" spans="1:76" ht="15">
      <c r="A84" s="64" t="s">
        <v>273</v>
      </c>
      <c r="B84" s="65"/>
      <c r="C84" s="65" t="s">
        <v>64</v>
      </c>
      <c r="D84" s="66">
        <v>162.24099104081407</v>
      </c>
      <c r="E84" s="68"/>
      <c r="F84" s="100" t="s">
        <v>1288</v>
      </c>
      <c r="G84" s="65"/>
      <c r="H84" s="69" t="s">
        <v>273</v>
      </c>
      <c r="I84" s="70"/>
      <c r="J84" s="70"/>
      <c r="K84" s="69" t="s">
        <v>1478</v>
      </c>
      <c r="L84" s="73">
        <v>946.6282217587084</v>
      </c>
      <c r="M84" s="74">
        <v>7585.1123046875</v>
      </c>
      <c r="N84" s="74">
        <v>2084.447998046875</v>
      </c>
      <c r="O84" s="75"/>
      <c r="P84" s="76"/>
      <c r="Q84" s="76"/>
      <c r="R84" s="86"/>
      <c r="S84" s="48">
        <v>1</v>
      </c>
      <c r="T84" s="48">
        <v>5</v>
      </c>
      <c r="U84" s="49">
        <v>285</v>
      </c>
      <c r="V84" s="49">
        <v>0.007813</v>
      </c>
      <c r="W84" s="49">
        <v>0.021336</v>
      </c>
      <c r="X84" s="49">
        <v>1.927494</v>
      </c>
      <c r="Y84" s="49">
        <v>0.16666666666666666</v>
      </c>
      <c r="Z84" s="49">
        <v>0</v>
      </c>
      <c r="AA84" s="71">
        <v>84</v>
      </c>
      <c r="AB84" s="71"/>
      <c r="AC84" s="72"/>
      <c r="AD84" s="78" t="s">
        <v>927</v>
      </c>
      <c r="AE84" s="78">
        <v>126</v>
      </c>
      <c r="AF84" s="78">
        <v>156</v>
      </c>
      <c r="AG84" s="78">
        <v>1636</v>
      </c>
      <c r="AH84" s="78">
        <v>2777</v>
      </c>
      <c r="AI84" s="78"/>
      <c r="AJ84" s="78" t="s">
        <v>1014</v>
      </c>
      <c r="AK84" s="78"/>
      <c r="AL84" s="83" t="s">
        <v>1155</v>
      </c>
      <c r="AM84" s="78"/>
      <c r="AN84" s="80">
        <v>40682.993842592594</v>
      </c>
      <c r="AO84" s="83" t="s">
        <v>1232</v>
      </c>
      <c r="AP84" s="78" t="b">
        <v>1</v>
      </c>
      <c r="AQ84" s="78" t="b">
        <v>0</v>
      </c>
      <c r="AR84" s="78" t="b">
        <v>1</v>
      </c>
      <c r="AS84" s="78"/>
      <c r="AT84" s="78">
        <v>12</v>
      </c>
      <c r="AU84" s="83" t="s">
        <v>1249</v>
      </c>
      <c r="AV84" s="78" t="b">
        <v>0</v>
      </c>
      <c r="AW84" s="78" t="s">
        <v>1297</v>
      </c>
      <c r="AX84" s="83" t="s">
        <v>1379</v>
      </c>
      <c r="AY84" s="78" t="s">
        <v>66</v>
      </c>
      <c r="AZ84" s="78" t="str">
        <f>REPLACE(INDEX(GroupVertices[Group],MATCH(Vertices[[#This Row],[Vertex]],GroupVertices[Vertex],0)),1,1,"")</f>
        <v>7</v>
      </c>
      <c r="BA84" s="48"/>
      <c r="BB84" s="48"/>
      <c r="BC84" s="48"/>
      <c r="BD84" s="48"/>
      <c r="BE84" s="48"/>
      <c r="BF84" s="48"/>
      <c r="BG84" s="116" t="s">
        <v>1941</v>
      </c>
      <c r="BH84" s="116" t="s">
        <v>1941</v>
      </c>
      <c r="BI84" s="116" t="s">
        <v>2001</v>
      </c>
      <c r="BJ84" s="116" t="s">
        <v>2001</v>
      </c>
      <c r="BK84" s="116">
        <v>5</v>
      </c>
      <c r="BL84" s="120">
        <v>12.195121951219512</v>
      </c>
      <c r="BM84" s="116">
        <v>0</v>
      </c>
      <c r="BN84" s="120">
        <v>0</v>
      </c>
      <c r="BO84" s="116">
        <v>0</v>
      </c>
      <c r="BP84" s="120">
        <v>0</v>
      </c>
      <c r="BQ84" s="116">
        <v>36</v>
      </c>
      <c r="BR84" s="120">
        <v>87.8048780487805</v>
      </c>
      <c r="BS84" s="116">
        <v>41</v>
      </c>
      <c r="BT84" s="2"/>
      <c r="BU84" s="3"/>
      <c r="BV84" s="3"/>
      <c r="BW84" s="3"/>
      <c r="BX84" s="3"/>
    </row>
    <row r="85" spans="1:76" ht="15">
      <c r="A85" s="64" t="s">
        <v>303</v>
      </c>
      <c r="B85" s="65"/>
      <c r="C85" s="65" t="s">
        <v>64</v>
      </c>
      <c r="D85" s="66">
        <v>186.11764185377723</v>
      </c>
      <c r="E85" s="68"/>
      <c r="F85" s="100" t="s">
        <v>1289</v>
      </c>
      <c r="G85" s="65"/>
      <c r="H85" s="69" t="s">
        <v>303</v>
      </c>
      <c r="I85" s="70"/>
      <c r="J85" s="70"/>
      <c r="K85" s="69" t="s">
        <v>1479</v>
      </c>
      <c r="L85" s="73">
        <v>1</v>
      </c>
      <c r="M85" s="74">
        <v>6925.8828125</v>
      </c>
      <c r="N85" s="74">
        <v>1384.0814208984375</v>
      </c>
      <c r="O85" s="75"/>
      <c r="P85" s="76"/>
      <c r="Q85" s="76"/>
      <c r="R85" s="86"/>
      <c r="S85" s="48">
        <v>1</v>
      </c>
      <c r="T85" s="48">
        <v>0</v>
      </c>
      <c r="U85" s="49">
        <v>0</v>
      </c>
      <c r="V85" s="49">
        <v>0.005376</v>
      </c>
      <c r="W85" s="49">
        <v>0.002708</v>
      </c>
      <c r="X85" s="49">
        <v>0.423061</v>
      </c>
      <c r="Y85" s="49">
        <v>0</v>
      </c>
      <c r="Z85" s="49">
        <v>0</v>
      </c>
      <c r="AA85" s="71">
        <v>85</v>
      </c>
      <c r="AB85" s="71"/>
      <c r="AC85" s="72"/>
      <c r="AD85" s="78" t="s">
        <v>928</v>
      </c>
      <c r="AE85" s="78">
        <v>4501</v>
      </c>
      <c r="AF85" s="78">
        <v>15612</v>
      </c>
      <c r="AG85" s="78">
        <v>6728</v>
      </c>
      <c r="AH85" s="78">
        <v>3356</v>
      </c>
      <c r="AI85" s="78"/>
      <c r="AJ85" s="78" t="s">
        <v>1015</v>
      </c>
      <c r="AK85" s="78" t="s">
        <v>1049</v>
      </c>
      <c r="AL85" s="83" t="s">
        <v>1156</v>
      </c>
      <c r="AM85" s="78"/>
      <c r="AN85" s="80">
        <v>40998.8884837963</v>
      </c>
      <c r="AO85" s="83" t="s">
        <v>1233</v>
      </c>
      <c r="AP85" s="78" t="b">
        <v>0</v>
      </c>
      <c r="AQ85" s="78" t="b">
        <v>0</v>
      </c>
      <c r="AR85" s="78" t="b">
        <v>1</v>
      </c>
      <c r="AS85" s="78"/>
      <c r="AT85" s="78">
        <v>613</v>
      </c>
      <c r="AU85" s="83" t="s">
        <v>1249</v>
      </c>
      <c r="AV85" s="78" t="b">
        <v>1</v>
      </c>
      <c r="AW85" s="78" t="s">
        <v>1297</v>
      </c>
      <c r="AX85" s="83" t="s">
        <v>1380</v>
      </c>
      <c r="AY85" s="78" t="s">
        <v>65</v>
      </c>
      <c r="AZ85" s="78" t="str">
        <f>REPLACE(INDEX(GroupVertices[Group],MATCH(Vertices[[#This Row],[Vertex]],GroupVertices[Vertex],0)),1,1,"")</f>
        <v>7</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304</v>
      </c>
      <c r="B86" s="65"/>
      <c r="C86" s="65" t="s">
        <v>64</v>
      </c>
      <c r="D86" s="66">
        <v>1000</v>
      </c>
      <c r="E86" s="68"/>
      <c r="F86" s="100" t="s">
        <v>1290</v>
      </c>
      <c r="G86" s="65"/>
      <c r="H86" s="69" t="s">
        <v>304</v>
      </c>
      <c r="I86" s="70"/>
      <c r="J86" s="70"/>
      <c r="K86" s="69" t="s">
        <v>1480</v>
      </c>
      <c r="L86" s="73">
        <v>1</v>
      </c>
      <c r="M86" s="74">
        <v>7813.755859375</v>
      </c>
      <c r="N86" s="74">
        <v>520.3006591796875</v>
      </c>
      <c r="O86" s="75"/>
      <c r="P86" s="76"/>
      <c r="Q86" s="76"/>
      <c r="R86" s="86"/>
      <c r="S86" s="48">
        <v>1</v>
      </c>
      <c r="T86" s="48">
        <v>0</v>
      </c>
      <c r="U86" s="49">
        <v>0</v>
      </c>
      <c r="V86" s="49">
        <v>0.005376</v>
      </c>
      <c r="W86" s="49">
        <v>0.002708</v>
      </c>
      <c r="X86" s="49">
        <v>0.423061</v>
      </c>
      <c r="Y86" s="49">
        <v>0</v>
      </c>
      <c r="Z86" s="49">
        <v>0</v>
      </c>
      <c r="AA86" s="71">
        <v>86</v>
      </c>
      <c r="AB86" s="71"/>
      <c r="AC86" s="72"/>
      <c r="AD86" s="78" t="s">
        <v>929</v>
      </c>
      <c r="AE86" s="78">
        <v>2571</v>
      </c>
      <c r="AF86" s="78">
        <v>8661468</v>
      </c>
      <c r="AG86" s="78">
        <v>16059</v>
      </c>
      <c r="AH86" s="78">
        <v>1757</v>
      </c>
      <c r="AI86" s="78"/>
      <c r="AJ86" s="78" t="s">
        <v>1016</v>
      </c>
      <c r="AK86" s="78" t="s">
        <v>1086</v>
      </c>
      <c r="AL86" s="83" t="s">
        <v>1157</v>
      </c>
      <c r="AM86" s="78"/>
      <c r="AN86" s="80">
        <v>40070.941458333335</v>
      </c>
      <c r="AO86" s="83" t="s">
        <v>1234</v>
      </c>
      <c r="AP86" s="78" t="b">
        <v>0</v>
      </c>
      <c r="AQ86" s="78" t="b">
        <v>0</v>
      </c>
      <c r="AR86" s="78" t="b">
        <v>0</v>
      </c>
      <c r="AS86" s="78"/>
      <c r="AT86" s="78">
        <v>23042</v>
      </c>
      <c r="AU86" s="83" t="s">
        <v>1249</v>
      </c>
      <c r="AV86" s="78" t="b">
        <v>1</v>
      </c>
      <c r="AW86" s="78" t="s">
        <v>1297</v>
      </c>
      <c r="AX86" s="83" t="s">
        <v>1381</v>
      </c>
      <c r="AY86" s="78" t="s">
        <v>65</v>
      </c>
      <c r="AZ86" s="78" t="str">
        <f>REPLACE(INDEX(GroupVertices[Group],MATCH(Vertices[[#This Row],[Vertex]],GroupVertices[Vertex],0)),1,1,"")</f>
        <v>7</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305</v>
      </c>
      <c r="B87" s="65"/>
      <c r="C87" s="65" t="s">
        <v>64</v>
      </c>
      <c r="D87" s="66">
        <v>163.96963831434576</v>
      </c>
      <c r="E87" s="68"/>
      <c r="F87" s="100" t="s">
        <v>1291</v>
      </c>
      <c r="G87" s="65"/>
      <c r="H87" s="69" t="s">
        <v>305</v>
      </c>
      <c r="I87" s="70"/>
      <c r="J87" s="70"/>
      <c r="K87" s="69" t="s">
        <v>1481</v>
      </c>
      <c r="L87" s="73">
        <v>1</v>
      </c>
      <c r="M87" s="74">
        <v>7277.5712890625</v>
      </c>
      <c r="N87" s="74">
        <v>3729.038818359375</v>
      </c>
      <c r="O87" s="75"/>
      <c r="P87" s="76"/>
      <c r="Q87" s="76"/>
      <c r="R87" s="86"/>
      <c r="S87" s="48">
        <v>2</v>
      </c>
      <c r="T87" s="48">
        <v>0</v>
      </c>
      <c r="U87" s="49">
        <v>0</v>
      </c>
      <c r="V87" s="49">
        <v>0.005405</v>
      </c>
      <c r="W87" s="49">
        <v>0.005339</v>
      </c>
      <c r="X87" s="49">
        <v>0.682679</v>
      </c>
      <c r="Y87" s="49">
        <v>0.5</v>
      </c>
      <c r="Z87" s="49">
        <v>0</v>
      </c>
      <c r="AA87" s="71">
        <v>87</v>
      </c>
      <c r="AB87" s="71"/>
      <c r="AC87" s="72"/>
      <c r="AD87" s="78" t="s">
        <v>930</v>
      </c>
      <c r="AE87" s="78">
        <v>111</v>
      </c>
      <c r="AF87" s="78">
        <v>1275</v>
      </c>
      <c r="AG87" s="78">
        <v>1343</v>
      </c>
      <c r="AH87" s="78">
        <v>103</v>
      </c>
      <c r="AI87" s="78"/>
      <c r="AJ87" s="78" t="s">
        <v>1017</v>
      </c>
      <c r="AK87" s="78" t="s">
        <v>1087</v>
      </c>
      <c r="AL87" s="83" t="s">
        <v>1158</v>
      </c>
      <c r="AM87" s="78"/>
      <c r="AN87" s="80">
        <v>40969.013645833336</v>
      </c>
      <c r="AO87" s="78"/>
      <c r="AP87" s="78" t="b">
        <v>1</v>
      </c>
      <c r="AQ87" s="78" t="b">
        <v>0</v>
      </c>
      <c r="AR87" s="78" t="b">
        <v>0</v>
      </c>
      <c r="AS87" s="78"/>
      <c r="AT87" s="78">
        <v>40</v>
      </c>
      <c r="AU87" s="83" t="s">
        <v>1249</v>
      </c>
      <c r="AV87" s="78" t="b">
        <v>0</v>
      </c>
      <c r="AW87" s="78" t="s">
        <v>1297</v>
      </c>
      <c r="AX87" s="83" t="s">
        <v>1382</v>
      </c>
      <c r="AY87" s="78" t="s">
        <v>65</v>
      </c>
      <c r="AZ87" s="78" t="str">
        <f>REPLACE(INDEX(GroupVertices[Group],MATCH(Vertices[[#This Row],[Vertex]],GroupVertices[Vertex],0)),1,1,"")</f>
        <v>7</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274</v>
      </c>
      <c r="B88" s="65"/>
      <c r="C88" s="65" t="s">
        <v>64</v>
      </c>
      <c r="D88" s="66">
        <v>162.27034251373374</v>
      </c>
      <c r="E88" s="68"/>
      <c r="F88" s="100" t="s">
        <v>557</v>
      </c>
      <c r="G88" s="65"/>
      <c r="H88" s="69" t="s">
        <v>274</v>
      </c>
      <c r="I88" s="70"/>
      <c r="J88" s="70"/>
      <c r="K88" s="69" t="s">
        <v>1482</v>
      </c>
      <c r="L88" s="73">
        <v>183.48965683062792</v>
      </c>
      <c r="M88" s="74">
        <v>7850.009765625</v>
      </c>
      <c r="N88" s="74">
        <v>3580.6943359375</v>
      </c>
      <c r="O88" s="75"/>
      <c r="P88" s="76"/>
      <c r="Q88" s="76"/>
      <c r="R88" s="86"/>
      <c r="S88" s="48">
        <v>1</v>
      </c>
      <c r="T88" s="48">
        <v>4</v>
      </c>
      <c r="U88" s="49">
        <v>55</v>
      </c>
      <c r="V88" s="49">
        <v>0.007692</v>
      </c>
      <c r="W88" s="49">
        <v>0.020726</v>
      </c>
      <c r="X88" s="49">
        <v>1.221733</v>
      </c>
      <c r="Y88" s="49">
        <v>0.3333333333333333</v>
      </c>
      <c r="Z88" s="49">
        <v>0.25</v>
      </c>
      <c r="AA88" s="71">
        <v>88</v>
      </c>
      <c r="AB88" s="71"/>
      <c r="AC88" s="72"/>
      <c r="AD88" s="78" t="s">
        <v>931</v>
      </c>
      <c r="AE88" s="78">
        <v>83</v>
      </c>
      <c r="AF88" s="78">
        <v>175</v>
      </c>
      <c r="AG88" s="78">
        <v>243</v>
      </c>
      <c r="AH88" s="78">
        <v>433</v>
      </c>
      <c r="AI88" s="78"/>
      <c r="AJ88" s="78" t="s">
        <v>1018</v>
      </c>
      <c r="AK88" s="78" t="s">
        <v>1088</v>
      </c>
      <c r="AL88" s="83" t="s">
        <v>1159</v>
      </c>
      <c r="AM88" s="78"/>
      <c r="AN88" s="80">
        <v>42618.67055555555</v>
      </c>
      <c r="AO88" s="83" t="s">
        <v>1235</v>
      </c>
      <c r="AP88" s="78" t="b">
        <v>0</v>
      </c>
      <c r="AQ88" s="78" t="b">
        <v>0</v>
      </c>
      <c r="AR88" s="78" t="b">
        <v>0</v>
      </c>
      <c r="AS88" s="78"/>
      <c r="AT88" s="78">
        <v>1</v>
      </c>
      <c r="AU88" s="83" t="s">
        <v>1249</v>
      </c>
      <c r="AV88" s="78" t="b">
        <v>0</v>
      </c>
      <c r="AW88" s="78" t="s">
        <v>1297</v>
      </c>
      <c r="AX88" s="83" t="s">
        <v>1383</v>
      </c>
      <c r="AY88" s="78" t="s">
        <v>66</v>
      </c>
      <c r="AZ88" s="78" t="str">
        <f>REPLACE(INDEX(GroupVertices[Group],MATCH(Vertices[[#This Row],[Vertex]],GroupVertices[Vertex],0)),1,1,"")</f>
        <v>7</v>
      </c>
      <c r="BA88" s="48"/>
      <c r="BB88" s="48"/>
      <c r="BC88" s="48"/>
      <c r="BD88" s="48"/>
      <c r="BE88" s="48" t="s">
        <v>483</v>
      </c>
      <c r="BF88" s="48" t="s">
        <v>483</v>
      </c>
      <c r="BG88" s="116" t="s">
        <v>1942</v>
      </c>
      <c r="BH88" s="116" t="s">
        <v>1942</v>
      </c>
      <c r="BI88" s="116" t="s">
        <v>2002</v>
      </c>
      <c r="BJ88" s="116" t="s">
        <v>2002</v>
      </c>
      <c r="BK88" s="116">
        <v>2</v>
      </c>
      <c r="BL88" s="120">
        <v>5.2631578947368425</v>
      </c>
      <c r="BM88" s="116">
        <v>0</v>
      </c>
      <c r="BN88" s="120">
        <v>0</v>
      </c>
      <c r="BO88" s="116">
        <v>0</v>
      </c>
      <c r="BP88" s="120">
        <v>0</v>
      </c>
      <c r="BQ88" s="116">
        <v>36</v>
      </c>
      <c r="BR88" s="120">
        <v>94.73684210526316</v>
      </c>
      <c r="BS88" s="116">
        <v>38</v>
      </c>
      <c r="BT88" s="2"/>
      <c r="BU88" s="3"/>
      <c r="BV88" s="3"/>
      <c r="BW88" s="3"/>
      <c r="BX88" s="3"/>
    </row>
    <row r="89" spans="1:76" ht="15">
      <c r="A89" s="64" t="s">
        <v>275</v>
      </c>
      <c r="B89" s="65"/>
      <c r="C89" s="65" t="s">
        <v>64</v>
      </c>
      <c r="D89" s="66">
        <v>162.6627253622387</v>
      </c>
      <c r="E89" s="68"/>
      <c r="F89" s="100" t="s">
        <v>558</v>
      </c>
      <c r="G89" s="65"/>
      <c r="H89" s="69" t="s">
        <v>275</v>
      </c>
      <c r="I89" s="70"/>
      <c r="J89" s="70"/>
      <c r="K89" s="69" t="s">
        <v>1483</v>
      </c>
      <c r="L89" s="73">
        <v>1</v>
      </c>
      <c r="M89" s="74">
        <v>8270.77734375</v>
      </c>
      <c r="N89" s="74">
        <v>2575.682373046875</v>
      </c>
      <c r="O89" s="75"/>
      <c r="P89" s="76"/>
      <c r="Q89" s="76"/>
      <c r="R89" s="86"/>
      <c r="S89" s="48">
        <v>2</v>
      </c>
      <c r="T89" s="48">
        <v>2</v>
      </c>
      <c r="U89" s="49">
        <v>0</v>
      </c>
      <c r="V89" s="49">
        <v>0.007634</v>
      </c>
      <c r="W89" s="49">
        <v>0.020124</v>
      </c>
      <c r="X89" s="49">
        <v>0.928218</v>
      </c>
      <c r="Y89" s="49">
        <v>0.5</v>
      </c>
      <c r="Z89" s="49">
        <v>0.3333333333333333</v>
      </c>
      <c r="AA89" s="71">
        <v>89</v>
      </c>
      <c r="AB89" s="71"/>
      <c r="AC89" s="72"/>
      <c r="AD89" s="78" t="s">
        <v>932</v>
      </c>
      <c r="AE89" s="78">
        <v>183</v>
      </c>
      <c r="AF89" s="78">
        <v>429</v>
      </c>
      <c r="AG89" s="78">
        <v>269</v>
      </c>
      <c r="AH89" s="78">
        <v>98</v>
      </c>
      <c r="AI89" s="78"/>
      <c r="AJ89" s="78" t="s">
        <v>1019</v>
      </c>
      <c r="AK89" s="78" t="s">
        <v>1089</v>
      </c>
      <c r="AL89" s="83" t="s">
        <v>1160</v>
      </c>
      <c r="AM89" s="78"/>
      <c r="AN89" s="80">
        <v>43292.09271990741</v>
      </c>
      <c r="AO89" s="83" t="s">
        <v>1236</v>
      </c>
      <c r="AP89" s="78" t="b">
        <v>1</v>
      </c>
      <c r="AQ89" s="78" t="b">
        <v>0</v>
      </c>
      <c r="AR89" s="78" t="b">
        <v>0</v>
      </c>
      <c r="AS89" s="78"/>
      <c r="AT89" s="78">
        <v>5</v>
      </c>
      <c r="AU89" s="78"/>
      <c r="AV89" s="78" t="b">
        <v>0</v>
      </c>
      <c r="AW89" s="78" t="s">
        <v>1297</v>
      </c>
      <c r="AX89" s="83" t="s">
        <v>1384</v>
      </c>
      <c r="AY89" s="78" t="s">
        <v>66</v>
      </c>
      <c r="AZ89" s="78" t="str">
        <f>REPLACE(INDEX(GroupVertices[Group],MATCH(Vertices[[#This Row],[Vertex]],GroupVertices[Vertex],0)),1,1,"")</f>
        <v>7</v>
      </c>
      <c r="BA89" s="48"/>
      <c r="BB89" s="48"/>
      <c r="BC89" s="48"/>
      <c r="BD89" s="48"/>
      <c r="BE89" s="48" t="s">
        <v>483</v>
      </c>
      <c r="BF89" s="48" t="s">
        <v>483</v>
      </c>
      <c r="BG89" s="116" t="s">
        <v>1943</v>
      </c>
      <c r="BH89" s="116" t="s">
        <v>1943</v>
      </c>
      <c r="BI89" s="116" t="s">
        <v>2003</v>
      </c>
      <c r="BJ89" s="116" t="s">
        <v>2003</v>
      </c>
      <c r="BK89" s="116">
        <v>0</v>
      </c>
      <c r="BL89" s="120">
        <v>0</v>
      </c>
      <c r="BM89" s="116">
        <v>0</v>
      </c>
      <c r="BN89" s="120">
        <v>0</v>
      </c>
      <c r="BO89" s="116">
        <v>0</v>
      </c>
      <c r="BP89" s="120">
        <v>0</v>
      </c>
      <c r="BQ89" s="116">
        <v>16</v>
      </c>
      <c r="BR89" s="120">
        <v>100</v>
      </c>
      <c r="BS89" s="116">
        <v>16</v>
      </c>
      <c r="BT89" s="2"/>
      <c r="BU89" s="3"/>
      <c r="BV89" s="3"/>
      <c r="BW89" s="3"/>
      <c r="BX89" s="3"/>
    </row>
    <row r="90" spans="1:76" ht="15">
      <c r="A90" s="64" t="s">
        <v>276</v>
      </c>
      <c r="B90" s="65"/>
      <c r="C90" s="65" t="s">
        <v>64</v>
      </c>
      <c r="D90" s="66">
        <v>162.25334955572762</v>
      </c>
      <c r="E90" s="68"/>
      <c r="F90" s="100" t="s">
        <v>559</v>
      </c>
      <c r="G90" s="65"/>
      <c r="H90" s="69" t="s">
        <v>276</v>
      </c>
      <c r="I90" s="70"/>
      <c r="J90" s="70"/>
      <c r="K90" s="69" t="s">
        <v>1484</v>
      </c>
      <c r="L90" s="73">
        <v>160.04249981669477</v>
      </c>
      <c r="M90" s="74">
        <v>7502.6953125</v>
      </c>
      <c r="N90" s="74">
        <v>7626.21826171875</v>
      </c>
      <c r="O90" s="75"/>
      <c r="P90" s="76"/>
      <c r="Q90" s="76"/>
      <c r="R90" s="86"/>
      <c r="S90" s="48">
        <v>0</v>
      </c>
      <c r="T90" s="48">
        <v>4</v>
      </c>
      <c r="U90" s="49">
        <v>47.933333</v>
      </c>
      <c r="V90" s="49">
        <v>0.007576</v>
      </c>
      <c r="W90" s="49">
        <v>0.025234</v>
      </c>
      <c r="X90" s="49">
        <v>1.112444</v>
      </c>
      <c r="Y90" s="49">
        <v>0.4166666666666667</v>
      </c>
      <c r="Z90" s="49">
        <v>0</v>
      </c>
      <c r="AA90" s="71">
        <v>90</v>
      </c>
      <c r="AB90" s="71"/>
      <c r="AC90" s="72"/>
      <c r="AD90" s="78" t="s">
        <v>933</v>
      </c>
      <c r="AE90" s="78">
        <v>218</v>
      </c>
      <c r="AF90" s="78">
        <v>164</v>
      </c>
      <c r="AG90" s="78">
        <v>2012</v>
      </c>
      <c r="AH90" s="78">
        <v>2185</v>
      </c>
      <c r="AI90" s="78"/>
      <c r="AJ90" s="78"/>
      <c r="AK90" s="78" t="s">
        <v>1090</v>
      </c>
      <c r="AL90" s="83" t="s">
        <v>1161</v>
      </c>
      <c r="AM90" s="78"/>
      <c r="AN90" s="80">
        <v>40862.83354166667</v>
      </c>
      <c r="AO90" s="83" t="s">
        <v>1237</v>
      </c>
      <c r="AP90" s="78" t="b">
        <v>0</v>
      </c>
      <c r="AQ90" s="78" t="b">
        <v>0</v>
      </c>
      <c r="AR90" s="78" t="b">
        <v>0</v>
      </c>
      <c r="AS90" s="78"/>
      <c r="AT90" s="78">
        <v>53</v>
      </c>
      <c r="AU90" s="83" t="s">
        <v>1250</v>
      </c>
      <c r="AV90" s="78" t="b">
        <v>0</v>
      </c>
      <c r="AW90" s="78" t="s">
        <v>1297</v>
      </c>
      <c r="AX90" s="83" t="s">
        <v>1385</v>
      </c>
      <c r="AY90" s="78" t="s">
        <v>66</v>
      </c>
      <c r="AZ90" s="78" t="str">
        <f>REPLACE(INDEX(GroupVertices[Group],MATCH(Vertices[[#This Row],[Vertex]],GroupVertices[Vertex],0)),1,1,"")</f>
        <v>5</v>
      </c>
      <c r="BA90" s="48" t="s">
        <v>413</v>
      </c>
      <c r="BB90" s="48" t="s">
        <v>413</v>
      </c>
      <c r="BC90" s="48" t="s">
        <v>444</v>
      </c>
      <c r="BD90" s="48" t="s">
        <v>444</v>
      </c>
      <c r="BE90" s="48"/>
      <c r="BF90" s="48"/>
      <c r="BG90" s="116" t="s">
        <v>1944</v>
      </c>
      <c r="BH90" s="116" t="s">
        <v>1944</v>
      </c>
      <c r="BI90" s="116" t="s">
        <v>2004</v>
      </c>
      <c r="BJ90" s="116" t="s">
        <v>2004</v>
      </c>
      <c r="BK90" s="116">
        <v>1</v>
      </c>
      <c r="BL90" s="120">
        <v>3.7037037037037037</v>
      </c>
      <c r="BM90" s="116">
        <v>0</v>
      </c>
      <c r="BN90" s="120">
        <v>0</v>
      </c>
      <c r="BO90" s="116">
        <v>0</v>
      </c>
      <c r="BP90" s="120">
        <v>0</v>
      </c>
      <c r="BQ90" s="116">
        <v>26</v>
      </c>
      <c r="BR90" s="120">
        <v>96.29629629629629</v>
      </c>
      <c r="BS90" s="116">
        <v>27</v>
      </c>
      <c r="BT90" s="2"/>
      <c r="BU90" s="3"/>
      <c r="BV90" s="3"/>
      <c r="BW90" s="3"/>
      <c r="BX90" s="3"/>
    </row>
    <row r="91" spans="1:76" ht="15">
      <c r="A91" s="64" t="s">
        <v>306</v>
      </c>
      <c r="B91" s="65"/>
      <c r="C91" s="65" t="s">
        <v>64</v>
      </c>
      <c r="D91" s="66">
        <v>183.49609187774215</v>
      </c>
      <c r="E91" s="68"/>
      <c r="F91" s="100" t="s">
        <v>1292</v>
      </c>
      <c r="G91" s="65"/>
      <c r="H91" s="69" t="s">
        <v>306</v>
      </c>
      <c r="I91" s="70"/>
      <c r="J91" s="70"/>
      <c r="K91" s="69" t="s">
        <v>1485</v>
      </c>
      <c r="L91" s="73">
        <v>1</v>
      </c>
      <c r="M91" s="74">
        <v>7309.5966796875</v>
      </c>
      <c r="N91" s="74">
        <v>6881.66455078125</v>
      </c>
      <c r="O91" s="75"/>
      <c r="P91" s="76"/>
      <c r="Q91" s="76"/>
      <c r="R91" s="86"/>
      <c r="S91" s="48">
        <v>2</v>
      </c>
      <c r="T91" s="48">
        <v>0</v>
      </c>
      <c r="U91" s="49">
        <v>0</v>
      </c>
      <c r="V91" s="49">
        <v>0.005495</v>
      </c>
      <c r="W91" s="49">
        <v>0.006994</v>
      </c>
      <c r="X91" s="49">
        <v>0.618655</v>
      </c>
      <c r="Y91" s="49">
        <v>0.5</v>
      </c>
      <c r="Z91" s="49">
        <v>0</v>
      </c>
      <c r="AA91" s="71">
        <v>91</v>
      </c>
      <c r="AB91" s="71"/>
      <c r="AC91" s="72"/>
      <c r="AD91" s="78" t="s">
        <v>934</v>
      </c>
      <c r="AE91" s="78">
        <v>1820</v>
      </c>
      <c r="AF91" s="78">
        <v>13915</v>
      </c>
      <c r="AG91" s="78">
        <v>10419</v>
      </c>
      <c r="AH91" s="78">
        <v>3782</v>
      </c>
      <c r="AI91" s="78"/>
      <c r="AJ91" s="78" t="s">
        <v>1020</v>
      </c>
      <c r="AK91" s="78" t="s">
        <v>1091</v>
      </c>
      <c r="AL91" s="83" t="s">
        <v>1162</v>
      </c>
      <c r="AM91" s="78"/>
      <c r="AN91" s="80">
        <v>41134.52086805556</v>
      </c>
      <c r="AO91" s="83" t="s">
        <v>1238</v>
      </c>
      <c r="AP91" s="78" t="b">
        <v>0</v>
      </c>
      <c r="AQ91" s="78" t="b">
        <v>0</v>
      </c>
      <c r="AR91" s="78" t="b">
        <v>1</v>
      </c>
      <c r="AS91" s="78"/>
      <c r="AT91" s="78">
        <v>612</v>
      </c>
      <c r="AU91" s="83" t="s">
        <v>1249</v>
      </c>
      <c r="AV91" s="78" t="b">
        <v>1</v>
      </c>
      <c r="AW91" s="78" t="s">
        <v>1297</v>
      </c>
      <c r="AX91" s="83" t="s">
        <v>1386</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282</v>
      </c>
      <c r="B92" s="65"/>
      <c r="C92" s="65" t="s">
        <v>64</v>
      </c>
      <c r="D92" s="66">
        <v>162.29505954356082</v>
      </c>
      <c r="E92" s="68"/>
      <c r="F92" s="100" t="s">
        <v>564</v>
      </c>
      <c r="G92" s="65"/>
      <c r="H92" s="69" t="s">
        <v>282</v>
      </c>
      <c r="I92" s="70"/>
      <c r="J92" s="70"/>
      <c r="K92" s="69" t="s">
        <v>1486</v>
      </c>
      <c r="L92" s="73">
        <v>252.83572642626658</v>
      </c>
      <c r="M92" s="74">
        <v>8191.9208984375</v>
      </c>
      <c r="N92" s="74">
        <v>7438.4765625</v>
      </c>
      <c r="O92" s="75"/>
      <c r="P92" s="76"/>
      <c r="Q92" s="76"/>
      <c r="R92" s="86"/>
      <c r="S92" s="48">
        <v>1</v>
      </c>
      <c r="T92" s="48">
        <v>4</v>
      </c>
      <c r="U92" s="49">
        <v>75.9</v>
      </c>
      <c r="V92" s="49">
        <v>0.008</v>
      </c>
      <c r="W92" s="49">
        <v>0.029868</v>
      </c>
      <c r="X92" s="49">
        <v>1.366243</v>
      </c>
      <c r="Y92" s="49">
        <v>0.35</v>
      </c>
      <c r="Z92" s="49">
        <v>0</v>
      </c>
      <c r="AA92" s="71">
        <v>92</v>
      </c>
      <c r="AB92" s="71"/>
      <c r="AC92" s="72"/>
      <c r="AD92" s="78" t="s">
        <v>935</v>
      </c>
      <c r="AE92" s="78">
        <v>604</v>
      </c>
      <c r="AF92" s="78">
        <v>191</v>
      </c>
      <c r="AG92" s="78">
        <v>1614</v>
      </c>
      <c r="AH92" s="78">
        <v>832</v>
      </c>
      <c r="AI92" s="78"/>
      <c r="AJ92" s="78" t="s">
        <v>1021</v>
      </c>
      <c r="AK92" s="78" t="s">
        <v>1070</v>
      </c>
      <c r="AL92" s="83" t="s">
        <v>1163</v>
      </c>
      <c r="AM92" s="78"/>
      <c r="AN92" s="80">
        <v>41280.38511574074</v>
      </c>
      <c r="AO92" s="83" t="s">
        <v>1239</v>
      </c>
      <c r="AP92" s="78" t="b">
        <v>0</v>
      </c>
      <c r="AQ92" s="78" t="b">
        <v>0</v>
      </c>
      <c r="AR92" s="78" t="b">
        <v>1</v>
      </c>
      <c r="AS92" s="78"/>
      <c r="AT92" s="78">
        <v>54</v>
      </c>
      <c r="AU92" s="83" t="s">
        <v>1249</v>
      </c>
      <c r="AV92" s="78" t="b">
        <v>0</v>
      </c>
      <c r="AW92" s="78" t="s">
        <v>1297</v>
      </c>
      <c r="AX92" s="83" t="s">
        <v>1387</v>
      </c>
      <c r="AY92" s="78" t="s">
        <v>66</v>
      </c>
      <c r="AZ92" s="78" t="str">
        <f>REPLACE(INDEX(GroupVertices[Group],MATCH(Vertices[[#This Row],[Vertex]],GroupVertices[Vertex],0)),1,1,"")</f>
        <v>5</v>
      </c>
      <c r="BA92" s="48" t="s">
        <v>413</v>
      </c>
      <c r="BB92" s="48" t="s">
        <v>413</v>
      </c>
      <c r="BC92" s="48" t="s">
        <v>444</v>
      </c>
      <c r="BD92" s="48" t="s">
        <v>444</v>
      </c>
      <c r="BE92" s="48" t="s">
        <v>487</v>
      </c>
      <c r="BF92" s="48" t="s">
        <v>487</v>
      </c>
      <c r="BG92" s="116" t="s">
        <v>1945</v>
      </c>
      <c r="BH92" s="116" t="s">
        <v>1945</v>
      </c>
      <c r="BI92" s="116" t="s">
        <v>2005</v>
      </c>
      <c r="BJ92" s="116" t="s">
        <v>2005</v>
      </c>
      <c r="BK92" s="116">
        <v>4</v>
      </c>
      <c r="BL92" s="120">
        <v>5.405405405405405</v>
      </c>
      <c r="BM92" s="116">
        <v>0</v>
      </c>
      <c r="BN92" s="120">
        <v>0</v>
      </c>
      <c r="BO92" s="116">
        <v>0</v>
      </c>
      <c r="BP92" s="120">
        <v>0</v>
      </c>
      <c r="BQ92" s="116">
        <v>70</v>
      </c>
      <c r="BR92" s="120">
        <v>94.5945945945946</v>
      </c>
      <c r="BS92" s="116">
        <v>74</v>
      </c>
      <c r="BT92" s="2"/>
      <c r="BU92" s="3"/>
      <c r="BV92" s="3"/>
      <c r="BW92" s="3"/>
      <c r="BX92" s="3"/>
    </row>
    <row r="93" spans="1:76" ht="15">
      <c r="A93" s="64" t="s">
        <v>307</v>
      </c>
      <c r="B93" s="65"/>
      <c r="C93" s="65" t="s">
        <v>64</v>
      </c>
      <c r="D93" s="66">
        <v>170.57989897872653</v>
      </c>
      <c r="E93" s="68"/>
      <c r="F93" s="100" t="s">
        <v>1293</v>
      </c>
      <c r="G93" s="65"/>
      <c r="H93" s="69" t="s">
        <v>307</v>
      </c>
      <c r="I93" s="70"/>
      <c r="J93" s="70"/>
      <c r="K93" s="69" t="s">
        <v>1487</v>
      </c>
      <c r="L93" s="73">
        <v>1</v>
      </c>
      <c r="M93" s="74">
        <v>1592.8056640625</v>
      </c>
      <c r="N93" s="74">
        <v>4533.22998046875</v>
      </c>
      <c r="O93" s="75"/>
      <c r="P93" s="76"/>
      <c r="Q93" s="76"/>
      <c r="R93" s="86"/>
      <c r="S93" s="48">
        <v>1</v>
      </c>
      <c r="T93" s="48">
        <v>0</v>
      </c>
      <c r="U93" s="49">
        <v>0</v>
      </c>
      <c r="V93" s="49">
        <v>0.007353</v>
      </c>
      <c r="W93" s="49">
        <v>0.014785</v>
      </c>
      <c r="X93" s="49">
        <v>0.395538</v>
      </c>
      <c r="Y93" s="49">
        <v>0</v>
      </c>
      <c r="Z93" s="49">
        <v>0</v>
      </c>
      <c r="AA93" s="71">
        <v>93</v>
      </c>
      <c r="AB93" s="71"/>
      <c r="AC93" s="72"/>
      <c r="AD93" s="78" t="s">
        <v>936</v>
      </c>
      <c r="AE93" s="78">
        <v>1942</v>
      </c>
      <c r="AF93" s="78">
        <v>5554</v>
      </c>
      <c r="AG93" s="78">
        <v>4943</v>
      </c>
      <c r="AH93" s="78">
        <v>553</v>
      </c>
      <c r="AI93" s="78"/>
      <c r="AJ93" s="78" t="s">
        <v>1022</v>
      </c>
      <c r="AK93" s="78" t="s">
        <v>1092</v>
      </c>
      <c r="AL93" s="83" t="s">
        <v>1164</v>
      </c>
      <c r="AM93" s="78"/>
      <c r="AN93" s="80">
        <v>42244.723495370374</v>
      </c>
      <c r="AO93" s="83" t="s">
        <v>1240</v>
      </c>
      <c r="AP93" s="78" t="b">
        <v>1</v>
      </c>
      <c r="AQ93" s="78" t="b">
        <v>0</v>
      </c>
      <c r="AR93" s="78" t="b">
        <v>1</v>
      </c>
      <c r="AS93" s="78"/>
      <c r="AT93" s="78">
        <v>178</v>
      </c>
      <c r="AU93" s="83" t="s">
        <v>1249</v>
      </c>
      <c r="AV93" s="78" t="b">
        <v>0</v>
      </c>
      <c r="AW93" s="78" t="s">
        <v>1297</v>
      </c>
      <c r="AX93" s="83" t="s">
        <v>1388</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278</v>
      </c>
      <c r="B94" s="65"/>
      <c r="C94" s="65" t="s">
        <v>64</v>
      </c>
      <c r="D94" s="66">
        <v>162.83265494229988</v>
      </c>
      <c r="E94" s="68"/>
      <c r="F94" s="100" t="s">
        <v>560</v>
      </c>
      <c r="G94" s="65"/>
      <c r="H94" s="69" t="s">
        <v>278</v>
      </c>
      <c r="I94" s="70"/>
      <c r="J94" s="70"/>
      <c r="K94" s="69" t="s">
        <v>1488</v>
      </c>
      <c r="L94" s="73">
        <v>1</v>
      </c>
      <c r="M94" s="74">
        <v>2984.4443359375</v>
      </c>
      <c r="N94" s="74">
        <v>9291.73046875</v>
      </c>
      <c r="O94" s="75"/>
      <c r="P94" s="76"/>
      <c r="Q94" s="76"/>
      <c r="R94" s="86"/>
      <c r="S94" s="48">
        <v>1</v>
      </c>
      <c r="T94" s="48">
        <v>2</v>
      </c>
      <c r="U94" s="49">
        <v>0</v>
      </c>
      <c r="V94" s="49">
        <v>0.007407</v>
      </c>
      <c r="W94" s="49">
        <v>0.016935</v>
      </c>
      <c r="X94" s="49">
        <v>0.687892</v>
      </c>
      <c r="Y94" s="49">
        <v>0.5</v>
      </c>
      <c r="Z94" s="49">
        <v>0.5</v>
      </c>
      <c r="AA94" s="71">
        <v>94</v>
      </c>
      <c r="AB94" s="71"/>
      <c r="AC94" s="72"/>
      <c r="AD94" s="78" t="s">
        <v>937</v>
      </c>
      <c r="AE94" s="78">
        <v>397</v>
      </c>
      <c r="AF94" s="78">
        <v>539</v>
      </c>
      <c r="AG94" s="78">
        <v>1723</v>
      </c>
      <c r="AH94" s="78">
        <v>2882</v>
      </c>
      <c r="AI94" s="78"/>
      <c r="AJ94" s="78" t="s">
        <v>1023</v>
      </c>
      <c r="AK94" s="78" t="s">
        <v>1092</v>
      </c>
      <c r="AL94" s="83" t="s">
        <v>1165</v>
      </c>
      <c r="AM94" s="78"/>
      <c r="AN94" s="80">
        <v>40261.5896875</v>
      </c>
      <c r="AO94" s="83" t="s">
        <v>1241</v>
      </c>
      <c r="AP94" s="78" t="b">
        <v>0</v>
      </c>
      <c r="AQ94" s="78" t="b">
        <v>0</v>
      </c>
      <c r="AR94" s="78" t="b">
        <v>1</v>
      </c>
      <c r="AS94" s="78"/>
      <c r="AT94" s="78">
        <v>27</v>
      </c>
      <c r="AU94" s="83" t="s">
        <v>1255</v>
      </c>
      <c r="AV94" s="78" t="b">
        <v>0</v>
      </c>
      <c r="AW94" s="78" t="s">
        <v>1297</v>
      </c>
      <c r="AX94" s="83" t="s">
        <v>1389</v>
      </c>
      <c r="AY94" s="78" t="s">
        <v>66</v>
      </c>
      <c r="AZ94" s="78" t="str">
        <f>REPLACE(INDEX(GroupVertices[Group],MATCH(Vertices[[#This Row],[Vertex]],GroupVertices[Vertex],0)),1,1,"")</f>
        <v>1</v>
      </c>
      <c r="BA94" s="48"/>
      <c r="BB94" s="48"/>
      <c r="BC94" s="48"/>
      <c r="BD94" s="48"/>
      <c r="BE94" s="48" t="s">
        <v>484</v>
      </c>
      <c r="BF94" s="48" t="s">
        <v>484</v>
      </c>
      <c r="BG94" s="116" t="s">
        <v>1946</v>
      </c>
      <c r="BH94" s="116" t="s">
        <v>1946</v>
      </c>
      <c r="BI94" s="116" t="s">
        <v>2006</v>
      </c>
      <c r="BJ94" s="116" t="s">
        <v>2006</v>
      </c>
      <c r="BK94" s="116">
        <v>1</v>
      </c>
      <c r="BL94" s="120">
        <v>4.761904761904762</v>
      </c>
      <c r="BM94" s="116">
        <v>0</v>
      </c>
      <c r="BN94" s="120">
        <v>0</v>
      </c>
      <c r="BO94" s="116">
        <v>0</v>
      </c>
      <c r="BP94" s="120">
        <v>0</v>
      </c>
      <c r="BQ94" s="116">
        <v>20</v>
      </c>
      <c r="BR94" s="120">
        <v>95.23809523809524</v>
      </c>
      <c r="BS94" s="116">
        <v>21</v>
      </c>
      <c r="BT94" s="2"/>
      <c r="BU94" s="3"/>
      <c r="BV94" s="3"/>
      <c r="BW94" s="3"/>
      <c r="BX94" s="3"/>
    </row>
    <row r="95" spans="1:76" ht="15">
      <c r="A95" s="64" t="s">
        <v>308</v>
      </c>
      <c r="B95" s="65"/>
      <c r="C95" s="65" t="s">
        <v>64</v>
      </c>
      <c r="D95" s="66">
        <v>167.23074143715667</v>
      </c>
      <c r="E95" s="68"/>
      <c r="F95" s="100" t="s">
        <v>1294</v>
      </c>
      <c r="G95" s="65"/>
      <c r="H95" s="69" t="s">
        <v>308</v>
      </c>
      <c r="I95" s="70"/>
      <c r="J95" s="70"/>
      <c r="K95" s="69" t="s">
        <v>1489</v>
      </c>
      <c r="L95" s="73">
        <v>1</v>
      </c>
      <c r="M95" s="74">
        <v>2505.419189453125</v>
      </c>
      <c r="N95" s="74">
        <v>9622.4375</v>
      </c>
      <c r="O95" s="75"/>
      <c r="P95" s="76"/>
      <c r="Q95" s="76"/>
      <c r="R95" s="86"/>
      <c r="S95" s="48">
        <v>2</v>
      </c>
      <c r="T95" s="48">
        <v>0</v>
      </c>
      <c r="U95" s="49">
        <v>0</v>
      </c>
      <c r="V95" s="49">
        <v>0.007407</v>
      </c>
      <c r="W95" s="49">
        <v>0.016935</v>
      </c>
      <c r="X95" s="49">
        <v>0.687892</v>
      </c>
      <c r="Y95" s="49">
        <v>1</v>
      </c>
      <c r="Z95" s="49">
        <v>0</v>
      </c>
      <c r="AA95" s="71">
        <v>95</v>
      </c>
      <c r="AB95" s="71"/>
      <c r="AC95" s="72"/>
      <c r="AD95" s="78" t="s">
        <v>938</v>
      </c>
      <c r="AE95" s="78">
        <v>972</v>
      </c>
      <c r="AF95" s="78">
        <v>3386</v>
      </c>
      <c r="AG95" s="78">
        <v>8719</v>
      </c>
      <c r="AH95" s="78">
        <v>215</v>
      </c>
      <c r="AI95" s="78"/>
      <c r="AJ95" s="78" t="s">
        <v>1024</v>
      </c>
      <c r="AK95" s="78" t="s">
        <v>1093</v>
      </c>
      <c r="AL95" s="83" t="s">
        <v>1166</v>
      </c>
      <c r="AM95" s="78"/>
      <c r="AN95" s="80">
        <v>40561.89424768519</v>
      </c>
      <c r="AO95" s="83" t="s">
        <v>1242</v>
      </c>
      <c r="AP95" s="78" t="b">
        <v>0</v>
      </c>
      <c r="AQ95" s="78" t="b">
        <v>0</v>
      </c>
      <c r="AR95" s="78" t="b">
        <v>0</v>
      </c>
      <c r="AS95" s="78"/>
      <c r="AT95" s="78">
        <v>221</v>
      </c>
      <c r="AU95" s="83" t="s">
        <v>1249</v>
      </c>
      <c r="AV95" s="78" t="b">
        <v>0</v>
      </c>
      <c r="AW95" s="78" t="s">
        <v>1297</v>
      </c>
      <c r="AX95" s="83" t="s">
        <v>1390</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309</v>
      </c>
      <c r="B96" s="65"/>
      <c r="C96" s="65" t="s">
        <v>64</v>
      </c>
      <c r="D96" s="66">
        <v>187.46317516498914</v>
      </c>
      <c r="E96" s="68"/>
      <c r="F96" s="100" t="s">
        <v>1295</v>
      </c>
      <c r="G96" s="65"/>
      <c r="H96" s="69" t="s">
        <v>309</v>
      </c>
      <c r="I96" s="70"/>
      <c r="J96" s="70"/>
      <c r="K96" s="69" t="s">
        <v>1490</v>
      </c>
      <c r="L96" s="73">
        <v>1</v>
      </c>
      <c r="M96" s="74">
        <v>3082.0087890625</v>
      </c>
      <c r="N96" s="74">
        <v>4850.349609375</v>
      </c>
      <c r="O96" s="75"/>
      <c r="P96" s="76"/>
      <c r="Q96" s="76"/>
      <c r="R96" s="86"/>
      <c r="S96" s="48">
        <v>1</v>
      </c>
      <c r="T96" s="48">
        <v>0</v>
      </c>
      <c r="U96" s="49">
        <v>0</v>
      </c>
      <c r="V96" s="49">
        <v>0.007353</v>
      </c>
      <c r="W96" s="49">
        <v>0.014785</v>
      </c>
      <c r="X96" s="49">
        <v>0.395538</v>
      </c>
      <c r="Y96" s="49">
        <v>0</v>
      </c>
      <c r="Z96" s="49">
        <v>0</v>
      </c>
      <c r="AA96" s="71">
        <v>96</v>
      </c>
      <c r="AB96" s="71"/>
      <c r="AC96" s="72"/>
      <c r="AD96" s="78" t="s">
        <v>939</v>
      </c>
      <c r="AE96" s="78">
        <v>93</v>
      </c>
      <c r="AF96" s="78">
        <v>16483</v>
      </c>
      <c r="AG96" s="78">
        <v>57814</v>
      </c>
      <c r="AH96" s="78">
        <v>3872</v>
      </c>
      <c r="AI96" s="78"/>
      <c r="AJ96" s="78" t="s">
        <v>1025</v>
      </c>
      <c r="AK96" s="78" t="s">
        <v>1094</v>
      </c>
      <c r="AL96" s="83" t="s">
        <v>1167</v>
      </c>
      <c r="AM96" s="78"/>
      <c r="AN96" s="80">
        <v>39707.91018518519</v>
      </c>
      <c r="AO96" s="83" t="s">
        <v>1243</v>
      </c>
      <c r="AP96" s="78" t="b">
        <v>0</v>
      </c>
      <c r="AQ96" s="78" t="b">
        <v>0</v>
      </c>
      <c r="AR96" s="78" t="b">
        <v>0</v>
      </c>
      <c r="AS96" s="78"/>
      <c r="AT96" s="78">
        <v>929</v>
      </c>
      <c r="AU96" s="83" t="s">
        <v>1249</v>
      </c>
      <c r="AV96" s="78" t="b">
        <v>0</v>
      </c>
      <c r="AW96" s="78" t="s">
        <v>1297</v>
      </c>
      <c r="AX96" s="83" t="s">
        <v>1391</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310</v>
      </c>
      <c r="B97" s="65"/>
      <c r="C97" s="65" t="s">
        <v>64</v>
      </c>
      <c r="D97" s="66">
        <v>175.81990930206837</v>
      </c>
      <c r="E97" s="68"/>
      <c r="F97" s="100" t="s">
        <v>1296</v>
      </c>
      <c r="G97" s="65"/>
      <c r="H97" s="69" t="s">
        <v>310</v>
      </c>
      <c r="I97" s="70"/>
      <c r="J97" s="70"/>
      <c r="K97" s="69" t="s">
        <v>1491</v>
      </c>
      <c r="L97" s="73">
        <v>1</v>
      </c>
      <c r="M97" s="74">
        <v>2364.853759765625</v>
      </c>
      <c r="N97" s="74">
        <v>5573.5</v>
      </c>
      <c r="O97" s="75"/>
      <c r="P97" s="76"/>
      <c r="Q97" s="76"/>
      <c r="R97" s="86"/>
      <c r="S97" s="48">
        <v>1</v>
      </c>
      <c r="T97" s="48">
        <v>0</v>
      </c>
      <c r="U97" s="49">
        <v>0</v>
      </c>
      <c r="V97" s="49">
        <v>0.007353</v>
      </c>
      <c r="W97" s="49">
        <v>0.014785</v>
      </c>
      <c r="X97" s="49">
        <v>0.395538</v>
      </c>
      <c r="Y97" s="49">
        <v>0</v>
      </c>
      <c r="Z97" s="49">
        <v>0</v>
      </c>
      <c r="AA97" s="71">
        <v>97</v>
      </c>
      <c r="AB97" s="71"/>
      <c r="AC97" s="72"/>
      <c r="AD97" s="78" t="s">
        <v>940</v>
      </c>
      <c r="AE97" s="78">
        <v>1140</v>
      </c>
      <c r="AF97" s="78">
        <v>8946</v>
      </c>
      <c r="AG97" s="78">
        <v>10352</v>
      </c>
      <c r="AH97" s="78">
        <v>7118</v>
      </c>
      <c r="AI97" s="78"/>
      <c r="AJ97" s="78" t="s">
        <v>1026</v>
      </c>
      <c r="AK97" s="78" t="s">
        <v>1095</v>
      </c>
      <c r="AL97" s="83" t="s">
        <v>1168</v>
      </c>
      <c r="AM97" s="78"/>
      <c r="AN97" s="80">
        <v>39986.83337962963</v>
      </c>
      <c r="AO97" s="83" t="s">
        <v>1244</v>
      </c>
      <c r="AP97" s="78" t="b">
        <v>0</v>
      </c>
      <c r="AQ97" s="78" t="b">
        <v>0</v>
      </c>
      <c r="AR97" s="78" t="b">
        <v>1</v>
      </c>
      <c r="AS97" s="78"/>
      <c r="AT97" s="78">
        <v>369</v>
      </c>
      <c r="AU97" s="83" t="s">
        <v>1261</v>
      </c>
      <c r="AV97" s="78" t="b">
        <v>1</v>
      </c>
      <c r="AW97" s="78" t="s">
        <v>1297</v>
      </c>
      <c r="AX97" s="83" t="s">
        <v>1392</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280</v>
      </c>
      <c r="B98" s="65"/>
      <c r="C98" s="65" t="s">
        <v>64</v>
      </c>
      <c r="D98" s="66">
        <v>191.90760609077168</v>
      </c>
      <c r="E98" s="68"/>
      <c r="F98" s="100" t="s">
        <v>562</v>
      </c>
      <c r="G98" s="65"/>
      <c r="H98" s="69" t="s">
        <v>280</v>
      </c>
      <c r="I98" s="70"/>
      <c r="J98" s="70"/>
      <c r="K98" s="69" t="s">
        <v>1492</v>
      </c>
      <c r="L98" s="73">
        <v>1</v>
      </c>
      <c r="M98" s="74">
        <v>449.8795471191406</v>
      </c>
      <c r="N98" s="74">
        <v>8292.1787109375</v>
      </c>
      <c r="O98" s="75"/>
      <c r="P98" s="76"/>
      <c r="Q98" s="76"/>
      <c r="R98" s="86"/>
      <c r="S98" s="48">
        <v>0</v>
      </c>
      <c r="T98" s="48">
        <v>1</v>
      </c>
      <c r="U98" s="49">
        <v>0</v>
      </c>
      <c r="V98" s="49">
        <v>0.007353</v>
      </c>
      <c r="W98" s="49">
        <v>0.014785</v>
      </c>
      <c r="X98" s="49">
        <v>0.395538</v>
      </c>
      <c r="Y98" s="49">
        <v>0</v>
      </c>
      <c r="Z98" s="49">
        <v>0</v>
      </c>
      <c r="AA98" s="71">
        <v>98</v>
      </c>
      <c r="AB98" s="71"/>
      <c r="AC98" s="72"/>
      <c r="AD98" s="78" t="s">
        <v>941</v>
      </c>
      <c r="AE98" s="78">
        <v>722</v>
      </c>
      <c r="AF98" s="78">
        <v>19360</v>
      </c>
      <c r="AG98" s="78">
        <v>103873</v>
      </c>
      <c r="AH98" s="78">
        <v>1022</v>
      </c>
      <c r="AI98" s="78"/>
      <c r="AJ98" s="78" t="s">
        <v>1027</v>
      </c>
      <c r="AK98" s="78" t="s">
        <v>1096</v>
      </c>
      <c r="AL98" s="83" t="s">
        <v>1169</v>
      </c>
      <c r="AM98" s="78"/>
      <c r="AN98" s="80">
        <v>42416.8921875</v>
      </c>
      <c r="AO98" s="83" t="s">
        <v>1245</v>
      </c>
      <c r="AP98" s="78" t="b">
        <v>1</v>
      </c>
      <c r="AQ98" s="78" t="b">
        <v>0</v>
      </c>
      <c r="AR98" s="78" t="b">
        <v>1</v>
      </c>
      <c r="AS98" s="78"/>
      <c r="AT98" s="78">
        <v>169</v>
      </c>
      <c r="AU98" s="78"/>
      <c r="AV98" s="78" t="b">
        <v>1</v>
      </c>
      <c r="AW98" s="78" t="s">
        <v>1297</v>
      </c>
      <c r="AX98" s="83" t="s">
        <v>1393</v>
      </c>
      <c r="AY98" s="78" t="s">
        <v>66</v>
      </c>
      <c r="AZ98" s="78" t="str">
        <f>REPLACE(INDEX(GroupVertices[Group],MATCH(Vertices[[#This Row],[Vertex]],GroupVertices[Vertex],0)),1,1,"")</f>
        <v>1</v>
      </c>
      <c r="BA98" s="48" t="s">
        <v>420</v>
      </c>
      <c r="BB98" s="48" t="s">
        <v>420</v>
      </c>
      <c r="BC98" s="48" t="s">
        <v>453</v>
      </c>
      <c r="BD98" s="48" t="s">
        <v>453</v>
      </c>
      <c r="BE98" s="48"/>
      <c r="BF98" s="48"/>
      <c r="BG98" s="116" t="s">
        <v>1947</v>
      </c>
      <c r="BH98" s="116" t="s">
        <v>1947</v>
      </c>
      <c r="BI98" s="116" t="s">
        <v>2007</v>
      </c>
      <c r="BJ98" s="116" t="s">
        <v>2007</v>
      </c>
      <c r="BK98" s="116">
        <v>1</v>
      </c>
      <c r="BL98" s="120">
        <v>3.3333333333333335</v>
      </c>
      <c r="BM98" s="116">
        <v>0</v>
      </c>
      <c r="BN98" s="120">
        <v>0</v>
      </c>
      <c r="BO98" s="116">
        <v>0</v>
      </c>
      <c r="BP98" s="120">
        <v>0</v>
      </c>
      <c r="BQ98" s="116">
        <v>29</v>
      </c>
      <c r="BR98" s="120">
        <v>96.66666666666667</v>
      </c>
      <c r="BS98" s="116">
        <v>30</v>
      </c>
      <c r="BT98" s="2"/>
      <c r="BU98" s="3"/>
      <c r="BV98" s="3"/>
      <c r="BW98" s="3"/>
      <c r="BX98" s="3"/>
    </row>
    <row r="99" spans="1:76" ht="15">
      <c r="A99" s="64" t="s">
        <v>283</v>
      </c>
      <c r="B99" s="65"/>
      <c r="C99" s="65" t="s">
        <v>64</v>
      </c>
      <c r="D99" s="66">
        <v>168.46350329978247</v>
      </c>
      <c r="E99" s="68"/>
      <c r="F99" s="100" t="s">
        <v>565</v>
      </c>
      <c r="G99" s="65"/>
      <c r="H99" s="69" t="s">
        <v>283</v>
      </c>
      <c r="I99" s="70"/>
      <c r="J99" s="70"/>
      <c r="K99" s="69" t="s">
        <v>1493</v>
      </c>
      <c r="L99" s="73">
        <v>1</v>
      </c>
      <c r="M99" s="74">
        <v>2369.2578125</v>
      </c>
      <c r="N99" s="74">
        <v>4446.6142578125</v>
      </c>
      <c r="O99" s="75"/>
      <c r="P99" s="76"/>
      <c r="Q99" s="76"/>
      <c r="R99" s="86"/>
      <c r="S99" s="48">
        <v>0</v>
      </c>
      <c r="T99" s="48">
        <v>1</v>
      </c>
      <c r="U99" s="49">
        <v>0</v>
      </c>
      <c r="V99" s="49">
        <v>0.007353</v>
      </c>
      <c r="W99" s="49">
        <v>0.014785</v>
      </c>
      <c r="X99" s="49">
        <v>0.395538</v>
      </c>
      <c r="Y99" s="49">
        <v>0</v>
      </c>
      <c r="Z99" s="49">
        <v>0</v>
      </c>
      <c r="AA99" s="71">
        <v>99</v>
      </c>
      <c r="AB99" s="71"/>
      <c r="AC99" s="72"/>
      <c r="AD99" s="78" t="s">
        <v>942</v>
      </c>
      <c r="AE99" s="78">
        <v>3610</v>
      </c>
      <c r="AF99" s="78">
        <v>4184</v>
      </c>
      <c r="AG99" s="78">
        <v>6859</v>
      </c>
      <c r="AH99" s="78">
        <v>2321</v>
      </c>
      <c r="AI99" s="78"/>
      <c r="AJ99" s="78" t="s">
        <v>1028</v>
      </c>
      <c r="AK99" s="78" t="s">
        <v>1097</v>
      </c>
      <c r="AL99" s="83" t="s">
        <v>1170</v>
      </c>
      <c r="AM99" s="78"/>
      <c r="AN99" s="80">
        <v>40310.050717592596</v>
      </c>
      <c r="AO99" s="83" t="s">
        <v>1246</v>
      </c>
      <c r="AP99" s="78" t="b">
        <v>0</v>
      </c>
      <c r="AQ99" s="78" t="b">
        <v>0</v>
      </c>
      <c r="AR99" s="78" t="b">
        <v>0</v>
      </c>
      <c r="AS99" s="78"/>
      <c r="AT99" s="78">
        <v>474</v>
      </c>
      <c r="AU99" s="83" t="s">
        <v>1249</v>
      </c>
      <c r="AV99" s="78" t="b">
        <v>0</v>
      </c>
      <c r="AW99" s="78" t="s">
        <v>1297</v>
      </c>
      <c r="AX99" s="83" t="s">
        <v>1394</v>
      </c>
      <c r="AY99" s="78" t="s">
        <v>66</v>
      </c>
      <c r="AZ99" s="78" t="str">
        <f>REPLACE(INDEX(GroupVertices[Group],MATCH(Vertices[[#This Row],[Vertex]],GroupVertices[Vertex],0)),1,1,"")</f>
        <v>1</v>
      </c>
      <c r="BA99" s="48"/>
      <c r="BB99" s="48"/>
      <c r="BC99" s="48"/>
      <c r="BD99" s="48"/>
      <c r="BE99" s="48" t="s">
        <v>487</v>
      </c>
      <c r="BF99" s="48" t="s">
        <v>487</v>
      </c>
      <c r="BG99" s="116" t="s">
        <v>1948</v>
      </c>
      <c r="BH99" s="116" t="s">
        <v>1948</v>
      </c>
      <c r="BI99" s="116" t="s">
        <v>2008</v>
      </c>
      <c r="BJ99" s="116" t="s">
        <v>2008</v>
      </c>
      <c r="BK99" s="116">
        <v>2</v>
      </c>
      <c r="BL99" s="120">
        <v>4.444444444444445</v>
      </c>
      <c r="BM99" s="116">
        <v>0</v>
      </c>
      <c r="BN99" s="120">
        <v>0</v>
      </c>
      <c r="BO99" s="116">
        <v>0</v>
      </c>
      <c r="BP99" s="120">
        <v>0</v>
      </c>
      <c r="BQ99" s="116">
        <v>43</v>
      </c>
      <c r="BR99" s="120">
        <v>95.55555555555556</v>
      </c>
      <c r="BS99" s="116">
        <v>45</v>
      </c>
      <c r="BT99" s="2"/>
      <c r="BU99" s="3"/>
      <c r="BV99" s="3"/>
      <c r="BW99" s="3"/>
      <c r="BX99" s="3"/>
    </row>
    <row r="100" spans="1:76" ht="15">
      <c r="A100" s="64" t="s">
        <v>284</v>
      </c>
      <c r="B100" s="65"/>
      <c r="C100" s="65" t="s">
        <v>64</v>
      </c>
      <c r="D100" s="66">
        <v>164.23380157062272</v>
      </c>
      <c r="E100" s="68"/>
      <c r="F100" s="100" t="s">
        <v>566</v>
      </c>
      <c r="G100" s="65"/>
      <c r="H100" s="69" t="s">
        <v>284</v>
      </c>
      <c r="I100" s="70"/>
      <c r="J100" s="70"/>
      <c r="K100" s="69" t="s">
        <v>1494</v>
      </c>
      <c r="L100" s="73">
        <v>284.6884665276125</v>
      </c>
      <c r="M100" s="74">
        <v>5963.56591796875</v>
      </c>
      <c r="N100" s="74">
        <v>1516.7054443359375</v>
      </c>
      <c r="O100" s="75"/>
      <c r="P100" s="76"/>
      <c r="Q100" s="76"/>
      <c r="R100" s="86"/>
      <c r="S100" s="48">
        <v>1</v>
      </c>
      <c r="T100" s="48">
        <v>4</v>
      </c>
      <c r="U100" s="49">
        <v>85.5</v>
      </c>
      <c r="V100" s="49">
        <v>0.007937</v>
      </c>
      <c r="W100" s="49">
        <v>0.022094</v>
      </c>
      <c r="X100" s="49">
        <v>1.176312</v>
      </c>
      <c r="Y100" s="49">
        <v>0.25</v>
      </c>
      <c r="Z100" s="49">
        <v>0.25</v>
      </c>
      <c r="AA100" s="71">
        <v>100</v>
      </c>
      <c r="AB100" s="71"/>
      <c r="AC100" s="72"/>
      <c r="AD100" s="78" t="s">
        <v>943</v>
      </c>
      <c r="AE100" s="78">
        <v>1324</v>
      </c>
      <c r="AF100" s="78">
        <v>1446</v>
      </c>
      <c r="AG100" s="78">
        <v>1326</v>
      </c>
      <c r="AH100" s="78">
        <v>725</v>
      </c>
      <c r="AI100" s="78"/>
      <c r="AJ100" s="78" t="s">
        <v>1029</v>
      </c>
      <c r="AK100" s="78" t="s">
        <v>1098</v>
      </c>
      <c r="AL100" s="83" t="s">
        <v>1171</v>
      </c>
      <c r="AM100" s="78"/>
      <c r="AN100" s="80">
        <v>41984.02618055556</v>
      </c>
      <c r="AO100" s="83" t="s">
        <v>1247</v>
      </c>
      <c r="AP100" s="78" t="b">
        <v>1</v>
      </c>
      <c r="AQ100" s="78" t="b">
        <v>0</v>
      </c>
      <c r="AR100" s="78" t="b">
        <v>0</v>
      </c>
      <c r="AS100" s="78"/>
      <c r="AT100" s="78">
        <v>50</v>
      </c>
      <c r="AU100" s="83" t="s">
        <v>1249</v>
      </c>
      <c r="AV100" s="78" t="b">
        <v>0</v>
      </c>
      <c r="AW100" s="78" t="s">
        <v>1297</v>
      </c>
      <c r="AX100" s="83" t="s">
        <v>1395</v>
      </c>
      <c r="AY100" s="78" t="s">
        <v>66</v>
      </c>
      <c r="AZ100" s="78" t="str">
        <f>REPLACE(INDEX(GroupVertices[Group],MATCH(Vertices[[#This Row],[Vertex]],GroupVertices[Vertex],0)),1,1,"")</f>
        <v>4</v>
      </c>
      <c r="BA100" s="48" t="s">
        <v>395</v>
      </c>
      <c r="BB100" s="48" t="s">
        <v>395</v>
      </c>
      <c r="BC100" s="48" t="s">
        <v>433</v>
      </c>
      <c r="BD100" s="48" t="s">
        <v>433</v>
      </c>
      <c r="BE100" s="48" t="s">
        <v>467</v>
      </c>
      <c r="BF100" s="48" t="s">
        <v>467</v>
      </c>
      <c r="BG100" s="116" t="s">
        <v>1917</v>
      </c>
      <c r="BH100" s="116" t="s">
        <v>1917</v>
      </c>
      <c r="BI100" s="116" t="s">
        <v>1979</v>
      </c>
      <c r="BJ100" s="116" t="s">
        <v>1979</v>
      </c>
      <c r="BK100" s="116">
        <v>0</v>
      </c>
      <c r="BL100" s="120">
        <v>0</v>
      </c>
      <c r="BM100" s="116">
        <v>0</v>
      </c>
      <c r="BN100" s="120">
        <v>0</v>
      </c>
      <c r="BO100" s="116">
        <v>0</v>
      </c>
      <c r="BP100" s="120">
        <v>0</v>
      </c>
      <c r="BQ100" s="116">
        <v>16</v>
      </c>
      <c r="BR100" s="120">
        <v>100</v>
      </c>
      <c r="BS100" s="116">
        <v>16</v>
      </c>
      <c r="BT100" s="2"/>
      <c r="BU100" s="3"/>
      <c r="BV100" s="3"/>
      <c r="BW100" s="3"/>
      <c r="BX100" s="3"/>
    </row>
    <row r="101" spans="1:76" ht="15">
      <c r="A101" s="87" t="s">
        <v>285</v>
      </c>
      <c r="B101" s="88"/>
      <c r="C101" s="88" t="s">
        <v>64</v>
      </c>
      <c r="D101" s="89">
        <v>162.54068502746748</v>
      </c>
      <c r="E101" s="90"/>
      <c r="F101" s="101" t="s">
        <v>567</v>
      </c>
      <c r="G101" s="88"/>
      <c r="H101" s="91" t="s">
        <v>285</v>
      </c>
      <c r="I101" s="92"/>
      <c r="J101" s="92"/>
      <c r="K101" s="91" t="s">
        <v>1495</v>
      </c>
      <c r="L101" s="93">
        <v>1</v>
      </c>
      <c r="M101" s="94">
        <v>1662.2137451171875</v>
      </c>
      <c r="N101" s="94">
        <v>9646.09375</v>
      </c>
      <c r="O101" s="95"/>
      <c r="P101" s="96"/>
      <c r="Q101" s="96"/>
      <c r="R101" s="97"/>
      <c r="S101" s="48">
        <v>0</v>
      </c>
      <c r="T101" s="48">
        <v>1</v>
      </c>
      <c r="U101" s="49">
        <v>0</v>
      </c>
      <c r="V101" s="49">
        <v>0.007353</v>
      </c>
      <c r="W101" s="49">
        <v>0.014785</v>
      </c>
      <c r="X101" s="49">
        <v>0.395538</v>
      </c>
      <c r="Y101" s="49">
        <v>0</v>
      </c>
      <c r="Z101" s="49">
        <v>0</v>
      </c>
      <c r="AA101" s="98">
        <v>101</v>
      </c>
      <c r="AB101" s="98"/>
      <c r="AC101" s="99"/>
      <c r="AD101" s="78" t="s">
        <v>944</v>
      </c>
      <c r="AE101" s="78">
        <v>2087</v>
      </c>
      <c r="AF101" s="78">
        <v>350</v>
      </c>
      <c r="AG101" s="78">
        <v>1475</v>
      </c>
      <c r="AH101" s="78">
        <v>1901</v>
      </c>
      <c r="AI101" s="78"/>
      <c r="AJ101" s="78" t="s">
        <v>1030</v>
      </c>
      <c r="AK101" s="78" t="s">
        <v>1075</v>
      </c>
      <c r="AL101" s="83" t="s">
        <v>1172</v>
      </c>
      <c r="AM101" s="78"/>
      <c r="AN101" s="80">
        <v>39973.893599537034</v>
      </c>
      <c r="AO101" s="78"/>
      <c r="AP101" s="78" t="b">
        <v>0</v>
      </c>
      <c r="AQ101" s="78" t="b">
        <v>0</v>
      </c>
      <c r="AR101" s="78" t="b">
        <v>1</v>
      </c>
      <c r="AS101" s="78"/>
      <c r="AT101" s="78">
        <v>15</v>
      </c>
      <c r="AU101" s="83" t="s">
        <v>1249</v>
      </c>
      <c r="AV101" s="78" t="b">
        <v>0</v>
      </c>
      <c r="AW101" s="78" t="s">
        <v>1297</v>
      </c>
      <c r="AX101" s="83" t="s">
        <v>1396</v>
      </c>
      <c r="AY101" s="78" t="s">
        <v>66</v>
      </c>
      <c r="AZ101" s="78" t="str">
        <f>REPLACE(INDEX(GroupVertices[Group],MATCH(Vertices[[#This Row],[Vertex]],GroupVertices[Vertex],0)),1,1,"")</f>
        <v>1</v>
      </c>
      <c r="BA101" s="48"/>
      <c r="BB101" s="48"/>
      <c r="BC101" s="48"/>
      <c r="BD101" s="48"/>
      <c r="BE101" s="48" t="s">
        <v>487</v>
      </c>
      <c r="BF101" s="48" t="s">
        <v>487</v>
      </c>
      <c r="BG101" s="116" t="s">
        <v>1949</v>
      </c>
      <c r="BH101" s="116" t="s">
        <v>1949</v>
      </c>
      <c r="BI101" s="116" t="s">
        <v>2008</v>
      </c>
      <c r="BJ101" s="116" t="s">
        <v>2008</v>
      </c>
      <c r="BK101" s="116">
        <v>1</v>
      </c>
      <c r="BL101" s="120">
        <v>4.3478260869565215</v>
      </c>
      <c r="BM101" s="116">
        <v>0</v>
      </c>
      <c r="BN101" s="120">
        <v>0</v>
      </c>
      <c r="BO101" s="116">
        <v>0</v>
      </c>
      <c r="BP101" s="120">
        <v>0</v>
      </c>
      <c r="BQ101" s="116">
        <v>22</v>
      </c>
      <c r="BR101" s="120">
        <v>95.65217391304348</v>
      </c>
      <c r="BS101" s="116">
        <v>23</v>
      </c>
      <c r="BT101" s="2"/>
      <c r="BU101" s="3"/>
      <c r="BV101" s="3"/>
      <c r="BW101" s="3"/>
      <c r="BX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hyperlinks>
    <hyperlink ref="AL4" r:id="rId1" display="http://t.co/EblspBm7ZV"/>
    <hyperlink ref="AL5" r:id="rId2" display="https://t.co/cpvf9JjyaO"/>
    <hyperlink ref="AL6" r:id="rId3" display="https://t.co/2wM2u0gNrh"/>
    <hyperlink ref="AL7" r:id="rId4" display="http://www.allyourdata.nl/"/>
    <hyperlink ref="AL8" r:id="rId5" display="http://interdisciplinarians.org/"/>
    <hyperlink ref="AL9" r:id="rId6" display="https://t.co/b484y87Qoc"/>
    <hyperlink ref="AL10" r:id="rId7" display="https://www.geminidata.com/"/>
    <hyperlink ref="AL11" r:id="rId8" display="https://t.co/sLLoGgSsVG"/>
    <hyperlink ref="AL12" r:id="rId9" display="http://www.constellationr.com/"/>
    <hyperlink ref="AL13" r:id="rId10" display="https://t.co/FNCIWgHNbE"/>
    <hyperlink ref="AL14" r:id="rId11" display="http://t.co/d5ooygGszB"/>
    <hyperlink ref="AL15" r:id="rId12" display="https://t.co/kfUy70TonU"/>
    <hyperlink ref="AL16" r:id="rId13" display="https://t.co/4WD2o9dzK5"/>
    <hyperlink ref="AL17" r:id="rId14" display="https://www.splunk.com/"/>
    <hyperlink ref="AL19" r:id="rId15" display="http://t.co/oPt131VFF7"/>
    <hyperlink ref="AL20" r:id="rId16" display="http://www.telcoprofessionals.com/"/>
    <hyperlink ref="AL21" r:id="rId17" display="http://www.biplatform.nl/"/>
    <hyperlink ref="AL22" r:id="rId18" display="http://jhcblog.juliehuntconsulting.com/"/>
    <hyperlink ref="AL23" r:id="rId19" display="http://t.co/LT7aGT33kU"/>
    <hyperlink ref="AL24" r:id="rId20" display="http://www.templeton-recruitment.com/"/>
    <hyperlink ref="AL25" r:id="rId21" display="https://t.co/UGGH5uibmc"/>
    <hyperlink ref="AL26" r:id="rId22" display="https://t.co/uMEcK04C8l"/>
    <hyperlink ref="AL27" r:id="rId23" display="https://t.co/DGUwKTrYad"/>
    <hyperlink ref="AL28" r:id="rId24" display="https://t.co/6XXpula8dE"/>
    <hyperlink ref="AL29" r:id="rId25" display="http://www.syncsort.com/"/>
    <hyperlink ref="AL30" r:id="rId26" display="http://www.transdigitalexpressions.com/"/>
    <hyperlink ref="AL31" r:id="rId27" display="http://www.leonindia.com/"/>
    <hyperlink ref="AL33" r:id="rId28" display="http://nofluffjobs.com/"/>
    <hyperlink ref="AL34" r:id="rId29" display="https://t.co/4ZyG9FgkYe"/>
    <hyperlink ref="AL35" r:id="rId30" display="http://www.informatica.com/"/>
    <hyperlink ref="AL36" r:id="rId31" display="https://t.co/oydTsoVmuX"/>
    <hyperlink ref="AL37" r:id="rId32" display="http://t.co/IzzWQcr514"/>
    <hyperlink ref="AL38" r:id="rId33" display="http://www.waterlinedata.com/"/>
    <hyperlink ref="AL42" r:id="rId34" display="https://t.co/kniyaJi5NS"/>
    <hyperlink ref="AL43" r:id="rId35" display="https://t.co/PKFpz6xdHO"/>
    <hyperlink ref="AL48" r:id="rId36" display="http://www.dtsquared.co.uk/"/>
    <hyperlink ref="AL49" r:id="rId37" display="https://t.co/IeFRfyuw1Y"/>
    <hyperlink ref="AL53" r:id="rId38" display="https://t.co/29wkGcV93T"/>
    <hyperlink ref="AL56" r:id="rId39" display="https://t.co/Ubu4sOdJq4"/>
    <hyperlink ref="AL57" r:id="rId40" display="http://www.linkedin.com/pub/paige-roberts/5/a77/183"/>
    <hyperlink ref="AL59" r:id="rId41" display="https://t.co/6XXpula8dE"/>
    <hyperlink ref="AL61" r:id="rId42" display="https://t.co/0WdoDtT5tw"/>
    <hyperlink ref="AL62" r:id="rId43" display="http://t.co/iJ5T1npBIE"/>
    <hyperlink ref="AL64" r:id="rId44" display="http://www.normandale.edu/"/>
    <hyperlink ref="AL65" r:id="rId45" display="https://www.crunchbase.com/person/david-reitman"/>
    <hyperlink ref="AL66" r:id="rId46" display="http://t.co/kLxn6XeuMU"/>
    <hyperlink ref="AL67" r:id="rId47" display="http://t.co/kLxn6XeuMU"/>
    <hyperlink ref="AL68" r:id="rId48" display="https://t.co/CY5RUYiYl2"/>
    <hyperlink ref="AL70" r:id="rId49" display="http://t.co/W63CcLAeQb"/>
    <hyperlink ref="AL71" r:id="rId50" display="https://t.co/nEXMrPI4Pj"/>
    <hyperlink ref="AL72" r:id="rId51" display="https://t.co/6XXpukSwP4"/>
    <hyperlink ref="AL73" r:id="rId52" display="https://www.itviconsultants.com/"/>
    <hyperlink ref="AL74" r:id="rId53" display="https://t.co/WyhzXNY5g3"/>
    <hyperlink ref="AL77" r:id="rId54" display="http://t.co/0WdoDtTDj4"/>
    <hyperlink ref="AL78" r:id="rId55" display="http://t.co/IhBdDGFgd9"/>
    <hyperlink ref="AL79" r:id="rId56" display="https://t.co/4VeipiZMyk"/>
    <hyperlink ref="AL80" r:id="rId57" display="https://www.linkedin.com/in/suriyansubramanian/"/>
    <hyperlink ref="AL82" r:id="rId58" display="http://t.co/lsQh0M7Nvq"/>
    <hyperlink ref="AL84" r:id="rId59" display="https://t.co/Ny0c5enRTY"/>
    <hyperlink ref="AL85" r:id="rId60" display="https://t.co/VAh6O2SdIj"/>
    <hyperlink ref="AL86" r:id="rId61" display="https://news.microsoft.com/"/>
    <hyperlink ref="AL87" r:id="rId62" display="http://t.co/jTrhV3bMIV"/>
    <hyperlink ref="AL88" r:id="rId63" display="https://t.co/JoLtgnncvo"/>
    <hyperlink ref="AL89" r:id="rId64" display="https://t.co/rV60QkYOMf"/>
    <hyperlink ref="AL90" r:id="rId65" display="https://t.co/Uv7m0My5Rk"/>
    <hyperlink ref="AL91" r:id="rId66" display="https://t.co/oBZ6tok6tz"/>
    <hyperlink ref="AL92" r:id="rId67" display="https://t.co/KplvsAxhin"/>
    <hyperlink ref="AL93" r:id="rId68" display="http://t.co/LfhDE98p1G"/>
    <hyperlink ref="AL94" r:id="rId69" display="https://www.twitter.com/mykesec"/>
    <hyperlink ref="AL95" r:id="rId70" display="http://www.dbta.com/"/>
    <hyperlink ref="AL96" r:id="rId71" display="http://t.co/eRoA4FIjVM"/>
    <hyperlink ref="AL97" r:id="rId72" display="https://t.co/1OD4KDseCc"/>
    <hyperlink ref="AL98" r:id="rId73" display="https://t.co/6rIYwQTPFH"/>
    <hyperlink ref="AL99" r:id="rId74" display="http://www.firstsanfranciscopartners.com/Twitter-welcome"/>
    <hyperlink ref="AL100" r:id="rId75" display="http://unifisoftware.com/"/>
    <hyperlink ref="AL101" r:id="rId76" display="http://highwirepr.com/"/>
    <hyperlink ref="AO4" r:id="rId77" display="https://pbs.twimg.com/profile_banners/22762047/1558710090"/>
    <hyperlink ref="AO5" r:id="rId78" display="https://pbs.twimg.com/profile_banners/1105895727996305414/1563474455"/>
    <hyperlink ref="AO6" r:id="rId79" display="https://pbs.twimg.com/profile_banners/348540555/1529156871"/>
    <hyperlink ref="AO7" r:id="rId80" display="https://pbs.twimg.com/profile_banners/2943999670/1478894847"/>
    <hyperlink ref="AO8" r:id="rId81" display="https://pbs.twimg.com/profile_banners/975452621522853890/1521402326"/>
    <hyperlink ref="AO9" r:id="rId82" display="https://pbs.twimg.com/profile_banners/193030139/1536026385"/>
    <hyperlink ref="AO10" r:id="rId83" display="https://pbs.twimg.com/profile_banners/3098155296/1550785539"/>
    <hyperlink ref="AO11" r:id="rId84" display="https://pbs.twimg.com/profile_banners/2562688160/1543981816"/>
    <hyperlink ref="AO12" r:id="rId85" display="https://pbs.twimg.com/profile_banners/1132105910/1398705773"/>
    <hyperlink ref="AO13" r:id="rId86" display="https://pbs.twimg.com/profile_banners/1585/1462808162"/>
    <hyperlink ref="AO16" r:id="rId87" display="https://pbs.twimg.com/profile_banners/14562685/1431332241"/>
    <hyperlink ref="AO17" r:id="rId88" display="https://pbs.twimg.com/profile_banners/12447792/1545012227"/>
    <hyperlink ref="AO18" r:id="rId89" display="https://pbs.twimg.com/profile_banners/785496610688163840/1544730161"/>
    <hyperlink ref="AO19" r:id="rId90" display="https://pbs.twimg.com/profile_banners/183282775/1482841531"/>
    <hyperlink ref="AO20" r:id="rId91" display="https://pbs.twimg.com/profile_banners/23803700/1417444122"/>
    <hyperlink ref="AO21" r:id="rId92" display="https://pbs.twimg.com/profile_banners/632410090/1452250485"/>
    <hyperlink ref="AO22" r:id="rId93" display="https://pbs.twimg.com/profile_banners/63875612/1356803466"/>
    <hyperlink ref="AO24" r:id="rId94" display="https://pbs.twimg.com/profile_banners/25093020/1446131298"/>
    <hyperlink ref="AO25" r:id="rId95" display="https://pbs.twimg.com/profile_banners/96751362/1398241439"/>
    <hyperlink ref="AO26" r:id="rId96" display="https://pbs.twimg.com/profile_banners/802249640968130560/1504184160"/>
    <hyperlink ref="AO28" r:id="rId97" display="https://pbs.twimg.com/profile_banners/23050126/1398768661"/>
    <hyperlink ref="AO29" r:id="rId98" display="https://pbs.twimg.com/profile_banners/119987616/1526597159"/>
    <hyperlink ref="AO30" r:id="rId99" display="https://pbs.twimg.com/profile_banners/190022555/1351956491"/>
    <hyperlink ref="AO31" r:id="rId100" display="https://pbs.twimg.com/profile_banners/86295503/1564461136"/>
    <hyperlink ref="AO33" r:id="rId101" display="https://pbs.twimg.com/profile_banners/2394368671/1561539051"/>
    <hyperlink ref="AO34" r:id="rId102" display="https://pbs.twimg.com/profile_banners/18994444/1561994348"/>
    <hyperlink ref="AO35" r:id="rId103" display="https://pbs.twimg.com/profile_banners/17350542/1559939034"/>
    <hyperlink ref="AO36" r:id="rId104" display="https://pbs.twimg.com/profile_banners/31137589/1561966913"/>
    <hyperlink ref="AO37" r:id="rId105" display="https://pbs.twimg.com/profile_banners/159006461/1538401610"/>
    <hyperlink ref="AO38" r:id="rId106" display="https://pbs.twimg.com/profile_banners/2457248239/1548959165"/>
    <hyperlink ref="AO39" r:id="rId107" display="https://pbs.twimg.com/profile_banners/3319129318/1489592832"/>
    <hyperlink ref="AO42" r:id="rId108" display="https://pbs.twimg.com/profile_banners/2900812606/1557324821"/>
    <hyperlink ref="AO44" r:id="rId109" display="https://pbs.twimg.com/profile_banners/119718228/1531521844"/>
    <hyperlink ref="AO48" r:id="rId110" display="https://pbs.twimg.com/profile_banners/960923429858959361/1518099442"/>
    <hyperlink ref="AO49" r:id="rId111" display="https://pbs.twimg.com/profile_banners/42092303/1554497856"/>
    <hyperlink ref="AO50" r:id="rId112" display="https://pbs.twimg.com/profile_banners/728254200900157441/1514925278"/>
    <hyperlink ref="AO52" r:id="rId113" display="https://pbs.twimg.com/profile_banners/226204384/1465851708"/>
    <hyperlink ref="AO53" r:id="rId114" display="https://pbs.twimg.com/profile_banners/2165933725/1433225368"/>
    <hyperlink ref="AO54" r:id="rId115" display="https://pbs.twimg.com/profile_banners/131133824/1416004271"/>
    <hyperlink ref="AO55" r:id="rId116" display="https://pbs.twimg.com/profile_banners/809104871454547968/1481753158"/>
    <hyperlink ref="AO57" r:id="rId117" display="https://pbs.twimg.com/profile_banners/57652640/1415906679"/>
    <hyperlink ref="AO58" r:id="rId118" display="https://pbs.twimg.com/profile_banners/17762416/1421602290"/>
    <hyperlink ref="AO60" r:id="rId119" display="https://pbs.twimg.com/profile_banners/4840282695/1556906991"/>
    <hyperlink ref="AO61" r:id="rId120" display="https://pbs.twimg.com/profile_banners/10415182/1353319153"/>
    <hyperlink ref="AO62" r:id="rId121" display="https://pbs.twimg.com/profile_banners/327280276/1390209459"/>
    <hyperlink ref="AO63" r:id="rId122" display="https://pbs.twimg.com/profile_banners/14753337/1355799951"/>
    <hyperlink ref="AO64" r:id="rId123" display="https://pbs.twimg.com/profile_banners/100793265/1404611224"/>
    <hyperlink ref="AO65" r:id="rId124" display="https://pbs.twimg.com/profile_banners/37661040/1519941351"/>
    <hyperlink ref="AO66" r:id="rId125" display="https://pbs.twimg.com/profile_banners/3231505957/1555431510"/>
    <hyperlink ref="AO67" r:id="rId126" display="https://pbs.twimg.com/profile_banners/3231839162/1434546975"/>
    <hyperlink ref="AO68" r:id="rId127" display="https://pbs.twimg.com/profile_banners/15607427/1400334906"/>
    <hyperlink ref="AO70" r:id="rId128" display="https://pbs.twimg.com/profile_banners/240663757/1522144089"/>
    <hyperlink ref="AO71" r:id="rId129" display="https://pbs.twimg.com/profile_banners/52194003/1456771533"/>
    <hyperlink ref="AO72" r:id="rId130" display="https://pbs.twimg.com/profile_banners/46507071/1512570617"/>
    <hyperlink ref="AO73" r:id="rId131" display="https://pbs.twimg.com/profile_banners/28119151/1554581229"/>
    <hyperlink ref="AO74" r:id="rId132" display="https://pbs.twimg.com/profile_banners/714651006/1554582711"/>
    <hyperlink ref="AO76" r:id="rId133" display="https://pbs.twimg.com/profile_banners/251437961/1509709495"/>
    <hyperlink ref="AO84" r:id="rId134" display="https://pbs.twimg.com/profile_banners/301734951/1548938740"/>
    <hyperlink ref="AO85" r:id="rId135" display="https://pbs.twimg.com/profile_banners/541136693/1498681712"/>
    <hyperlink ref="AO86" r:id="rId136" display="https://pbs.twimg.com/profile_banners/74286565/1557879071"/>
    <hyperlink ref="AO88" r:id="rId137" display="https://pbs.twimg.com/profile_banners/772828033954750464/1564722941"/>
    <hyperlink ref="AO89" r:id="rId138" display="https://pbs.twimg.com/profile_banners/1016868056642056197/1538586704"/>
    <hyperlink ref="AO90" r:id="rId139" display="https://pbs.twimg.com/profile_banners/413362670/1398428679"/>
    <hyperlink ref="AO91" r:id="rId140" display="https://pbs.twimg.com/profile_banners/755051136/1561989722"/>
    <hyperlink ref="AO92" r:id="rId141" display="https://pbs.twimg.com/profile_banners/1065192774/1544733632"/>
    <hyperlink ref="AO93" r:id="rId142" display="https://pbs.twimg.com/profile_banners/3372751879/1544828204"/>
    <hyperlink ref="AO94" r:id="rId143" display="https://pbs.twimg.com/profile_banners/125991692/1476834908"/>
    <hyperlink ref="AO95" r:id="rId144" display="https://pbs.twimg.com/profile_banners/239970216/1398359698"/>
    <hyperlink ref="AO96" r:id="rId145" display="https://pbs.twimg.com/profile_banners/16318230/1411570241"/>
    <hyperlink ref="AO97" r:id="rId146" display="https://pbs.twimg.com/profile_banners/49744953/1564759956"/>
    <hyperlink ref="AO98" r:id="rId147" display="https://pbs.twimg.com/profile_banners/4921012383/1457039911"/>
    <hyperlink ref="AO99" r:id="rId148" display="https://pbs.twimg.com/profile_banners/142890112/1562192466"/>
    <hyperlink ref="AO100" r:id="rId149" display="https://pbs.twimg.com/profile_banners/2926255957/1544637921"/>
    <hyperlink ref="AU3" r:id="rId150" display="http://abs.twimg.com/images/themes/theme1/bg.png"/>
    <hyperlink ref="AU4" r:id="rId151" display="http://abs.twimg.com/images/themes/theme1/bg.png"/>
    <hyperlink ref="AU5" r:id="rId152" display="http://abs.twimg.com/images/themes/theme1/bg.png"/>
    <hyperlink ref="AU6" r:id="rId153" display="http://abs.twimg.com/images/themes/theme13/bg.gif"/>
    <hyperlink ref="AU7" r:id="rId154" display="http://abs.twimg.com/images/themes/theme1/bg.png"/>
    <hyperlink ref="AU9" r:id="rId155" display="http://abs.twimg.com/images/themes/theme1/bg.png"/>
    <hyperlink ref="AU10" r:id="rId156" display="http://abs.twimg.com/images/themes/theme1/bg.png"/>
    <hyperlink ref="AU11" r:id="rId157" display="http://abs.twimg.com/images/themes/theme1/bg.png"/>
    <hyperlink ref="AU12" r:id="rId158" display="http://abs.twimg.com/images/themes/theme1/bg.png"/>
    <hyperlink ref="AU13" r:id="rId159" display="http://abs.twimg.com/images/themes/theme1/bg.png"/>
    <hyperlink ref="AU14" r:id="rId160" display="http://abs.twimg.com/images/themes/theme1/bg.png"/>
    <hyperlink ref="AU15" r:id="rId161" display="http://abs.twimg.com/images/themes/theme1/bg.png"/>
    <hyperlink ref="AU16" r:id="rId162" display="http://abs.twimg.com/images/themes/theme10/bg.gif"/>
    <hyperlink ref="AU17" r:id="rId163" display="http://abs.twimg.com/images/themes/theme1/bg.png"/>
    <hyperlink ref="AU19" r:id="rId164" display="http://abs.twimg.com/images/themes/theme14/bg.gif"/>
    <hyperlink ref="AU20" r:id="rId165" display="http://abs.twimg.com/images/themes/theme1/bg.png"/>
    <hyperlink ref="AU21" r:id="rId166" display="http://abs.twimg.com/images/themes/theme1/bg.png"/>
    <hyperlink ref="AU22" r:id="rId167" display="http://abs.twimg.com/images/themes/theme16/bg.gif"/>
    <hyperlink ref="AU23" r:id="rId168" display="http://abs.twimg.com/images/themes/theme14/bg.gif"/>
    <hyperlink ref="AU24" r:id="rId169" display="http://abs.twimg.com/images/themes/theme1/bg.png"/>
    <hyperlink ref="AU25" r:id="rId170" display="http://abs.twimg.com/images/themes/theme1/bg.png"/>
    <hyperlink ref="AU26" r:id="rId171" display="http://abs.twimg.com/images/themes/theme1/bg.png"/>
    <hyperlink ref="AU28" r:id="rId172" display="http://abs.twimg.com/images/themes/theme1/bg.png"/>
    <hyperlink ref="AU29" r:id="rId173" display="http://abs.twimg.com/images/themes/theme1/bg.png"/>
    <hyperlink ref="AU30" r:id="rId174" display="http://abs.twimg.com/images/themes/theme1/bg.png"/>
    <hyperlink ref="AU31" r:id="rId175" display="http://abs.twimg.com/images/themes/theme12/bg.gif"/>
    <hyperlink ref="AU32" r:id="rId176" display="http://abs.twimg.com/images/themes/theme1/bg.png"/>
    <hyperlink ref="AU33" r:id="rId177" display="http://abs.twimg.com/images/themes/theme15/bg.png"/>
    <hyperlink ref="AU34" r:id="rId178" display="http://abs.twimg.com/images/themes/theme9/bg.gif"/>
    <hyperlink ref="AU35" r:id="rId179" display="http://abs.twimg.com/images/themes/theme1/bg.png"/>
    <hyperlink ref="AU36" r:id="rId180" display="http://abs.twimg.com/images/themes/theme1/bg.png"/>
    <hyperlink ref="AU37" r:id="rId181" display="http://abs.twimg.com/images/themes/theme15/bg.png"/>
    <hyperlink ref="AU38" r:id="rId182" display="http://abs.twimg.com/images/themes/theme1/bg.png"/>
    <hyperlink ref="AU39" r:id="rId183" display="http://abs.twimg.com/images/themes/theme1/bg.png"/>
    <hyperlink ref="AU40" r:id="rId184" display="http://abs.twimg.com/images/themes/theme1/bg.png"/>
    <hyperlink ref="AU41" r:id="rId185" display="http://abs.twimg.com/images/themes/theme1/bg.png"/>
    <hyperlink ref="AU42" r:id="rId186" display="http://abs.twimg.com/images/themes/theme1/bg.png"/>
    <hyperlink ref="AU43" r:id="rId187" display="http://abs.twimg.com/images/themes/theme1/bg.png"/>
    <hyperlink ref="AU44" r:id="rId188" display="http://abs.twimg.com/images/themes/theme1/bg.png"/>
    <hyperlink ref="AU45" r:id="rId189" display="http://abs.twimg.com/images/themes/theme1/bg.png"/>
    <hyperlink ref="AU46" r:id="rId190" display="http://abs.twimg.com/images/themes/theme1/bg.png"/>
    <hyperlink ref="AU49" r:id="rId191" display="http://abs.twimg.com/images/themes/theme1/bg.png"/>
    <hyperlink ref="AU50" r:id="rId192" display="http://abs.twimg.com/images/themes/theme1/bg.png"/>
    <hyperlink ref="AU51" r:id="rId193" display="http://abs.twimg.com/images/themes/theme1/bg.png"/>
    <hyperlink ref="AU52" r:id="rId194" display="http://abs.twimg.com/images/themes/theme1/bg.png"/>
    <hyperlink ref="AU53" r:id="rId195" display="http://abs.twimg.com/images/themes/theme1/bg.png"/>
    <hyperlink ref="AU54" r:id="rId196" display="http://abs.twimg.com/images/themes/theme15/bg.png"/>
    <hyperlink ref="AU56" r:id="rId197" display="http://abs.twimg.com/images/themes/theme1/bg.png"/>
    <hyperlink ref="AU57" r:id="rId198" display="http://abs.twimg.com/images/themes/theme3/bg.gif"/>
    <hyperlink ref="AU58" r:id="rId199" display="http://abs.twimg.com/images/themes/theme14/bg.gif"/>
    <hyperlink ref="AU59" r:id="rId200" display="http://abs.twimg.com/images/themes/theme1/bg.png"/>
    <hyperlink ref="AU60" r:id="rId201" display="http://abs.twimg.com/images/themes/theme1/bg.png"/>
    <hyperlink ref="AU61" r:id="rId202" display="http://abs.twimg.com/images/themes/theme2/bg.gif"/>
    <hyperlink ref="AU62" r:id="rId203" display="http://abs.twimg.com/images/themes/theme1/bg.png"/>
    <hyperlink ref="AU63" r:id="rId204" display="http://abs.twimg.com/images/themes/theme1/bg.png"/>
    <hyperlink ref="AU64" r:id="rId205" display="http://abs.twimg.com/images/themes/theme1/bg.png"/>
    <hyperlink ref="AU65" r:id="rId206" display="http://abs.twimg.com/images/themes/theme1/bg.png"/>
    <hyperlink ref="AU66" r:id="rId207" display="http://abs.twimg.com/images/themes/theme1/bg.png"/>
    <hyperlink ref="AU67" r:id="rId208" display="http://abs.twimg.com/images/themes/theme1/bg.png"/>
    <hyperlink ref="AU68" r:id="rId209" display="http://abs.twimg.com/images/themes/theme1/bg.png"/>
    <hyperlink ref="AU70" r:id="rId210" display="http://abs.twimg.com/images/themes/theme1/bg.png"/>
    <hyperlink ref="AU71" r:id="rId211" display="http://abs.twimg.com/images/themes/theme1/bg.png"/>
    <hyperlink ref="AU72" r:id="rId212" display="http://abs.twimg.com/images/themes/theme3/bg.gif"/>
    <hyperlink ref="AU73" r:id="rId213" display="http://abs.twimg.com/images/themes/theme8/bg.gif"/>
    <hyperlink ref="AU74" r:id="rId214" display="http://abs.twimg.com/images/themes/theme1/bg.png"/>
    <hyperlink ref="AU75" r:id="rId215" display="http://abs.twimg.com/images/themes/theme15/bg.png"/>
    <hyperlink ref="AU76" r:id="rId216" display="http://abs.twimg.com/images/themes/theme1/bg.png"/>
    <hyperlink ref="AU77" r:id="rId217" display="http://abs.twimg.com/images/themes/theme1/bg.png"/>
    <hyperlink ref="AU78" r:id="rId218" display="http://abs.twimg.com/images/themes/theme1/bg.png"/>
    <hyperlink ref="AU79" r:id="rId219" display="http://abs.twimg.com/images/themes/theme1/bg.png"/>
    <hyperlink ref="AU81" r:id="rId220" display="http://abs.twimg.com/images/themes/theme1/bg.png"/>
    <hyperlink ref="AU82" r:id="rId221" display="http://a0.twimg.com/profile_background_images/10448011/corkboard.jpg"/>
    <hyperlink ref="AU83" r:id="rId222" display="http://abs.twimg.com/images/themes/theme1/bg.png"/>
    <hyperlink ref="AU84" r:id="rId223" display="http://abs.twimg.com/images/themes/theme1/bg.png"/>
    <hyperlink ref="AU85" r:id="rId224" display="http://abs.twimg.com/images/themes/theme1/bg.png"/>
    <hyperlink ref="AU86" r:id="rId225" display="http://abs.twimg.com/images/themes/theme1/bg.png"/>
    <hyperlink ref="AU87" r:id="rId226" display="http://abs.twimg.com/images/themes/theme1/bg.png"/>
    <hyperlink ref="AU88" r:id="rId227" display="http://abs.twimg.com/images/themes/theme1/bg.png"/>
    <hyperlink ref="AU90" r:id="rId228" display="http://abs.twimg.com/images/themes/theme13/bg.gif"/>
    <hyperlink ref="AU91" r:id="rId229" display="http://abs.twimg.com/images/themes/theme1/bg.png"/>
    <hyperlink ref="AU92" r:id="rId230" display="http://abs.twimg.com/images/themes/theme1/bg.png"/>
    <hyperlink ref="AU93" r:id="rId231" display="http://abs.twimg.com/images/themes/theme1/bg.png"/>
    <hyperlink ref="AU94" r:id="rId232" display="http://abs.twimg.com/images/themes/theme15/bg.png"/>
    <hyperlink ref="AU95" r:id="rId233" display="http://abs.twimg.com/images/themes/theme1/bg.png"/>
    <hyperlink ref="AU96" r:id="rId234" display="http://abs.twimg.com/images/themes/theme1/bg.png"/>
    <hyperlink ref="AU97" r:id="rId235" display="http://abs.twimg.com/images/themes/theme6/bg.gif"/>
    <hyperlink ref="AU99" r:id="rId236" display="http://abs.twimg.com/images/themes/theme1/bg.png"/>
    <hyperlink ref="AU100" r:id="rId237" display="http://abs.twimg.com/images/themes/theme1/bg.png"/>
    <hyperlink ref="AU101" r:id="rId238" display="http://abs.twimg.com/images/themes/theme1/bg.png"/>
    <hyperlink ref="F3" r:id="rId239" display="http://abs.twimg.com/sticky/default_profile_images/default_profile_normal.png"/>
    <hyperlink ref="F4" r:id="rId240" display="http://pbs.twimg.com/profile_images/1148656053766299649/lZa4JWz7_normal.png"/>
    <hyperlink ref="F5" r:id="rId241" display="http://pbs.twimg.com/profile_images/1105897328655900673/lackixl8_normal.png"/>
    <hyperlink ref="F6" r:id="rId242" display="http://pbs.twimg.com/profile_images/1047189927023263745/j88HVrOL_normal.jpg"/>
    <hyperlink ref="F7" r:id="rId243" display="http://pbs.twimg.com/profile_images/769274069565014016/k-h8tTxn_normal.jpg"/>
    <hyperlink ref="F8" r:id="rId244" display="http://pbs.twimg.com/profile_images/975455769285013516/v9woXI7E_normal.jpg"/>
    <hyperlink ref="F9" r:id="rId245" display="http://pbs.twimg.com/profile_images/1036795665035276294/xM77MXeD_normal.jpg"/>
    <hyperlink ref="F10" r:id="rId246" display="http://pbs.twimg.com/profile_images/1098701933139951616/_jCZZDK5_normal.png"/>
    <hyperlink ref="F11" r:id="rId247" display="http://pbs.twimg.com/profile_images/1072997885522788352/pRd18hdr_normal.jpg"/>
    <hyperlink ref="F12" r:id="rId248" display="http://pbs.twimg.com/profile_images/1055250527498395649/SzWZGxmY_normal.jpg"/>
    <hyperlink ref="F13" r:id="rId249" display="http://pbs.twimg.com/profile_images/2228251926/dion_headshot_red_background_normal.jpg"/>
    <hyperlink ref="F14" r:id="rId250" display="http://pbs.twimg.com/profile_images/2739864798/5df80268d592c42c4ac275097454ff55_normal.png"/>
    <hyperlink ref="F15" r:id="rId251" display="http://pbs.twimg.com/profile_images/763086452901097472/mdldGWWZ_normal.jpg"/>
    <hyperlink ref="F16" r:id="rId252" display="http://pbs.twimg.com/profile_images/1046576251949862912/axeUR8EK_normal.jpg"/>
    <hyperlink ref="F17" r:id="rId253" display="http://pbs.twimg.com/profile_images/1051648077809872897/91P_IOkl_normal.jpg"/>
    <hyperlink ref="F18" r:id="rId254" display="http://pbs.twimg.com/profile_images/785504703274680320/CeZ4u8Fa_normal.jpg"/>
    <hyperlink ref="F19" r:id="rId255" display="http://pbs.twimg.com/profile_images/813722598139957248/D7Q68Y_K_normal.jpg"/>
    <hyperlink ref="F20" r:id="rId256" display="http://pbs.twimg.com/profile_images/537843677217832960/9KOySstt_normal.jpeg"/>
    <hyperlink ref="F21" r:id="rId257" display="http://pbs.twimg.com/profile_images/603278646682492928/TfB3SgQF_normal.jpg"/>
    <hyperlink ref="F22" r:id="rId258" display="http://pbs.twimg.com/profile_images/468502341/Julie4_normal.jpg"/>
    <hyperlink ref="F23" r:id="rId259" display="http://pbs.twimg.com/profile_images/1610775643/DatanamiTwitterLogo_normal.gif"/>
    <hyperlink ref="F24" r:id="rId260" display="http://pbs.twimg.com/profile_images/653543420355571712/xAM6q0OH_normal.png"/>
    <hyperlink ref="F25" r:id="rId261" display="http://pbs.twimg.com/profile_images/716903601852047360/MJYqIPAP_normal.jpg"/>
    <hyperlink ref="F26" r:id="rId262" display="http://pbs.twimg.com/profile_images/902544912037679104/retjdiDQ_normal.jpg"/>
    <hyperlink ref="F27" r:id="rId263" display="http://abs.twimg.com/sticky/default_profile_images/default_profile_normal.png"/>
    <hyperlink ref="F28" r:id="rId264" display="http://pbs.twimg.com/profile_images/461128277441015808/PaZ2nhdf_normal.jpeg"/>
    <hyperlink ref="F29" r:id="rId265" display="http://pbs.twimg.com/profile_images/997206590297001984/W12fFyIj_normal.jpg"/>
    <hyperlink ref="F30" r:id="rId266" display="http://pbs.twimg.com/profile_images/599389352918122497/AuNUT6F4_normal.jpg"/>
    <hyperlink ref="F31" r:id="rId267" display="http://pbs.twimg.com/profile_images/1015826120963325953/ofqpOec3_normal.jpg"/>
    <hyperlink ref="F32" r:id="rId268" display="http://abs.twimg.com/sticky/default_profile_images/default_profile_normal.png"/>
    <hyperlink ref="F33" r:id="rId269" display="http://pbs.twimg.com/profile_images/1139054964230303744/MZBBxw7p_normal.png"/>
    <hyperlink ref="F34" r:id="rId270" display="http://pbs.twimg.com/profile_images/1145718847779086342/-HLVAdF8_normal.png"/>
    <hyperlink ref="F35" r:id="rId271" display="http://pbs.twimg.com/profile_images/863223889047937024/cUoPjCIl_normal.jpg"/>
    <hyperlink ref="F36" r:id="rId272" display="http://pbs.twimg.com/profile_images/1069641997281968133/itIXdDUe_normal.jpg"/>
    <hyperlink ref="F37" r:id="rId273" display="http://pbs.twimg.com/profile_images/1046758388313600005/b2HBwgN__normal.jpg"/>
    <hyperlink ref="F38" r:id="rId274" display="http://pbs.twimg.com/profile_images/1093291982959534080/gqTAYcP3_normal.jpg"/>
    <hyperlink ref="F39" r:id="rId275" display="http://pbs.twimg.com/profile_images/880116877262901248/oR8XxcY8_normal.jpg"/>
    <hyperlink ref="F40" r:id="rId276" display="http://pbs.twimg.com/profile_images/495233775777755137/fQbuYME__normal.jpeg"/>
    <hyperlink ref="F41" r:id="rId277" display="http://pbs.twimg.com/profile_images/461560978883088384/vdf7CAyG_normal.jpeg"/>
    <hyperlink ref="F42" r:id="rId278" display="http://pbs.twimg.com/profile_images/898272658701340672/b6ZSZV97_normal.jpg"/>
    <hyperlink ref="F43" r:id="rId279" display="http://pbs.twimg.com/profile_images/108380155/Water_Lin_normal.jpg"/>
    <hyperlink ref="F44" r:id="rId280" display="http://pbs.twimg.com/profile_images/962085788572729345/FSlMO0mW_normal.jpg"/>
    <hyperlink ref="F45" r:id="rId281" display="http://pbs.twimg.com/profile_images/2461581829/image_normal.jpg"/>
    <hyperlink ref="F46" r:id="rId282" display="http://pbs.twimg.com/profile_images/592908007211696128/_-QzZUaf_normal.jpg"/>
    <hyperlink ref="F47" r:id="rId283" display="http://abs.twimg.com/sticky/default_profile_images/default_profile_normal.png"/>
    <hyperlink ref="F48" r:id="rId284" display="http://pbs.twimg.com/profile_images/996360179628298243/mLt5yB60_normal.jpg"/>
    <hyperlink ref="F49" r:id="rId285" display="http://pbs.twimg.com/profile_images/1107440535105622017/S5YABEq4_normal.jpg"/>
    <hyperlink ref="F50" r:id="rId286" display="http://pbs.twimg.com/profile_images/788943368965398528/VoRV47Oa_normal.jpg"/>
    <hyperlink ref="F51" r:id="rId287" display="http://pbs.twimg.com/profile_images/884861141507297281/5jxfh68h_normal.jpg"/>
    <hyperlink ref="F52" r:id="rId288" display="http://pbs.twimg.com/profile_images/742743213157425152/w1bmvIqo_normal.jpg"/>
    <hyperlink ref="F53" r:id="rId289" display="http://pbs.twimg.com/profile_images/790507105681862656/uT91GiZi_normal.jpg"/>
    <hyperlink ref="F54" r:id="rId290" display="http://pbs.twimg.com/profile_images/1021260449122324480/3CDmGKgJ_normal.jpg"/>
    <hyperlink ref="F55" r:id="rId291" display="http://pbs.twimg.com/profile_images/809153555760349185/LdmRLcQU_normal.jpg"/>
    <hyperlink ref="F56" r:id="rId292" display="http://pbs.twimg.com/profile_images/682305200909103105/IWh3wjao_normal.jpg"/>
    <hyperlink ref="F57" r:id="rId293" display="http://pbs.twimg.com/profile_images/1091071756104654848/shsrZ-s3_normal.jpg"/>
    <hyperlink ref="F58" r:id="rId294" display="http://pbs.twimg.com/profile_images/1046088758813249536/euCoZxZb_normal.jpg"/>
    <hyperlink ref="F59" r:id="rId295" display="http://pbs.twimg.com/profile_images/1145756531373330432/rnz9fq7p_normal.png"/>
    <hyperlink ref="F60" r:id="rId296" display="http://pbs.twimg.com/profile_images/1103748303030763520/7FsywtLx_normal.png"/>
    <hyperlink ref="F61" r:id="rId297" display="http://pbs.twimg.com/profile_images/3686112949/9af399f80c18d6259210ecb9bf55e159_normal.jpeg"/>
    <hyperlink ref="F62" r:id="rId298" display="http://pbs.twimg.com/profile_images/467548529808777216/vqVv0f7q_normal.jpeg"/>
    <hyperlink ref="F63" r:id="rId299" display="http://pbs.twimg.com/profile_images/838065654938890243/TQK6bIuQ_normal.jpg"/>
    <hyperlink ref="F64" r:id="rId300" display="http://pbs.twimg.com/profile_images/602579608/IMAGE_00011_normal.jpg"/>
    <hyperlink ref="F65" r:id="rId301" display="http://pbs.twimg.com/profile_images/927638277842014208/fzO9tKNx_normal.jpg"/>
    <hyperlink ref="F66" r:id="rId302" display="http://pbs.twimg.com/profile_images/1118186882628714496/KyC1QZS0_normal.png"/>
    <hyperlink ref="F67" r:id="rId303" display="http://pbs.twimg.com/profile_images/612905916795613184/WSeD7i3h_normal.jpg"/>
    <hyperlink ref="F68" r:id="rId304" display="http://pbs.twimg.com/profile_images/1028648242555301894/jNo6E-WH_normal.jpg"/>
    <hyperlink ref="F69" r:id="rId305" display="http://abs.twimg.com/sticky/default_profile_images/default_profile_normal.png"/>
    <hyperlink ref="F70" r:id="rId306" display="http://pbs.twimg.com/profile_images/1145916864884875269/WjD7oz45_normal.png"/>
    <hyperlink ref="F71" r:id="rId307" display="http://pbs.twimg.com/profile_images/1065701423424274432/4ypPXS0S_normal.jpg"/>
    <hyperlink ref="F72" r:id="rId308" display="http://pbs.twimg.com/profile_images/685229038361817088/AI46c18I_normal.jpg"/>
    <hyperlink ref="F73" r:id="rId309" display="http://pbs.twimg.com/profile_images/1108578778018709505/56I0aOhL_normal.jpg"/>
    <hyperlink ref="F74" r:id="rId310" display="http://pbs.twimg.com/profile_images/881919260880244736/iIswRt5K_normal.jpg"/>
    <hyperlink ref="F75" r:id="rId311" display="http://abs.twimg.com/sticky/default_profile_images/default_profile_normal.png"/>
    <hyperlink ref="F76" r:id="rId312" display="http://pbs.twimg.com/profile_images/492025622961459200/0ZQisTTC_normal.jpeg"/>
    <hyperlink ref="F77" r:id="rId313" display="http://pbs.twimg.com/profile_images/326464396/FelixProfile_normal.jpg"/>
    <hyperlink ref="F78" r:id="rId314" display="http://pbs.twimg.com/profile_images/2158654025/ill_kumiawase_01_RGB128_2_normal.png"/>
    <hyperlink ref="F79" r:id="rId315" display="http://pbs.twimg.com/profile_images/1127516198772662274/3wCr1VQ1_normal.jpg"/>
    <hyperlink ref="F80" r:id="rId316" display="http://pbs.twimg.com/profile_images/874697519179198465/phy05IkZ_normal.jpg"/>
    <hyperlink ref="F81" r:id="rId317" display="http://abs.twimg.com/sticky/default_profile_images/default_profile_normal.png"/>
    <hyperlink ref="F82" r:id="rId318" display="http://pbs.twimg.com/profile_images/378800000651778961/bc194947ff384226b7dbfc887fc5c86b_normal.jpeg"/>
    <hyperlink ref="F83" r:id="rId319" display="http://abs.twimg.com/sticky/default_profile_images/default_profile_normal.png"/>
    <hyperlink ref="F84" r:id="rId320" display="http://pbs.twimg.com/profile_images/1082204921020207104/Bg6wM89m_normal.jpg"/>
    <hyperlink ref="F85" r:id="rId321" display="http://pbs.twimg.com/profile_images/909820473101422592/h68grM3Z_normal.jpg"/>
    <hyperlink ref="F86" r:id="rId322" display="http://pbs.twimg.com/profile_images/1103786517686771712/UvG4ZtYW_normal.png"/>
    <hyperlink ref="F87" r:id="rId323" display="http://pbs.twimg.com/profile_images/1865579852/ICSI__logo_twitter_normal.png"/>
    <hyperlink ref="F88" r:id="rId324" display="http://pbs.twimg.com/profile_images/925372906284224513/eQP81aQf_normal.jpg"/>
    <hyperlink ref="F89" r:id="rId325" display="http://pbs.twimg.com/profile_images/1016871930865971201/kkd5frgU_normal.jpg"/>
    <hyperlink ref="F90" r:id="rId326" display="http://pbs.twimg.com/profile_images/953963954639949826/KfnIwMfr_normal.jpg"/>
    <hyperlink ref="F91" r:id="rId327" display="http://pbs.twimg.com/profile_images/1145749695869984769/CubvfzNr_normal.png"/>
    <hyperlink ref="F92" r:id="rId328" display="http://pbs.twimg.com/profile_images/1101862312842018817/QXDBygVz_normal.png"/>
    <hyperlink ref="F93" r:id="rId329" display="http://pbs.twimg.com/profile_images/1146429562936537090/KLdhgPIz_normal.png"/>
    <hyperlink ref="F94" r:id="rId330" display="http://pbs.twimg.com/profile_images/1157981707255070720/D5Jr2g18_normal.jpg"/>
    <hyperlink ref="F95" r:id="rId331" display="http://pbs.twimg.com/profile_images/459379181667618816/ho0TMc6i_normal.jpeg"/>
    <hyperlink ref="F96" r:id="rId332" display="http://pbs.twimg.com/profile_images/514769537195991040/YAJObmWx_normal.png"/>
    <hyperlink ref="F97" r:id="rId333" display="http://pbs.twimg.com/profile_images/1044296770300272642/tBA038Rt_normal.jpg"/>
    <hyperlink ref="F98" r:id="rId334" display="http://pbs.twimg.com/profile_images/704378333232893952/VuGr_2VG_normal.jpg"/>
    <hyperlink ref="F99" r:id="rId335" display="http://pbs.twimg.com/profile_images/1146531509001523201/RcT_HrCG_normal.png"/>
    <hyperlink ref="F100" r:id="rId336" display="http://pbs.twimg.com/profile_images/917494494584381440/l_e-waJy_normal.jpg"/>
    <hyperlink ref="F101" r:id="rId337" display="http://pbs.twimg.com/profile_images/628608127575797761/5M7tD-3N_normal.jpg"/>
    <hyperlink ref="AX3" r:id="rId338" display="https://twitter.com/o_vanhoof"/>
    <hyperlink ref="AX4" r:id="rId339" display="https://twitter.com/collibra"/>
    <hyperlink ref="AX5" r:id="rId340" display="https://twitter.com/ashleymsteiner"/>
    <hyperlink ref="AX6" r:id="rId341" display="https://twitter.com/ironcampbell"/>
    <hyperlink ref="AX7" r:id="rId342" display="https://twitter.com/vizyourworld"/>
    <hyperlink ref="AX8" r:id="rId343" display="https://twitter.com/e_nterdiscipl"/>
    <hyperlink ref="AX9" r:id="rId344" display="https://twitter.com/eric_kavanagh"/>
    <hyperlink ref="AX10" r:id="rId345" display="https://twitter.com/geminidataco"/>
    <hyperlink ref="AX11" r:id="rId346" display="https://twitter.com/streamsets"/>
    <hyperlink ref="AX12" r:id="rId347" display="https://twitter.com/sherriecr"/>
    <hyperlink ref="AX13" r:id="rId348" display="https://twitter.com/dhinchcliffe"/>
    <hyperlink ref="AX14" r:id="rId349" display="https://twitter.com/tomstilwell"/>
    <hyperlink ref="AX15" r:id="rId350" display="https://twitter.com/douglasmerritt"/>
    <hyperlink ref="AX16" r:id="rId351" display="https://twitter.com/rwang0"/>
    <hyperlink ref="AX17" r:id="rId352" display="https://twitter.com/splunk"/>
    <hyperlink ref="AX18" r:id="rId353" display="https://twitter.com/collibraandreas"/>
    <hyperlink ref="AX19" r:id="rId354" display="https://twitter.com/sfinformer"/>
    <hyperlink ref="AX20" r:id="rId355" display="https://twitter.com/telcoprofession"/>
    <hyperlink ref="AX21" r:id="rId356" display="https://twitter.com/biplatform"/>
    <hyperlink ref="AX22" r:id="rId357" display="https://twitter.com/juliebhunt"/>
    <hyperlink ref="AX23" r:id="rId358" display="https://twitter.com/datanami"/>
    <hyperlink ref="AX24" r:id="rId359" display="https://twitter.com/templetonjobs"/>
    <hyperlink ref="AX25" r:id="rId360" display="https://twitter.com/maxsamain"/>
    <hyperlink ref="AX26" r:id="rId361" display="https://twitter.com/esoptra"/>
    <hyperlink ref="AX27" r:id="rId362" display="https://twitter.com/truenorthdata1"/>
    <hyperlink ref="AX28" r:id="rId363" display="https://twitter.com/philmbell"/>
    <hyperlink ref="AX29" r:id="rId364" display="https://twitter.com/syncsort"/>
    <hyperlink ref="AX30" r:id="rId365" display="https://twitter.com/dmgh7"/>
    <hyperlink ref="AX31" r:id="rId366" display="https://twitter.com/rahulmeher"/>
    <hyperlink ref="AX32" r:id="rId367" display="https://twitter.com/lola4laura"/>
    <hyperlink ref="AX33" r:id="rId368" display="https://twitter.com/nofluffjobs"/>
    <hyperlink ref="AX34" r:id="rId369" display="https://twitter.com/ibm"/>
    <hyperlink ref="AX35" r:id="rId370" display="https://twitter.com/informatica"/>
    <hyperlink ref="AX36" r:id="rId371" display="https://twitter.com/talend"/>
    <hyperlink ref="AX37" r:id="rId372" display="https://twitter.com/infogix"/>
    <hyperlink ref="AX38" r:id="rId373" display="https://twitter.com/waterlinedata"/>
    <hyperlink ref="AX39" r:id="rId374" display="https://twitter.com/mike__data"/>
    <hyperlink ref="AX40" r:id="rId375" display="https://twitter.com/jscheplick"/>
    <hyperlink ref="AX41" r:id="rId376" display="https://twitter.com/dking"/>
    <hyperlink ref="AX42" r:id="rId377" display="https://twitter.com/iotahoe"/>
    <hyperlink ref="AX43" r:id="rId378" display="https://twitter.com/waterlin"/>
    <hyperlink ref="AX44" r:id="rId379" display="https://twitter.com/alation"/>
    <hyperlink ref="AX45" r:id="rId380" display="https://twitter.com/samirjoglekar"/>
    <hyperlink ref="AX46" r:id="rId381" display="https://twitter.com/connieleelee"/>
    <hyperlink ref="AX47" r:id="rId382" display="https://twitter.com/mgisske"/>
    <hyperlink ref="AX48" r:id="rId383" display="https://twitter.com/dtsquared_hq"/>
    <hyperlink ref="AX49" r:id="rId384" display="https://twitter.com/bridgetheaton"/>
    <hyperlink ref="AX50" r:id="rId385" display="https://twitter.com/fleursohtz"/>
    <hyperlink ref="AX51" r:id="rId386" display="https://twitter.com/micheleoconnor2"/>
    <hyperlink ref="AX52" r:id="rId387" display="https://twitter.com/lcb0625"/>
    <hyperlink ref="AX53" r:id="rId388" display="https://twitter.com/wbvreeuwijk"/>
    <hyperlink ref="AX54" r:id="rId389" display="https://twitter.com/morgangeek"/>
    <hyperlink ref="AX55" r:id="rId390" display="https://twitter.com/davidgilis0"/>
    <hyperlink ref="AX56" r:id="rId391" display="https://twitter.com/ajrobinson2002"/>
    <hyperlink ref="AX57" r:id="rId392" display="https://twitter.com/robertspaige"/>
    <hyperlink ref="AX58" r:id="rId393" display="https://twitter.com/pdeleenheer"/>
    <hyperlink ref="AX59" r:id="rId394" display="https://twitter.com/craigjohnsonvsi"/>
    <hyperlink ref="AX60" r:id="rId395" display="https://twitter.com/scaleup_valley"/>
    <hyperlink ref="AX61" r:id="rId396" display="https://twitter.com/stichris"/>
    <hyperlink ref="AX62" r:id="rId397" display="https://twitter.com/mdm_za"/>
    <hyperlink ref="AX63" r:id="rId398" display="https://twitter.com/steveshissler"/>
    <hyperlink ref="AX64" r:id="rId399" display="https://twitter.com/metamorf_us"/>
    <hyperlink ref="AX65" r:id="rId400" display="https://twitter.com/davidreitman"/>
    <hyperlink ref="AX66" r:id="rId401" display="https://twitter.com/itjobs_sf"/>
    <hyperlink ref="AX67" r:id="rId402" display="https://twitter.com/itjob_sf"/>
    <hyperlink ref="AX68" r:id="rId403" display="https://twitter.com/jmarchese"/>
    <hyperlink ref="AX69" r:id="rId404" display="https://twitter.com/smv2017rse"/>
    <hyperlink ref="AX70" r:id="rId405" display="https://twitter.com/saltjobsuk"/>
    <hyperlink ref="AX71" r:id="rId406" display="https://twitter.com/steve_willetts"/>
    <hyperlink ref="AX72" r:id="rId407" display="https://twitter.com/marco_dejong"/>
    <hyperlink ref="AX73" r:id="rId408" display="https://twitter.com/milocamj"/>
    <hyperlink ref="AX74" r:id="rId409" display="https://twitter.com/itvc_io"/>
    <hyperlink ref="AX75" r:id="rId410" display="https://twitter.com/gbinko"/>
    <hyperlink ref="AX76" r:id="rId411" display="https://twitter.com/jeresh_kee"/>
    <hyperlink ref="AX77" r:id="rId412" display="https://twitter.com/fvdmaele"/>
    <hyperlink ref="AX78" r:id="rId413" display="https://twitter.com/nri_official"/>
    <hyperlink ref="AX79" r:id="rId414" display="https://twitter.com/azai123"/>
    <hyperlink ref="AX80" r:id="rId415" display="https://twitter.com/suriyasubraman"/>
    <hyperlink ref="AX81" r:id="rId416" display="https://twitter.com/ajdagr8"/>
    <hyperlink ref="AX82" r:id="rId417" display="https://twitter.com/dbta"/>
    <hyperlink ref="AX83" r:id="rId418" display="https://twitter.com/harimanan"/>
    <hyperlink ref="AX84" r:id="rId419" display="https://twitter.com/ynotez"/>
    <hyperlink ref="AX85" r:id="rId420" display="https://twitter.com/futureofprivacy"/>
    <hyperlink ref="AX86" r:id="rId421" display="https://twitter.com/microsoft"/>
    <hyperlink ref="AX87" r:id="rId422" display="https://twitter.com/icsiatberkeley"/>
    <hyperlink ref="AX88" r:id="rId423" display="https://twitter.com/privaci_way"/>
    <hyperlink ref="AX89" r:id="rId424" display="https://twitter.com/dlicornelltech"/>
    <hyperlink ref="AX90" r:id="rId425" display="https://twitter.com/damiencoraboeuf"/>
    <hyperlink ref="AX91" r:id="rId426" display="https://twitter.com/greenhouse"/>
    <hyperlink ref="AX92" r:id="rId427" display="https://twitter.com/matdestr"/>
    <hyperlink ref="AX93" r:id="rId428" display="https://twitter.com/builtinnewyork"/>
    <hyperlink ref="AX94" r:id="rId429" display="https://twitter.com/mykesec"/>
    <hyperlink ref="AX95" r:id="rId430" display="https://twitter.com/dbtrends"/>
    <hyperlink ref="AX96" r:id="rId431" display="https://twitter.com/itproportal"/>
    <hyperlink ref="AX97" r:id="rId432" display="https://twitter.com/ucdavishealth"/>
    <hyperlink ref="AX98" r:id="rId433" display="https://twitter.com/comparably"/>
    <hyperlink ref="AX99" r:id="rId434" display="https://twitter.com/1stsanfrancisco"/>
    <hyperlink ref="AX100" r:id="rId435" display="https://twitter.com/unifisoftware"/>
    <hyperlink ref="AX101" r:id="rId436" display="https://twitter.com/jferrary"/>
  </hyperlinks>
  <printOptions/>
  <pageMargins left="0.7" right="0.7" top="0.75" bottom="0.75" header="0.3" footer="0.3"/>
  <pageSetup horizontalDpi="600" verticalDpi="600" orientation="portrait" r:id="rId440"/>
  <legacyDrawing r:id="rId438"/>
  <tableParts>
    <tablePart r:id="rId4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1581</v>
      </c>
      <c r="Z2" s="13" t="s">
        <v>1598</v>
      </c>
      <c r="AA2" s="13" t="s">
        <v>1643</v>
      </c>
      <c r="AB2" s="13" t="s">
        <v>1715</v>
      </c>
      <c r="AC2" s="13" t="s">
        <v>1818</v>
      </c>
      <c r="AD2" s="13" t="s">
        <v>1850</v>
      </c>
      <c r="AE2" s="13" t="s">
        <v>1851</v>
      </c>
      <c r="AF2" s="13" t="s">
        <v>1868</v>
      </c>
      <c r="AG2" s="119" t="s">
        <v>2191</v>
      </c>
      <c r="AH2" s="119" t="s">
        <v>2192</v>
      </c>
      <c r="AI2" s="119" t="s">
        <v>2193</v>
      </c>
      <c r="AJ2" s="119" t="s">
        <v>2194</v>
      </c>
      <c r="AK2" s="119" t="s">
        <v>2195</v>
      </c>
      <c r="AL2" s="119" t="s">
        <v>2196</v>
      </c>
      <c r="AM2" s="119" t="s">
        <v>2197</v>
      </c>
      <c r="AN2" s="119" t="s">
        <v>2198</v>
      </c>
      <c r="AO2" s="119" t="s">
        <v>2201</v>
      </c>
    </row>
    <row r="3" spans="1:41" ht="15">
      <c r="A3" s="87" t="s">
        <v>1535</v>
      </c>
      <c r="B3" s="65" t="s">
        <v>1545</v>
      </c>
      <c r="C3" s="65" t="s">
        <v>56</v>
      </c>
      <c r="D3" s="103"/>
      <c r="E3" s="102"/>
      <c r="F3" s="104" t="s">
        <v>2268</v>
      </c>
      <c r="G3" s="105"/>
      <c r="H3" s="105"/>
      <c r="I3" s="106">
        <v>3</v>
      </c>
      <c r="J3" s="107"/>
      <c r="K3" s="48">
        <v>23</v>
      </c>
      <c r="L3" s="48">
        <v>22</v>
      </c>
      <c r="M3" s="48">
        <v>24</v>
      </c>
      <c r="N3" s="48">
        <v>46</v>
      </c>
      <c r="O3" s="48">
        <v>4</v>
      </c>
      <c r="P3" s="49">
        <v>0.03571428571428571</v>
      </c>
      <c r="Q3" s="49">
        <v>0.06896551724137931</v>
      </c>
      <c r="R3" s="48">
        <v>1</v>
      </c>
      <c r="S3" s="48">
        <v>0</v>
      </c>
      <c r="T3" s="48">
        <v>23</v>
      </c>
      <c r="U3" s="48">
        <v>46</v>
      </c>
      <c r="V3" s="48">
        <v>2</v>
      </c>
      <c r="W3" s="49">
        <v>1.807183</v>
      </c>
      <c r="X3" s="49">
        <v>0.05731225296442688</v>
      </c>
      <c r="Y3" s="78" t="s">
        <v>1582</v>
      </c>
      <c r="Z3" s="78" t="s">
        <v>1599</v>
      </c>
      <c r="AA3" s="78" t="s">
        <v>1644</v>
      </c>
      <c r="AB3" s="84" t="s">
        <v>1716</v>
      </c>
      <c r="AC3" s="84" t="s">
        <v>1819</v>
      </c>
      <c r="AD3" s="84" t="s">
        <v>277</v>
      </c>
      <c r="AE3" s="84" t="s">
        <v>1852</v>
      </c>
      <c r="AF3" s="84" t="s">
        <v>1869</v>
      </c>
      <c r="AG3" s="116">
        <v>36</v>
      </c>
      <c r="AH3" s="120">
        <v>4.123711340206185</v>
      </c>
      <c r="AI3" s="116">
        <v>7</v>
      </c>
      <c r="AJ3" s="120">
        <v>0.8018327605956472</v>
      </c>
      <c r="AK3" s="116">
        <v>0</v>
      </c>
      <c r="AL3" s="120">
        <v>0</v>
      </c>
      <c r="AM3" s="116">
        <v>830</v>
      </c>
      <c r="AN3" s="120">
        <v>95.07445589919817</v>
      </c>
      <c r="AO3" s="116">
        <v>873</v>
      </c>
    </row>
    <row r="4" spans="1:41" ht="15">
      <c r="A4" s="87" t="s">
        <v>1536</v>
      </c>
      <c r="B4" s="65" t="s">
        <v>1546</v>
      </c>
      <c r="C4" s="65" t="s">
        <v>56</v>
      </c>
      <c r="D4" s="109"/>
      <c r="E4" s="108"/>
      <c r="F4" s="110" t="s">
        <v>2269</v>
      </c>
      <c r="G4" s="111"/>
      <c r="H4" s="111"/>
      <c r="I4" s="112">
        <v>4</v>
      </c>
      <c r="J4" s="113"/>
      <c r="K4" s="48">
        <v>17</v>
      </c>
      <c r="L4" s="48">
        <v>16</v>
      </c>
      <c r="M4" s="48">
        <v>2</v>
      </c>
      <c r="N4" s="48">
        <v>18</v>
      </c>
      <c r="O4" s="48">
        <v>2</v>
      </c>
      <c r="P4" s="49">
        <v>0</v>
      </c>
      <c r="Q4" s="49">
        <v>0</v>
      </c>
      <c r="R4" s="48">
        <v>1</v>
      </c>
      <c r="S4" s="48">
        <v>0</v>
      </c>
      <c r="T4" s="48">
        <v>17</v>
      </c>
      <c r="U4" s="48">
        <v>18</v>
      </c>
      <c r="V4" s="48">
        <v>2</v>
      </c>
      <c r="W4" s="49">
        <v>1.771626</v>
      </c>
      <c r="X4" s="49">
        <v>0.058823529411764705</v>
      </c>
      <c r="Y4" s="78" t="s">
        <v>406</v>
      </c>
      <c r="Z4" s="78" t="s">
        <v>443</v>
      </c>
      <c r="AA4" s="78" t="s">
        <v>1645</v>
      </c>
      <c r="AB4" s="84" t="s">
        <v>1717</v>
      </c>
      <c r="AC4" s="84" t="s">
        <v>1820</v>
      </c>
      <c r="AD4" s="84"/>
      <c r="AE4" s="84" t="s">
        <v>265</v>
      </c>
      <c r="AF4" s="84" t="s">
        <v>1870</v>
      </c>
      <c r="AG4" s="116">
        <v>1</v>
      </c>
      <c r="AH4" s="120">
        <v>0.2638522427440633</v>
      </c>
      <c r="AI4" s="116">
        <v>0</v>
      </c>
      <c r="AJ4" s="120">
        <v>0</v>
      </c>
      <c r="AK4" s="116">
        <v>0</v>
      </c>
      <c r="AL4" s="120">
        <v>0</v>
      </c>
      <c r="AM4" s="116">
        <v>378</v>
      </c>
      <c r="AN4" s="120">
        <v>99.73614775725594</v>
      </c>
      <c r="AO4" s="116">
        <v>379</v>
      </c>
    </row>
    <row r="5" spans="1:41" ht="15">
      <c r="A5" s="87" t="s">
        <v>1537</v>
      </c>
      <c r="B5" s="65" t="s">
        <v>1547</v>
      </c>
      <c r="C5" s="65" t="s">
        <v>56</v>
      </c>
      <c r="D5" s="109"/>
      <c r="E5" s="108"/>
      <c r="F5" s="110" t="s">
        <v>2270</v>
      </c>
      <c r="G5" s="111"/>
      <c r="H5" s="111"/>
      <c r="I5" s="112">
        <v>5</v>
      </c>
      <c r="J5" s="113"/>
      <c r="K5" s="48">
        <v>16</v>
      </c>
      <c r="L5" s="48">
        <v>15</v>
      </c>
      <c r="M5" s="48">
        <v>5</v>
      </c>
      <c r="N5" s="48">
        <v>20</v>
      </c>
      <c r="O5" s="48">
        <v>20</v>
      </c>
      <c r="P5" s="49" t="s">
        <v>1558</v>
      </c>
      <c r="Q5" s="49" t="s">
        <v>1558</v>
      </c>
      <c r="R5" s="48">
        <v>16</v>
      </c>
      <c r="S5" s="48">
        <v>16</v>
      </c>
      <c r="T5" s="48">
        <v>1</v>
      </c>
      <c r="U5" s="48">
        <v>5</v>
      </c>
      <c r="V5" s="48">
        <v>0</v>
      </c>
      <c r="W5" s="49">
        <v>0</v>
      </c>
      <c r="X5" s="49">
        <v>0</v>
      </c>
      <c r="Y5" s="78" t="s">
        <v>1583</v>
      </c>
      <c r="Z5" s="78" t="s">
        <v>1600</v>
      </c>
      <c r="AA5" s="78" t="s">
        <v>1646</v>
      </c>
      <c r="AB5" s="84" t="s">
        <v>1718</v>
      </c>
      <c r="AC5" s="84" t="s">
        <v>1821</v>
      </c>
      <c r="AD5" s="84"/>
      <c r="AE5" s="84"/>
      <c r="AF5" s="84" t="s">
        <v>1871</v>
      </c>
      <c r="AG5" s="116">
        <v>12</v>
      </c>
      <c r="AH5" s="120">
        <v>2.696629213483146</v>
      </c>
      <c r="AI5" s="116">
        <v>2</v>
      </c>
      <c r="AJ5" s="120">
        <v>0.449438202247191</v>
      </c>
      <c r="AK5" s="116">
        <v>0</v>
      </c>
      <c r="AL5" s="120">
        <v>0</v>
      </c>
      <c r="AM5" s="116">
        <v>431</v>
      </c>
      <c r="AN5" s="120">
        <v>96.85393258426966</v>
      </c>
      <c r="AO5" s="116">
        <v>445</v>
      </c>
    </row>
    <row r="6" spans="1:41" ht="15">
      <c r="A6" s="87" t="s">
        <v>1538</v>
      </c>
      <c r="B6" s="65" t="s">
        <v>1548</v>
      </c>
      <c r="C6" s="65" t="s">
        <v>56</v>
      </c>
      <c r="D6" s="109"/>
      <c r="E6" s="108"/>
      <c r="F6" s="110" t="s">
        <v>2271</v>
      </c>
      <c r="G6" s="111"/>
      <c r="H6" s="111"/>
      <c r="I6" s="112">
        <v>6</v>
      </c>
      <c r="J6" s="113"/>
      <c r="K6" s="48">
        <v>12</v>
      </c>
      <c r="L6" s="48">
        <v>16</v>
      </c>
      <c r="M6" s="48">
        <v>0</v>
      </c>
      <c r="N6" s="48">
        <v>16</v>
      </c>
      <c r="O6" s="48">
        <v>0</v>
      </c>
      <c r="P6" s="49">
        <v>0.14285714285714285</v>
      </c>
      <c r="Q6" s="49">
        <v>0.25</v>
      </c>
      <c r="R6" s="48">
        <v>1</v>
      </c>
      <c r="S6" s="48">
        <v>0</v>
      </c>
      <c r="T6" s="48">
        <v>12</v>
      </c>
      <c r="U6" s="48">
        <v>16</v>
      </c>
      <c r="V6" s="48">
        <v>3</v>
      </c>
      <c r="W6" s="49">
        <v>1.736111</v>
      </c>
      <c r="X6" s="49">
        <v>0.12121212121212122</v>
      </c>
      <c r="Y6" s="78" t="s">
        <v>1584</v>
      </c>
      <c r="Z6" s="78" t="s">
        <v>1601</v>
      </c>
      <c r="AA6" s="78" t="s">
        <v>1647</v>
      </c>
      <c r="AB6" s="84" t="s">
        <v>1719</v>
      </c>
      <c r="AC6" s="84" t="s">
        <v>1822</v>
      </c>
      <c r="AD6" s="84"/>
      <c r="AE6" s="84" t="s">
        <v>1853</v>
      </c>
      <c r="AF6" s="84" t="s">
        <v>1872</v>
      </c>
      <c r="AG6" s="116">
        <v>5</v>
      </c>
      <c r="AH6" s="120">
        <v>3.875968992248062</v>
      </c>
      <c r="AI6" s="116">
        <v>0</v>
      </c>
      <c r="AJ6" s="120">
        <v>0</v>
      </c>
      <c r="AK6" s="116">
        <v>0</v>
      </c>
      <c r="AL6" s="120">
        <v>0</v>
      </c>
      <c r="AM6" s="116">
        <v>124</v>
      </c>
      <c r="AN6" s="120">
        <v>96.12403100775194</v>
      </c>
      <c r="AO6" s="116">
        <v>129</v>
      </c>
    </row>
    <row r="7" spans="1:41" ht="15">
      <c r="A7" s="87" t="s">
        <v>1539</v>
      </c>
      <c r="B7" s="65" t="s">
        <v>1549</v>
      </c>
      <c r="C7" s="65" t="s">
        <v>56</v>
      </c>
      <c r="D7" s="109"/>
      <c r="E7" s="108"/>
      <c r="F7" s="110" t="s">
        <v>2272</v>
      </c>
      <c r="G7" s="111"/>
      <c r="H7" s="111"/>
      <c r="I7" s="112">
        <v>7</v>
      </c>
      <c r="J7" s="113"/>
      <c r="K7" s="48">
        <v>10</v>
      </c>
      <c r="L7" s="48">
        <v>12</v>
      </c>
      <c r="M7" s="48">
        <v>0</v>
      </c>
      <c r="N7" s="48">
        <v>12</v>
      </c>
      <c r="O7" s="48">
        <v>1</v>
      </c>
      <c r="P7" s="49">
        <v>0</v>
      </c>
      <c r="Q7" s="49">
        <v>0</v>
      </c>
      <c r="R7" s="48">
        <v>1</v>
      </c>
      <c r="S7" s="48">
        <v>0</v>
      </c>
      <c r="T7" s="48">
        <v>10</v>
      </c>
      <c r="U7" s="48">
        <v>12</v>
      </c>
      <c r="V7" s="48">
        <v>4</v>
      </c>
      <c r="W7" s="49">
        <v>1.84</v>
      </c>
      <c r="X7" s="49">
        <v>0.12222222222222222</v>
      </c>
      <c r="Y7" s="78" t="s">
        <v>1585</v>
      </c>
      <c r="Z7" s="78" t="s">
        <v>1602</v>
      </c>
      <c r="AA7" s="78" t="s">
        <v>1648</v>
      </c>
      <c r="AB7" s="84" t="s">
        <v>1720</v>
      </c>
      <c r="AC7" s="84" t="s">
        <v>1823</v>
      </c>
      <c r="AD7" s="84"/>
      <c r="AE7" s="84" t="s">
        <v>1854</v>
      </c>
      <c r="AF7" s="84" t="s">
        <v>1873</v>
      </c>
      <c r="AG7" s="116">
        <v>7</v>
      </c>
      <c r="AH7" s="120">
        <v>2.9166666666666665</v>
      </c>
      <c r="AI7" s="116">
        <v>0</v>
      </c>
      <c r="AJ7" s="120">
        <v>0</v>
      </c>
      <c r="AK7" s="116">
        <v>0</v>
      </c>
      <c r="AL7" s="120">
        <v>0</v>
      </c>
      <c r="AM7" s="116">
        <v>233</v>
      </c>
      <c r="AN7" s="120">
        <v>97.08333333333333</v>
      </c>
      <c r="AO7" s="116">
        <v>240</v>
      </c>
    </row>
    <row r="8" spans="1:41" ht="15">
      <c r="A8" s="87" t="s">
        <v>1540</v>
      </c>
      <c r="B8" s="65" t="s">
        <v>1550</v>
      </c>
      <c r="C8" s="65" t="s">
        <v>56</v>
      </c>
      <c r="D8" s="109"/>
      <c r="E8" s="108"/>
      <c r="F8" s="110" t="s">
        <v>2273</v>
      </c>
      <c r="G8" s="111"/>
      <c r="H8" s="111"/>
      <c r="I8" s="112">
        <v>8</v>
      </c>
      <c r="J8" s="113"/>
      <c r="K8" s="48">
        <v>9</v>
      </c>
      <c r="L8" s="48">
        <v>14</v>
      </c>
      <c r="M8" s="48">
        <v>0</v>
      </c>
      <c r="N8" s="48">
        <v>14</v>
      </c>
      <c r="O8" s="48">
        <v>0</v>
      </c>
      <c r="P8" s="49">
        <v>0.07692307692307693</v>
      </c>
      <c r="Q8" s="49">
        <v>0.14285714285714285</v>
      </c>
      <c r="R8" s="48">
        <v>1</v>
      </c>
      <c r="S8" s="48">
        <v>0</v>
      </c>
      <c r="T8" s="48">
        <v>9</v>
      </c>
      <c r="U8" s="48">
        <v>14</v>
      </c>
      <c r="V8" s="48">
        <v>2</v>
      </c>
      <c r="W8" s="49">
        <v>1.45679</v>
      </c>
      <c r="X8" s="49">
        <v>0.19444444444444445</v>
      </c>
      <c r="Y8" s="78"/>
      <c r="Z8" s="78"/>
      <c r="AA8" s="78" t="s">
        <v>458</v>
      </c>
      <c r="AB8" s="84" t="s">
        <v>1721</v>
      </c>
      <c r="AC8" s="84" t="s">
        <v>1824</v>
      </c>
      <c r="AD8" s="84" t="s">
        <v>218</v>
      </c>
      <c r="AE8" s="84" t="s">
        <v>1855</v>
      </c>
      <c r="AF8" s="84" t="s">
        <v>1874</v>
      </c>
      <c r="AG8" s="116">
        <v>3</v>
      </c>
      <c r="AH8" s="120">
        <v>4.545454545454546</v>
      </c>
      <c r="AI8" s="116">
        <v>2</v>
      </c>
      <c r="AJ8" s="120">
        <v>3.0303030303030303</v>
      </c>
      <c r="AK8" s="116">
        <v>0</v>
      </c>
      <c r="AL8" s="120">
        <v>0</v>
      </c>
      <c r="AM8" s="116">
        <v>61</v>
      </c>
      <c r="AN8" s="120">
        <v>92.42424242424242</v>
      </c>
      <c r="AO8" s="116">
        <v>66</v>
      </c>
    </row>
    <row r="9" spans="1:41" ht="15">
      <c r="A9" s="87" t="s">
        <v>1541</v>
      </c>
      <c r="B9" s="65" t="s">
        <v>1551</v>
      </c>
      <c r="C9" s="65" t="s">
        <v>56</v>
      </c>
      <c r="D9" s="109"/>
      <c r="E9" s="108"/>
      <c r="F9" s="110" t="s">
        <v>2274</v>
      </c>
      <c r="G9" s="111"/>
      <c r="H9" s="111"/>
      <c r="I9" s="112">
        <v>9</v>
      </c>
      <c r="J9" s="113"/>
      <c r="K9" s="48">
        <v>6</v>
      </c>
      <c r="L9" s="48">
        <v>8</v>
      </c>
      <c r="M9" s="48">
        <v>0</v>
      </c>
      <c r="N9" s="48">
        <v>8</v>
      </c>
      <c r="O9" s="48">
        <v>0</v>
      </c>
      <c r="P9" s="49">
        <v>0.14285714285714285</v>
      </c>
      <c r="Q9" s="49">
        <v>0.25</v>
      </c>
      <c r="R9" s="48">
        <v>1</v>
      </c>
      <c r="S9" s="48">
        <v>0</v>
      </c>
      <c r="T9" s="48">
        <v>6</v>
      </c>
      <c r="U9" s="48">
        <v>8</v>
      </c>
      <c r="V9" s="48">
        <v>2</v>
      </c>
      <c r="W9" s="49">
        <v>1.277778</v>
      </c>
      <c r="X9" s="49">
        <v>0.26666666666666666</v>
      </c>
      <c r="Y9" s="78"/>
      <c r="Z9" s="78"/>
      <c r="AA9" s="78" t="s">
        <v>483</v>
      </c>
      <c r="AB9" s="84" t="s">
        <v>1722</v>
      </c>
      <c r="AC9" s="84" t="s">
        <v>1825</v>
      </c>
      <c r="AD9" s="84"/>
      <c r="AE9" s="84" t="s">
        <v>1856</v>
      </c>
      <c r="AF9" s="84" t="s">
        <v>1875</v>
      </c>
      <c r="AG9" s="116">
        <v>7</v>
      </c>
      <c r="AH9" s="120">
        <v>7.368421052631579</v>
      </c>
      <c r="AI9" s="116">
        <v>0</v>
      </c>
      <c r="AJ9" s="120">
        <v>0</v>
      </c>
      <c r="AK9" s="116">
        <v>0</v>
      </c>
      <c r="AL9" s="120">
        <v>0</v>
      </c>
      <c r="AM9" s="116">
        <v>88</v>
      </c>
      <c r="AN9" s="120">
        <v>92.63157894736842</v>
      </c>
      <c r="AO9" s="116">
        <v>95</v>
      </c>
    </row>
    <row r="10" spans="1:41" ht="14.25" customHeight="1">
      <c r="A10" s="87" t="s">
        <v>1542</v>
      </c>
      <c r="B10" s="65" t="s">
        <v>1552</v>
      </c>
      <c r="C10" s="65" t="s">
        <v>56</v>
      </c>
      <c r="D10" s="109"/>
      <c r="E10" s="108"/>
      <c r="F10" s="110" t="s">
        <v>2275</v>
      </c>
      <c r="G10" s="111"/>
      <c r="H10" s="111"/>
      <c r="I10" s="112">
        <v>10</v>
      </c>
      <c r="J10" s="113"/>
      <c r="K10" s="48">
        <v>2</v>
      </c>
      <c r="L10" s="48">
        <v>0</v>
      </c>
      <c r="M10" s="48">
        <v>4</v>
      </c>
      <c r="N10" s="48">
        <v>4</v>
      </c>
      <c r="O10" s="48">
        <v>2</v>
      </c>
      <c r="P10" s="49">
        <v>0</v>
      </c>
      <c r="Q10" s="49">
        <v>0</v>
      </c>
      <c r="R10" s="48">
        <v>1</v>
      </c>
      <c r="S10" s="48">
        <v>0</v>
      </c>
      <c r="T10" s="48">
        <v>2</v>
      </c>
      <c r="U10" s="48">
        <v>4</v>
      </c>
      <c r="V10" s="48">
        <v>1</v>
      </c>
      <c r="W10" s="49">
        <v>0.5</v>
      </c>
      <c r="X10" s="49">
        <v>0.5</v>
      </c>
      <c r="Y10" s="78" t="s">
        <v>1586</v>
      </c>
      <c r="Z10" s="78" t="s">
        <v>1603</v>
      </c>
      <c r="AA10" s="78" t="s">
        <v>1649</v>
      </c>
      <c r="AB10" s="84" t="s">
        <v>1723</v>
      </c>
      <c r="AC10" s="84" t="s">
        <v>1826</v>
      </c>
      <c r="AD10" s="84"/>
      <c r="AE10" s="84" t="s">
        <v>263</v>
      </c>
      <c r="AF10" s="84" t="s">
        <v>1876</v>
      </c>
      <c r="AG10" s="116">
        <v>1</v>
      </c>
      <c r="AH10" s="120">
        <v>1.1363636363636365</v>
      </c>
      <c r="AI10" s="116">
        <v>0</v>
      </c>
      <c r="AJ10" s="120">
        <v>0</v>
      </c>
      <c r="AK10" s="116">
        <v>0</v>
      </c>
      <c r="AL10" s="120">
        <v>0</v>
      </c>
      <c r="AM10" s="116">
        <v>87</v>
      </c>
      <c r="AN10" s="120">
        <v>98.86363636363636</v>
      </c>
      <c r="AO10" s="116">
        <v>88</v>
      </c>
    </row>
    <row r="11" spans="1:41" ht="15">
      <c r="A11" s="87" t="s">
        <v>1543</v>
      </c>
      <c r="B11" s="65" t="s">
        <v>1553</v>
      </c>
      <c r="C11" s="65" t="s">
        <v>56</v>
      </c>
      <c r="D11" s="109"/>
      <c r="E11" s="108"/>
      <c r="F11" s="110" t="s">
        <v>2276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391</v>
      </c>
      <c r="Z11" s="78" t="s">
        <v>431</v>
      </c>
      <c r="AA11" s="78" t="s">
        <v>463</v>
      </c>
      <c r="AB11" s="84" t="s">
        <v>1710</v>
      </c>
      <c r="AC11" s="84" t="s">
        <v>798</v>
      </c>
      <c r="AD11" s="84"/>
      <c r="AE11" s="84" t="s">
        <v>293</v>
      </c>
      <c r="AF11" s="84" t="s">
        <v>1877</v>
      </c>
      <c r="AG11" s="116">
        <v>0</v>
      </c>
      <c r="AH11" s="120">
        <v>0</v>
      </c>
      <c r="AI11" s="116">
        <v>0</v>
      </c>
      <c r="AJ11" s="120">
        <v>0</v>
      </c>
      <c r="AK11" s="116">
        <v>0</v>
      </c>
      <c r="AL11" s="120">
        <v>0</v>
      </c>
      <c r="AM11" s="116">
        <v>35</v>
      </c>
      <c r="AN11" s="120">
        <v>100</v>
      </c>
      <c r="AO11" s="116">
        <v>35</v>
      </c>
    </row>
    <row r="12" spans="1:41" ht="15">
      <c r="A12" s="87" t="s">
        <v>1544</v>
      </c>
      <c r="B12" s="65" t="s">
        <v>1554</v>
      </c>
      <c r="C12" s="65" t="s">
        <v>56</v>
      </c>
      <c r="D12" s="109"/>
      <c r="E12" s="108"/>
      <c r="F12" s="110" t="s">
        <v>2277</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386</v>
      </c>
      <c r="Z12" s="78" t="s">
        <v>426</v>
      </c>
      <c r="AA12" s="78" t="s">
        <v>457</v>
      </c>
      <c r="AB12" s="84" t="s">
        <v>1724</v>
      </c>
      <c r="AC12" s="84" t="s">
        <v>1827</v>
      </c>
      <c r="AD12" s="84"/>
      <c r="AE12" s="84" t="s">
        <v>215</v>
      </c>
      <c r="AF12" s="84" t="s">
        <v>1878</v>
      </c>
      <c r="AG12" s="116">
        <v>2</v>
      </c>
      <c r="AH12" s="120">
        <v>14.285714285714286</v>
      </c>
      <c r="AI12" s="116">
        <v>0</v>
      </c>
      <c r="AJ12" s="120">
        <v>0</v>
      </c>
      <c r="AK12" s="116">
        <v>0</v>
      </c>
      <c r="AL12" s="120">
        <v>0</v>
      </c>
      <c r="AM12" s="116">
        <v>12</v>
      </c>
      <c r="AN12" s="120">
        <v>85.71428571428571</v>
      </c>
      <c r="AO12" s="116">
        <v>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1535</v>
      </c>
      <c r="B2" s="84" t="s">
        <v>285</v>
      </c>
      <c r="C2" s="78">
        <f>VLOOKUP(GroupVertices[[#This Row],[Vertex]],Vertices[],MATCH("ID",Vertices[[#Headers],[Vertex]:[Vertex Content Word Count]],0),FALSE)</f>
        <v>101</v>
      </c>
    </row>
    <row r="3" spans="1:3" ht="15">
      <c r="A3" s="78" t="s">
        <v>1535</v>
      </c>
      <c r="B3" s="84" t="s">
        <v>277</v>
      </c>
      <c r="C3" s="78">
        <f>VLOOKUP(GroupVertices[[#This Row],[Vertex]],Vertices[],MATCH("ID",Vertices[[#Headers],[Vertex]:[Vertex Content Word Count]],0),FALSE)</f>
        <v>4</v>
      </c>
    </row>
    <row r="4" spans="1:3" ht="15">
      <c r="A4" s="78" t="s">
        <v>1535</v>
      </c>
      <c r="B4" s="84" t="s">
        <v>283</v>
      </c>
      <c r="C4" s="78">
        <f>VLOOKUP(GroupVertices[[#This Row],[Vertex]],Vertices[],MATCH("ID",Vertices[[#Headers],[Vertex]:[Vertex Content Word Count]],0),FALSE)</f>
        <v>99</v>
      </c>
    </row>
    <row r="5" spans="1:3" ht="15">
      <c r="A5" s="78" t="s">
        <v>1535</v>
      </c>
      <c r="B5" s="84" t="s">
        <v>280</v>
      </c>
      <c r="C5" s="78">
        <f>VLOOKUP(GroupVertices[[#This Row],[Vertex]],Vertices[],MATCH("ID",Vertices[[#Headers],[Vertex]:[Vertex Content Word Count]],0),FALSE)</f>
        <v>98</v>
      </c>
    </row>
    <row r="6" spans="1:3" ht="15">
      <c r="A6" s="78" t="s">
        <v>1535</v>
      </c>
      <c r="B6" s="84" t="s">
        <v>310</v>
      </c>
      <c r="C6" s="78">
        <f>VLOOKUP(GroupVertices[[#This Row],[Vertex]],Vertices[],MATCH("ID",Vertices[[#Headers],[Vertex]:[Vertex Content Word Count]],0),FALSE)</f>
        <v>97</v>
      </c>
    </row>
    <row r="7" spans="1:3" ht="15">
      <c r="A7" s="78" t="s">
        <v>1535</v>
      </c>
      <c r="B7" s="84" t="s">
        <v>309</v>
      </c>
      <c r="C7" s="78">
        <f>VLOOKUP(GroupVertices[[#This Row],[Vertex]],Vertices[],MATCH("ID",Vertices[[#Headers],[Vertex]:[Vertex Content Word Count]],0),FALSE)</f>
        <v>96</v>
      </c>
    </row>
    <row r="8" spans="1:3" ht="15">
      <c r="A8" s="78" t="s">
        <v>1535</v>
      </c>
      <c r="B8" s="84" t="s">
        <v>308</v>
      </c>
      <c r="C8" s="78">
        <f>VLOOKUP(GroupVertices[[#This Row],[Vertex]],Vertices[],MATCH("ID",Vertices[[#Headers],[Vertex]:[Vertex Content Word Count]],0),FALSE)</f>
        <v>95</v>
      </c>
    </row>
    <row r="9" spans="1:3" ht="15">
      <c r="A9" s="78" t="s">
        <v>1535</v>
      </c>
      <c r="B9" s="84" t="s">
        <v>278</v>
      </c>
      <c r="C9" s="78">
        <f>VLOOKUP(GroupVertices[[#This Row],[Vertex]],Vertices[],MATCH("ID",Vertices[[#Headers],[Vertex]:[Vertex Content Word Count]],0),FALSE)</f>
        <v>94</v>
      </c>
    </row>
    <row r="10" spans="1:3" ht="15">
      <c r="A10" s="78" t="s">
        <v>1535</v>
      </c>
      <c r="B10" s="84" t="s">
        <v>307</v>
      </c>
      <c r="C10" s="78">
        <f>VLOOKUP(GroupVertices[[#This Row],[Vertex]],Vertices[],MATCH("ID",Vertices[[#Headers],[Vertex]:[Vertex Content Word Count]],0),FALSE)</f>
        <v>93</v>
      </c>
    </row>
    <row r="11" spans="1:3" ht="15">
      <c r="A11" s="78" t="s">
        <v>1535</v>
      </c>
      <c r="B11" s="84" t="s">
        <v>272</v>
      </c>
      <c r="C11" s="78">
        <f>VLOOKUP(GroupVertices[[#This Row],[Vertex]],Vertices[],MATCH("ID",Vertices[[#Headers],[Vertex]:[Vertex Content Word Count]],0),FALSE)</f>
        <v>83</v>
      </c>
    </row>
    <row r="12" spans="1:3" ht="15">
      <c r="A12" s="78" t="s">
        <v>1535</v>
      </c>
      <c r="B12" s="84" t="s">
        <v>302</v>
      </c>
      <c r="C12" s="78">
        <f>VLOOKUP(GroupVertices[[#This Row],[Vertex]],Vertices[],MATCH("ID",Vertices[[#Headers],[Vertex]:[Vertex Content Word Count]],0),FALSE)</f>
        <v>82</v>
      </c>
    </row>
    <row r="13" spans="1:3" ht="15">
      <c r="A13" s="78" t="s">
        <v>1535</v>
      </c>
      <c r="B13" s="84" t="s">
        <v>271</v>
      </c>
      <c r="C13" s="78">
        <f>VLOOKUP(GroupVertices[[#This Row],[Vertex]],Vertices[],MATCH("ID",Vertices[[#Headers],[Vertex]:[Vertex Content Word Count]],0),FALSE)</f>
        <v>81</v>
      </c>
    </row>
    <row r="14" spans="1:3" ht="15">
      <c r="A14" s="78" t="s">
        <v>1535</v>
      </c>
      <c r="B14" s="84" t="s">
        <v>269</v>
      </c>
      <c r="C14" s="78">
        <f>VLOOKUP(GroupVertices[[#This Row],[Vertex]],Vertices[],MATCH("ID",Vertices[[#Headers],[Vertex]:[Vertex Content Word Count]],0),FALSE)</f>
        <v>79</v>
      </c>
    </row>
    <row r="15" spans="1:3" ht="15">
      <c r="A15" s="78" t="s">
        <v>1535</v>
      </c>
      <c r="B15" s="84" t="s">
        <v>301</v>
      </c>
      <c r="C15" s="78">
        <f>VLOOKUP(GroupVertices[[#This Row],[Vertex]],Vertices[],MATCH("ID",Vertices[[#Headers],[Vertex]:[Vertex Content Word Count]],0),FALSE)</f>
        <v>78</v>
      </c>
    </row>
    <row r="16" spans="1:3" ht="15">
      <c r="A16" s="78" t="s">
        <v>1535</v>
      </c>
      <c r="B16" s="84" t="s">
        <v>268</v>
      </c>
      <c r="C16" s="78">
        <f>VLOOKUP(GroupVertices[[#This Row],[Vertex]],Vertices[],MATCH("ID",Vertices[[#Headers],[Vertex]:[Vertex Content Word Count]],0),FALSE)</f>
        <v>77</v>
      </c>
    </row>
    <row r="17" spans="1:3" ht="15">
      <c r="A17" s="78" t="s">
        <v>1535</v>
      </c>
      <c r="B17" s="84" t="s">
        <v>267</v>
      </c>
      <c r="C17" s="78">
        <f>VLOOKUP(GroupVertices[[#This Row],[Vertex]],Vertices[],MATCH("ID",Vertices[[#Headers],[Vertex]:[Vertex Content Word Count]],0),FALSE)</f>
        <v>76</v>
      </c>
    </row>
    <row r="18" spans="1:3" ht="15">
      <c r="A18" s="78" t="s">
        <v>1535</v>
      </c>
      <c r="B18" s="84" t="s">
        <v>244</v>
      </c>
      <c r="C18" s="78">
        <f>VLOOKUP(GroupVertices[[#This Row],[Vertex]],Vertices[],MATCH("ID",Vertices[[#Headers],[Vertex]:[Vertex Content Word Count]],0),FALSE)</f>
        <v>53</v>
      </c>
    </row>
    <row r="19" spans="1:3" ht="15">
      <c r="A19" s="78" t="s">
        <v>1535</v>
      </c>
      <c r="B19" s="84" t="s">
        <v>242</v>
      </c>
      <c r="C19" s="78">
        <f>VLOOKUP(GroupVertices[[#This Row],[Vertex]],Vertices[],MATCH("ID",Vertices[[#Headers],[Vertex]:[Vertex Content Word Count]],0),FALSE)</f>
        <v>51</v>
      </c>
    </row>
    <row r="20" spans="1:3" ht="15">
      <c r="A20" s="78" t="s">
        <v>1535</v>
      </c>
      <c r="B20" s="84" t="s">
        <v>231</v>
      </c>
      <c r="C20" s="78">
        <f>VLOOKUP(GroupVertices[[#This Row],[Vertex]],Vertices[],MATCH("ID",Vertices[[#Headers],[Vertex]:[Vertex Content Word Count]],0),FALSE)</f>
        <v>33</v>
      </c>
    </row>
    <row r="21" spans="1:3" ht="15">
      <c r="A21" s="78" t="s">
        <v>1535</v>
      </c>
      <c r="B21" s="84" t="s">
        <v>222</v>
      </c>
      <c r="C21" s="78">
        <f>VLOOKUP(GroupVertices[[#This Row],[Vertex]],Vertices[],MATCH("ID",Vertices[[#Headers],[Vertex]:[Vertex Content Word Count]],0),FALSE)</f>
        <v>21</v>
      </c>
    </row>
    <row r="22" spans="1:3" ht="15">
      <c r="A22" s="78" t="s">
        <v>1535</v>
      </c>
      <c r="B22" s="84" t="s">
        <v>219</v>
      </c>
      <c r="C22" s="78">
        <f>VLOOKUP(GroupVertices[[#This Row],[Vertex]],Vertices[],MATCH("ID",Vertices[[#Headers],[Vertex]:[Vertex Content Word Count]],0),FALSE)</f>
        <v>18</v>
      </c>
    </row>
    <row r="23" spans="1:3" ht="15">
      <c r="A23" s="78" t="s">
        <v>1535</v>
      </c>
      <c r="B23" s="84" t="s">
        <v>214</v>
      </c>
      <c r="C23" s="78">
        <f>VLOOKUP(GroupVertices[[#This Row],[Vertex]],Vertices[],MATCH("ID",Vertices[[#Headers],[Vertex]:[Vertex Content Word Count]],0),FALSE)</f>
        <v>6</v>
      </c>
    </row>
    <row r="24" spans="1:3" ht="15">
      <c r="A24" s="78" t="s">
        <v>1535</v>
      </c>
      <c r="B24" s="84" t="s">
        <v>212</v>
      </c>
      <c r="C24" s="78">
        <f>VLOOKUP(GroupVertices[[#This Row],[Vertex]],Vertices[],MATCH("ID",Vertices[[#Headers],[Vertex]:[Vertex Content Word Count]],0),FALSE)</f>
        <v>3</v>
      </c>
    </row>
    <row r="25" spans="1:3" ht="15">
      <c r="A25" s="78" t="s">
        <v>1536</v>
      </c>
      <c r="B25" s="84" t="s">
        <v>266</v>
      </c>
      <c r="C25" s="78">
        <f>VLOOKUP(GroupVertices[[#This Row],[Vertex]],Vertices[],MATCH("ID",Vertices[[#Headers],[Vertex]:[Vertex Content Word Count]],0),FALSE)</f>
        <v>75</v>
      </c>
    </row>
    <row r="26" spans="1:3" ht="15">
      <c r="A26" s="78" t="s">
        <v>1536</v>
      </c>
      <c r="B26" s="84" t="s">
        <v>265</v>
      </c>
      <c r="C26" s="78">
        <f>VLOOKUP(GroupVertices[[#This Row],[Vertex]],Vertices[],MATCH("ID",Vertices[[#Headers],[Vertex]:[Vertex Content Word Count]],0),FALSE)</f>
        <v>29</v>
      </c>
    </row>
    <row r="27" spans="1:3" ht="15">
      <c r="A27" s="78" t="s">
        <v>1536</v>
      </c>
      <c r="B27" s="84" t="s">
        <v>262</v>
      </c>
      <c r="C27" s="78">
        <f>VLOOKUP(GroupVertices[[#This Row],[Vertex]],Vertices[],MATCH("ID",Vertices[[#Headers],[Vertex]:[Vertex Content Word Count]],0),FALSE)</f>
        <v>72</v>
      </c>
    </row>
    <row r="28" spans="1:3" ht="15">
      <c r="A28" s="78" t="s">
        <v>1536</v>
      </c>
      <c r="B28" s="84" t="s">
        <v>253</v>
      </c>
      <c r="C28" s="78">
        <f>VLOOKUP(GroupVertices[[#This Row],[Vertex]],Vertices[],MATCH("ID",Vertices[[#Headers],[Vertex]:[Vertex Content Word Count]],0),FALSE)</f>
        <v>63</v>
      </c>
    </row>
    <row r="29" spans="1:3" ht="15">
      <c r="A29" s="78" t="s">
        <v>1536</v>
      </c>
      <c r="B29" s="84" t="s">
        <v>250</v>
      </c>
      <c r="C29" s="78">
        <f>VLOOKUP(GroupVertices[[#This Row],[Vertex]],Vertices[],MATCH("ID",Vertices[[#Headers],[Vertex]:[Vertex Content Word Count]],0),FALSE)</f>
        <v>59</v>
      </c>
    </row>
    <row r="30" spans="1:3" ht="15">
      <c r="A30" s="78" t="s">
        <v>1536</v>
      </c>
      <c r="B30" s="84" t="s">
        <v>248</v>
      </c>
      <c r="C30" s="78">
        <f>VLOOKUP(GroupVertices[[#This Row],[Vertex]],Vertices[],MATCH("ID",Vertices[[#Headers],[Vertex]:[Vertex Content Word Count]],0),FALSE)</f>
        <v>57</v>
      </c>
    </row>
    <row r="31" spans="1:3" ht="15">
      <c r="A31" s="78" t="s">
        <v>1536</v>
      </c>
      <c r="B31" s="84" t="s">
        <v>243</v>
      </c>
      <c r="C31" s="78">
        <f>VLOOKUP(GroupVertices[[#This Row],[Vertex]],Vertices[],MATCH("ID",Vertices[[#Headers],[Vertex]:[Vertex Content Word Count]],0),FALSE)</f>
        <v>52</v>
      </c>
    </row>
    <row r="32" spans="1:3" ht="15">
      <c r="A32" s="78" t="s">
        <v>1536</v>
      </c>
      <c r="B32" s="84" t="s">
        <v>239</v>
      </c>
      <c r="C32" s="78">
        <f>VLOOKUP(GroupVertices[[#This Row],[Vertex]],Vertices[],MATCH("ID",Vertices[[#Headers],[Vertex]:[Vertex Content Word Count]],0),FALSE)</f>
        <v>47</v>
      </c>
    </row>
    <row r="33" spans="1:3" ht="15">
      <c r="A33" s="78" t="s">
        <v>1536</v>
      </c>
      <c r="B33" s="84" t="s">
        <v>238</v>
      </c>
      <c r="C33" s="78">
        <f>VLOOKUP(GroupVertices[[#This Row],[Vertex]],Vertices[],MATCH("ID",Vertices[[#Headers],[Vertex]:[Vertex Content Word Count]],0),FALSE)</f>
        <v>46</v>
      </c>
    </row>
    <row r="34" spans="1:3" ht="15">
      <c r="A34" s="78" t="s">
        <v>1536</v>
      </c>
      <c r="B34" s="84" t="s">
        <v>237</v>
      </c>
      <c r="C34" s="78">
        <f>VLOOKUP(GroupVertices[[#This Row],[Vertex]],Vertices[],MATCH("ID",Vertices[[#Headers],[Vertex]:[Vertex Content Word Count]],0),FALSE)</f>
        <v>45</v>
      </c>
    </row>
    <row r="35" spans="1:3" ht="15">
      <c r="A35" s="78" t="s">
        <v>1536</v>
      </c>
      <c r="B35" s="84" t="s">
        <v>235</v>
      </c>
      <c r="C35" s="78">
        <f>VLOOKUP(GroupVertices[[#This Row],[Vertex]],Vertices[],MATCH("ID",Vertices[[#Headers],[Vertex]:[Vertex Content Word Count]],0),FALSE)</f>
        <v>41</v>
      </c>
    </row>
    <row r="36" spans="1:3" ht="15">
      <c r="A36" s="78" t="s">
        <v>1536</v>
      </c>
      <c r="B36" s="84" t="s">
        <v>234</v>
      </c>
      <c r="C36" s="78">
        <f>VLOOKUP(GroupVertices[[#This Row],[Vertex]],Vertices[],MATCH("ID",Vertices[[#Headers],[Vertex]:[Vertex Content Word Count]],0),FALSE)</f>
        <v>40</v>
      </c>
    </row>
    <row r="37" spans="1:3" ht="15">
      <c r="A37" s="78" t="s">
        <v>1536</v>
      </c>
      <c r="B37" s="84" t="s">
        <v>233</v>
      </c>
      <c r="C37" s="78">
        <f>VLOOKUP(GroupVertices[[#This Row],[Vertex]],Vertices[],MATCH("ID",Vertices[[#Headers],[Vertex]:[Vertex Content Word Count]],0),FALSE)</f>
        <v>39</v>
      </c>
    </row>
    <row r="38" spans="1:3" ht="15">
      <c r="A38" s="78" t="s">
        <v>1536</v>
      </c>
      <c r="B38" s="84" t="s">
        <v>230</v>
      </c>
      <c r="C38" s="78">
        <f>VLOOKUP(GroupVertices[[#This Row],[Vertex]],Vertices[],MATCH("ID",Vertices[[#Headers],[Vertex]:[Vertex Content Word Count]],0),FALSE)</f>
        <v>32</v>
      </c>
    </row>
    <row r="39" spans="1:3" ht="15">
      <c r="A39" s="78" t="s">
        <v>1536</v>
      </c>
      <c r="B39" s="84" t="s">
        <v>229</v>
      </c>
      <c r="C39" s="78">
        <f>VLOOKUP(GroupVertices[[#This Row],[Vertex]],Vertices[],MATCH("ID",Vertices[[#Headers],[Vertex]:[Vertex Content Word Count]],0),FALSE)</f>
        <v>31</v>
      </c>
    </row>
    <row r="40" spans="1:3" ht="15">
      <c r="A40" s="78" t="s">
        <v>1536</v>
      </c>
      <c r="B40" s="84" t="s">
        <v>228</v>
      </c>
      <c r="C40" s="78">
        <f>VLOOKUP(GroupVertices[[#This Row],[Vertex]],Vertices[],MATCH("ID",Vertices[[#Headers],[Vertex]:[Vertex Content Word Count]],0),FALSE)</f>
        <v>30</v>
      </c>
    </row>
    <row r="41" spans="1:3" ht="15">
      <c r="A41" s="78" t="s">
        <v>1536</v>
      </c>
      <c r="B41" s="84" t="s">
        <v>227</v>
      </c>
      <c r="C41" s="78">
        <f>VLOOKUP(GroupVertices[[#This Row],[Vertex]],Vertices[],MATCH("ID",Vertices[[#Headers],[Vertex]:[Vertex Content Word Count]],0),FALSE)</f>
        <v>28</v>
      </c>
    </row>
    <row r="42" spans="1:3" ht="15">
      <c r="A42" s="78" t="s">
        <v>1537</v>
      </c>
      <c r="B42" s="84" t="s">
        <v>213</v>
      </c>
      <c r="C42" s="78">
        <f>VLOOKUP(GroupVertices[[#This Row],[Vertex]],Vertices[],MATCH("ID",Vertices[[#Headers],[Vertex]:[Vertex Content Word Count]],0),FALSE)</f>
        <v>5</v>
      </c>
    </row>
    <row r="43" spans="1:3" ht="15">
      <c r="A43" s="78" t="s">
        <v>1537</v>
      </c>
      <c r="B43" s="84" t="s">
        <v>220</v>
      </c>
      <c r="C43" s="78">
        <f>VLOOKUP(GroupVertices[[#This Row],[Vertex]],Vertices[],MATCH("ID",Vertices[[#Headers],[Vertex]:[Vertex Content Word Count]],0),FALSE)</f>
        <v>19</v>
      </c>
    </row>
    <row r="44" spans="1:3" ht="15">
      <c r="A44" s="78" t="s">
        <v>1537</v>
      </c>
      <c r="B44" s="84" t="s">
        <v>221</v>
      </c>
      <c r="C44" s="78">
        <f>VLOOKUP(GroupVertices[[#This Row],[Vertex]],Vertices[],MATCH("ID",Vertices[[#Headers],[Vertex]:[Vertex Content Word Count]],0),FALSE)</f>
        <v>20</v>
      </c>
    </row>
    <row r="45" spans="1:3" ht="15">
      <c r="A45" s="78" t="s">
        <v>1537</v>
      </c>
      <c r="B45" s="84" t="s">
        <v>224</v>
      </c>
      <c r="C45" s="78">
        <f>VLOOKUP(GroupVertices[[#This Row],[Vertex]],Vertices[],MATCH("ID",Vertices[[#Headers],[Vertex]:[Vertex Content Word Count]],0),FALSE)</f>
        <v>24</v>
      </c>
    </row>
    <row r="46" spans="1:3" ht="15">
      <c r="A46" s="78" t="s">
        <v>1537</v>
      </c>
      <c r="B46" s="84" t="s">
        <v>226</v>
      </c>
      <c r="C46" s="78">
        <f>VLOOKUP(GroupVertices[[#This Row],[Vertex]],Vertices[],MATCH("ID",Vertices[[#Headers],[Vertex]:[Vertex Content Word Count]],0),FALSE)</f>
        <v>27</v>
      </c>
    </row>
    <row r="47" spans="1:3" ht="15">
      <c r="A47" s="78" t="s">
        <v>1537</v>
      </c>
      <c r="B47" s="84" t="s">
        <v>240</v>
      </c>
      <c r="C47" s="78">
        <f>VLOOKUP(GroupVertices[[#This Row],[Vertex]],Vertices[],MATCH("ID",Vertices[[#Headers],[Vertex]:[Vertex Content Word Count]],0),FALSE)</f>
        <v>48</v>
      </c>
    </row>
    <row r="48" spans="1:3" ht="15">
      <c r="A48" s="78" t="s">
        <v>1537</v>
      </c>
      <c r="B48" s="84" t="s">
        <v>247</v>
      </c>
      <c r="C48" s="78">
        <f>VLOOKUP(GroupVertices[[#This Row],[Vertex]],Vertices[],MATCH("ID",Vertices[[#Headers],[Vertex]:[Vertex Content Word Count]],0),FALSE)</f>
        <v>56</v>
      </c>
    </row>
    <row r="49" spans="1:3" ht="15">
      <c r="A49" s="78" t="s">
        <v>1537</v>
      </c>
      <c r="B49" s="84" t="s">
        <v>254</v>
      </c>
      <c r="C49" s="78">
        <f>VLOOKUP(GroupVertices[[#This Row],[Vertex]],Vertices[],MATCH("ID",Vertices[[#Headers],[Vertex]:[Vertex Content Word Count]],0),FALSE)</f>
        <v>64</v>
      </c>
    </row>
    <row r="50" spans="1:3" ht="15">
      <c r="A50" s="78" t="s">
        <v>1537</v>
      </c>
      <c r="B50" s="84" t="s">
        <v>255</v>
      </c>
      <c r="C50" s="78">
        <f>VLOOKUP(GroupVertices[[#This Row],[Vertex]],Vertices[],MATCH("ID",Vertices[[#Headers],[Vertex]:[Vertex Content Word Count]],0),FALSE)</f>
        <v>65</v>
      </c>
    </row>
    <row r="51" spans="1:3" ht="15">
      <c r="A51" s="78" t="s">
        <v>1537</v>
      </c>
      <c r="B51" s="84" t="s">
        <v>256</v>
      </c>
      <c r="C51" s="78">
        <f>VLOOKUP(GroupVertices[[#This Row],[Vertex]],Vertices[],MATCH("ID",Vertices[[#Headers],[Vertex]:[Vertex Content Word Count]],0),FALSE)</f>
        <v>66</v>
      </c>
    </row>
    <row r="52" spans="1:3" ht="15">
      <c r="A52" s="78" t="s">
        <v>1537</v>
      </c>
      <c r="B52" s="84" t="s">
        <v>257</v>
      </c>
      <c r="C52" s="78">
        <f>VLOOKUP(GroupVertices[[#This Row],[Vertex]],Vertices[],MATCH("ID",Vertices[[#Headers],[Vertex]:[Vertex Content Word Count]],0),FALSE)</f>
        <v>67</v>
      </c>
    </row>
    <row r="53" spans="1:3" ht="15">
      <c r="A53" s="78" t="s">
        <v>1537</v>
      </c>
      <c r="B53" s="84" t="s">
        <v>258</v>
      </c>
      <c r="C53" s="78">
        <f>VLOOKUP(GroupVertices[[#This Row],[Vertex]],Vertices[],MATCH("ID",Vertices[[#Headers],[Vertex]:[Vertex Content Word Count]],0),FALSE)</f>
        <v>68</v>
      </c>
    </row>
    <row r="54" spans="1:3" ht="15">
      <c r="A54" s="78" t="s">
        <v>1537</v>
      </c>
      <c r="B54" s="84" t="s">
        <v>259</v>
      </c>
      <c r="C54" s="78">
        <f>VLOOKUP(GroupVertices[[#This Row],[Vertex]],Vertices[],MATCH("ID",Vertices[[#Headers],[Vertex]:[Vertex Content Word Count]],0),FALSE)</f>
        <v>69</v>
      </c>
    </row>
    <row r="55" spans="1:3" ht="15">
      <c r="A55" s="78" t="s">
        <v>1537</v>
      </c>
      <c r="B55" s="84" t="s">
        <v>260</v>
      </c>
      <c r="C55" s="78">
        <f>VLOOKUP(GroupVertices[[#This Row],[Vertex]],Vertices[],MATCH("ID",Vertices[[#Headers],[Vertex]:[Vertex Content Word Count]],0),FALSE)</f>
        <v>70</v>
      </c>
    </row>
    <row r="56" spans="1:3" ht="15">
      <c r="A56" s="78" t="s">
        <v>1537</v>
      </c>
      <c r="B56" s="84" t="s">
        <v>261</v>
      </c>
      <c r="C56" s="78">
        <f>VLOOKUP(GroupVertices[[#This Row],[Vertex]],Vertices[],MATCH("ID",Vertices[[#Headers],[Vertex]:[Vertex Content Word Count]],0),FALSE)</f>
        <v>71</v>
      </c>
    </row>
    <row r="57" spans="1:3" ht="15">
      <c r="A57" s="78" t="s">
        <v>1537</v>
      </c>
      <c r="B57" s="84" t="s">
        <v>270</v>
      </c>
      <c r="C57" s="78">
        <f>VLOOKUP(GroupVertices[[#This Row],[Vertex]],Vertices[],MATCH("ID",Vertices[[#Headers],[Vertex]:[Vertex Content Word Count]],0),FALSE)</f>
        <v>80</v>
      </c>
    </row>
    <row r="58" spans="1:3" ht="15">
      <c r="A58" s="78" t="s">
        <v>1538</v>
      </c>
      <c r="B58" s="84" t="s">
        <v>284</v>
      </c>
      <c r="C58" s="78">
        <f>VLOOKUP(GroupVertices[[#This Row],[Vertex]],Vertices[],MATCH("ID",Vertices[[#Headers],[Vertex]:[Vertex Content Word Count]],0),FALSE)</f>
        <v>100</v>
      </c>
    </row>
    <row r="59" spans="1:3" ht="15">
      <c r="A59" s="78" t="s">
        <v>1538</v>
      </c>
      <c r="B59" s="84" t="s">
        <v>232</v>
      </c>
      <c r="C59" s="78">
        <f>VLOOKUP(GroupVertices[[#This Row],[Vertex]],Vertices[],MATCH("ID",Vertices[[#Headers],[Vertex]:[Vertex Content Word Count]],0),FALSE)</f>
        <v>23</v>
      </c>
    </row>
    <row r="60" spans="1:3" ht="15">
      <c r="A60" s="78" t="s">
        <v>1538</v>
      </c>
      <c r="B60" s="84" t="s">
        <v>300</v>
      </c>
      <c r="C60" s="78">
        <f>VLOOKUP(GroupVertices[[#This Row],[Vertex]],Vertices[],MATCH("ID",Vertices[[#Headers],[Vertex]:[Vertex Content Word Count]],0),FALSE)</f>
        <v>44</v>
      </c>
    </row>
    <row r="61" spans="1:3" ht="15">
      <c r="A61" s="78" t="s">
        <v>1538</v>
      </c>
      <c r="B61" s="84" t="s">
        <v>299</v>
      </c>
      <c r="C61" s="78">
        <f>VLOOKUP(GroupVertices[[#This Row],[Vertex]],Vertices[],MATCH("ID",Vertices[[#Headers],[Vertex]:[Vertex Content Word Count]],0),FALSE)</f>
        <v>43</v>
      </c>
    </row>
    <row r="62" spans="1:3" ht="15">
      <c r="A62" s="78" t="s">
        <v>1538</v>
      </c>
      <c r="B62" s="84" t="s">
        <v>252</v>
      </c>
      <c r="C62" s="78">
        <f>VLOOKUP(GroupVertices[[#This Row],[Vertex]],Vertices[],MATCH("ID",Vertices[[#Headers],[Vertex]:[Vertex Content Word Count]],0),FALSE)</f>
        <v>62</v>
      </c>
    </row>
    <row r="63" spans="1:3" ht="15">
      <c r="A63" s="78" t="s">
        <v>1538</v>
      </c>
      <c r="B63" s="84" t="s">
        <v>236</v>
      </c>
      <c r="C63" s="78">
        <f>VLOOKUP(GroupVertices[[#This Row],[Vertex]],Vertices[],MATCH("ID",Vertices[[#Headers],[Vertex]:[Vertex Content Word Count]],0),FALSE)</f>
        <v>42</v>
      </c>
    </row>
    <row r="64" spans="1:3" ht="15">
      <c r="A64" s="78" t="s">
        <v>1538</v>
      </c>
      <c r="B64" s="84" t="s">
        <v>298</v>
      </c>
      <c r="C64" s="78">
        <f>VLOOKUP(GroupVertices[[#This Row],[Vertex]],Vertices[],MATCH("ID",Vertices[[#Headers],[Vertex]:[Vertex Content Word Count]],0),FALSE)</f>
        <v>38</v>
      </c>
    </row>
    <row r="65" spans="1:3" ht="15">
      <c r="A65" s="78" t="s">
        <v>1538</v>
      </c>
      <c r="B65" s="84" t="s">
        <v>297</v>
      </c>
      <c r="C65" s="78">
        <f>VLOOKUP(GroupVertices[[#This Row],[Vertex]],Vertices[],MATCH("ID",Vertices[[#Headers],[Vertex]:[Vertex Content Word Count]],0),FALSE)</f>
        <v>37</v>
      </c>
    </row>
    <row r="66" spans="1:3" ht="15">
      <c r="A66" s="78" t="s">
        <v>1538</v>
      </c>
      <c r="B66" s="84" t="s">
        <v>296</v>
      </c>
      <c r="C66" s="78">
        <f>VLOOKUP(GroupVertices[[#This Row],[Vertex]],Vertices[],MATCH("ID",Vertices[[#Headers],[Vertex]:[Vertex Content Word Count]],0),FALSE)</f>
        <v>36</v>
      </c>
    </row>
    <row r="67" spans="1:3" ht="15">
      <c r="A67" s="78" t="s">
        <v>1538</v>
      </c>
      <c r="B67" s="84" t="s">
        <v>295</v>
      </c>
      <c r="C67" s="78">
        <f>VLOOKUP(GroupVertices[[#This Row],[Vertex]],Vertices[],MATCH("ID",Vertices[[#Headers],[Vertex]:[Vertex Content Word Count]],0),FALSE)</f>
        <v>35</v>
      </c>
    </row>
    <row r="68" spans="1:3" ht="15">
      <c r="A68" s="78" t="s">
        <v>1538</v>
      </c>
      <c r="B68" s="84" t="s">
        <v>294</v>
      </c>
      <c r="C68" s="78">
        <f>VLOOKUP(GroupVertices[[#This Row],[Vertex]],Vertices[],MATCH("ID",Vertices[[#Headers],[Vertex]:[Vertex Content Word Count]],0),FALSE)</f>
        <v>34</v>
      </c>
    </row>
    <row r="69" spans="1:3" ht="15">
      <c r="A69" s="78" t="s">
        <v>1538</v>
      </c>
      <c r="B69" s="84" t="s">
        <v>223</v>
      </c>
      <c r="C69" s="78">
        <f>VLOOKUP(GroupVertices[[#This Row],[Vertex]],Vertices[],MATCH("ID",Vertices[[#Headers],[Vertex]:[Vertex Content Word Count]],0),FALSE)</f>
        <v>22</v>
      </c>
    </row>
    <row r="70" spans="1:3" ht="15">
      <c r="A70" s="78" t="s">
        <v>1539</v>
      </c>
      <c r="B70" s="84" t="s">
        <v>282</v>
      </c>
      <c r="C70" s="78">
        <f>VLOOKUP(GroupVertices[[#This Row],[Vertex]],Vertices[],MATCH("ID",Vertices[[#Headers],[Vertex]:[Vertex Content Word Count]],0),FALSE)</f>
        <v>92</v>
      </c>
    </row>
    <row r="71" spans="1:3" ht="15">
      <c r="A71" s="78" t="s">
        <v>1539</v>
      </c>
      <c r="B71" s="84" t="s">
        <v>306</v>
      </c>
      <c r="C71" s="78">
        <f>VLOOKUP(GroupVertices[[#This Row],[Vertex]],Vertices[],MATCH("ID",Vertices[[#Headers],[Vertex]:[Vertex Content Word Count]],0),FALSE)</f>
        <v>91</v>
      </c>
    </row>
    <row r="72" spans="1:3" ht="15">
      <c r="A72" s="78" t="s">
        <v>1539</v>
      </c>
      <c r="B72" s="84" t="s">
        <v>281</v>
      </c>
      <c r="C72" s="78">
        <f>VLOOKUP(GroupVertices[[#This Row],[Vertex]],Vertices[],MATCH("ID",Vertices[[#Headers],[Vertex]:[Vertex Content Word Count]],0),FALSE)</f>
        <v>50</v>
      </c>
    </row>
    <row r="73" spans="1:3" ht="15">
      <c r="A73" s="78" t="s">
        <v>1539</v>
      </c>
      <c r="B73" s="84" t="s">
        <v>276</v>
      </c>
      <c r="C73" s="78">
        <f>VLOOKUP(GroupVertices[[#This Row],[Vertex]],Vertices[],MATCH("ID",Vertices[[#Headers],[Vertex]:[Vertex Content Word Count]],0),FALSE)</f>
        <v>90</v>
      </c>
    </row>
    <row r="74" spans="1:3" ht="15">
      <c r="A74" s="78" t="s">
        <v>1539</v>
      </c>
      <c r="B74" s="84" t="s">
        <v>279</v>
      </c>
      <c r="C74" s="78">
        <f>VLOOKUP(GroupVertices[[#This Row],[Vertex]],Vertices[],MATCH("ID",Vertices[[#Headers],[Vertex]:[Vertex Content Word Count]],0),FALSE)</f>
        <v>61</v>
      </c>
    </row>
    <row r="75" spans="1:3" ht="15">
      <c r="A75" s="78" t="s">
        <v>1539</v>
      </c>
      <c r="B75" s="84" t="s">
        <v>251</v>
      </c>
      <c r="C75" s="78">
        <f>VLOOKUP(GroupVertices[[#This Row],[Vertex]],Vertices[],MATCH("ID",Vertices[[#Headers],[Vertex]:[Vertex Content Word Count]],0),FALSE)</f>
        <v>60</v>
      </c>
    </row>
    <row r="76" spans="1:3" ht="15">
      <c r="A76" s="78" t="s">
        <v>1539</v>
      </c>
      <c r="B76" s="84" t="s">
        <v>249</v>
      </c>
      <c r="C76" s="78">
        <f>VLOOKUP(GroupVertices[[#This Row],[Vertex]],Vertices[],MATCH("ID",Vertices[[#Headers],[Vertex]:[Vertex Content Word Count]],0),FALSE)</f>
        <v>58</v>
      </c>
    </row>
    <row r="77" spans="1:3" ht="15">
      <c r="A77" s="78" t="s">
        <v>1539</v>
      </c>
      <c r="B77" s="84" t="s">
        <v>246</v>
      </c>
      <c r="C77" s="78">
        <f>VLOOKUP(GroupVertices[[#This Row],[Vertex]],Vertices[],MATCH("ID",Vertices[[#Headers],[Vertex]:[Vertex Content Word Count]],0),FALSE)</f>
        <v>55</v>
      </c>
    </row>
    <row r="78" spans="1:3" ht="15">
      <c r="A78" s="78" t="s">
        <v>1539</v>
      </c>
      <c r="B78" s="84" t="s">
        <v>245</v>
      </c>
      <c r="C78" s="78">
        <f>VLOOKUP(GroupVertices[[#This Row],[Vertex]],Vertices[],MATCH("ID",Vertices[[#Headers],[Vertex]:[Vertex Content Word Count]],0),FALSE)</f>
        <v>54</v>
      </c>
    </row>
    <row r="79" spans="1:3" ht="15">
      <c r="A79" s="78" t="s">
        <v>1539</v>
      </c>
      <c r="B79" s="84" t="s">
        <v>241</v>
      </c>
      <c r="C79" s="78">
        <f>VLOOKUP(GroupVertices[[#This Row],[Vertex]],Vertices[],MATCH("ID",Vertices[[#Headers],[Vertex]:[Vertex Content Word Count]],0),FALSE)</f>
        <v>49</v>
      </c>
    </row>
    <row r="80" spans="1:3" ht="15">
      <c r="A80" s="78" t="s">
        <v>1540</v>
      </c>
      <c r="B80" s="84" t="s">
        <v>218</v>
      </c>
      <c r="C80" s="78">
        <f>VLOOKUP(GroupVertices[[#This Row],[Vertex]],Vertices[],MATCH("ID",Vertices[[#Headers],[Vertex]:[Vertex Content Word Count]],0),FALSE)</f>
        <v>13</v>
      </c>
    </row>
    <row r="81" spans="1:3" ht="15">
      <c r="A81" s="78" t="s">
        <v>1540</v>
      </c>
      <c r="B81" s="84" t="s">
        <v>292</v>
      </c>
      <c r="C81" s="78">
        <f>VLOOKUP(GroupVertices[[#This Row],[Vertex]],Vertices[],MATCH("ID",Vertices[[#Headers],[Vertex]:[Vertex Content Word Count]],0),FALSE)</f>
        <v>17</v>
      </c>
    </row>
    <row r="82" spans="1:3" ht="15">
      <c r="A82" s="78" t="s">
        <v>1540</v>
      </c>
      <c r="B82" s="84" t="s">
        <v>217</v>
      </c>
      <c r="C82" s="78">
        <f>VLOOKUP(GroupVertices[[#This Row],[Vertex]],Vertices[],MATCH("ID",Vertices[[#Headers],[Vertex]:[Vertex Content Word Count]],0),FALSE)</f>
        <v>9</v>
      </c>
    </row>
    <row r="83" spans="1:3" ht="15">
      <c r="A83" s="78" t="s">
        <v>1540</v>
      </c>
      <c r="B83" s="84" t="s">
        <v>291</v>
      </c>
      <c r="C83" s="78">
        <f>VLOOKUP(GroupVertices[[#This Row],[Vertex]],Vertices[],MATCH("ID",Vertices[[#Headers],[Vertex]:[Vertex Content Word Count]],0),FALSE)</f>
        <v>16</v>
      </c>
    </row>
    <row r="84" spans="1:3" ht="15">
      <c r="A84" s="78" t="s">
        <v>1540</v>
      </c>
      <c r="B84" s="84" t="s">
        <v>290</v>
      </c>
      <c r="C84" s="78">
        <f>VLOOKUP(GroupVertices[[#This Row],[Vertex]],Vertices[],MATCH("ID",Vertices[[#Headers],[Vertex]:[Vertex Content Word Count]],0),FALSE)</f>
        <v>15</v>
      </c>
    </row>
    <row r="85" spans="1:3" ht="15">
      <c r="A85" s="78" t="s">
        <v>1540</v>
      </c>
      <c r="B85" s="84" t="s">
        <v>289</v>
      </c>
      <c r="C85" s="78">
        <f>VLOOKUP(GroupVertices[[#This Row],[Vertex]],Vertices[],MATCH("ID",Vertices[[#Headers],[Vertex]:[Vertex Content Word Count]],0),FALSE)</f>
        <v>14</v>
      </c>
    </row>
    <row r="86" spans="1:3" ht="15">
      <c r="A86" s="78" t="s">
        <v>1540</v>
      </c>
      <c r="B86" s="84" t="s">
        <v>288</v>
      </c>
      <c r="C86" s="78">
        <f>VLOOKUP(GroupVertices[[#This Row],[Vertex]],Vertices[],MATCH("ID",Vertices[[#Headers],[Vertex]:[Vertex Content Word Count]],0),FALSE)</f>
        <v>12</v>
      </c>
    </row>
    <row r="87" spans="1:3" ht="15">
      <c r="A87" s="78" t="s">
        <v>1540</v>
      </c>
      <c r="B87" s="84" t="s">
        <v>287</v>
      </c>
      <c r="C87" s="78">
        <f>VLOOKUP(GroupVertices[[#This Row],[Vertex]],Vertices[],MATCH("ID",Vertices[[#Headers],[Vertex]:[Vertex Content Word Count]],0),FALSE)</f>
        <v>11</v>
      </c>
    </row>
    <row r="88" spans="1:3" ht="15">
      <c r="A88" s="78" t="s">
        <v>1540</v>
      </c>
      <c r="B88" s="84" t="s">
        <v>286</v>
      </c>
      <c r="C88" s="78">
        <f>VLOOKUP(GroupVertices[[#This Row],[Vertex]],Vertices[],MATCH("ID",Vertices[[#Headers],[Vertex]:[Vertex Content Word Count]],0),FALSE)</f>
        <v>10</v>
      </c>
    </row>
    <row r="89" spans="1:3" ht="15">
      <c r="A89" s="78" t="s">
        <v>1541</v>
      </c>
      <c r="B89" s="84" t="s">
        <v>274</v>
      </c>
      <c r="C89" s="78">
        <f>VLOOKUP(GroupVertices[[#This Row],[Vertex]],Vertices[],MATCH("ID",Vertices[[#Headers],[Vertex]:[Vertex Content Word Count]],0),FALSE)</f>
        <v>88</v>
      </c>
    </row>
    <row r="90" spans="1:3" ht="15">
      <c r="A90" s="78" t="s">
        <v>1541</v>
      </c>
      <c r="B90" s="84" t="s">
        <v>275</v>
      </c>
      <c r="C90" s="78">
        <f>VLOOKUP(GroupVertices[[#This Row],[Vertex]],Vertices[],MATCH("ID",Vertices[[#Headers],[Vertex]:[Vertex Content Word Count]],0),FALSE)</f>
        <v>89</v>
      </c>
    </row>
    <row r="91" spans="1:3" ht="15">
      <c r="A91" s="78" t="s">
        <v>1541</v>
      </c>
      <c r="B91" s="84" t="s">
        <v>273</v>
      </c>
      <c r="C91" s="78">
        <f>VLOOKUP(GroupVertices[[#This Row],[Vertex]],Vertices[],MATCH("ID",Vertices[[#Headers],[Vertex]:[Vertex Content Word Count]],0),FALSE)</f>
        <v>84</v>
      </c>
    </row>
    <row r="92" spans="1:3" ht="15">
      <c r="A92" s="78" t="s">
        <v>1541</v>
      </c>
      <c r="B92" s="84" t="s">
        <v>305</v>
      </c>
      <c r="C92" s="78">
        <f>VLOOKUP(GroupVertices[[#This Row],[Vertex]],Vertices[],MATCH("ID",Vertices[[#Headers],[Vertex]:[Vertex Content Word Count]],0),FALSE)</f>
        <v>87</v>
      </c>
    </row>
    <row r="93" spans="1:3" ht="15">
      <c r="A93" s="78" t="s">
        <v>1541</v>
      </c>
      <c r="B93" s="84" t="s">
        <v>304</v>
      </c>
      <c r="C93" s="78">
        <f>VLOOKUP(GroupVertices[[#This Row],[Vertex]],Vertices[],MATCH("ID",Vertices[[#Headers],[Vertex]:[Vertex Content Word Count]],0),FALSE)</f>
        <v>86</v>
      </c>
    </row>
    <row r="94" spans="1:3" ht="15">
      <c r="A94" s="78" t="s">
        <v>1541</v>
      </c>
      <c r="B94" s="84" t="s">
        <v>303</v>
      </c>
      <c r="C94" s="78">
        <f>VLOOKUP(GroupVertices[[#This Row],[Vertex]],Vertices[],MATCH("ID",Vertices[[#Headers],[Vertex]:[Vertex Content Word Count]],0),FALSE)</f>
        <v>85</v>
      </c>
    </row>
    <row r="95" spans="1:3" ht="15">
      <c r="A95" s="78" t="s">
        <v>1542</v>
      </c>
      <c r="B95" s="84" t="s">
        <v>264</v>
      </c>
      <c r="C95" s="78">
        <f>VLOOKUP(GroupVertices[[#This Row],[Vertex]],Vertices[],MATCH("ID",Vertices[[#Headers],[Vertex]:[Vertex Content Word Count]],0),FALSE)</f>
        <v>74</v>
      </c>
    </row>
    <row r="96" spans="1:3" ht="15">
      <c r="A96" s="78" t="s">
        <v>1542</v>
      </c>
      <c r="B96" s="84" t="s">
        <v>263</v>
      </c>
      <c r="C96" s="78">
        <f>VLOOKUP(GroupVertices[[#This Row],[Vertex]],Vertices[],MATCH("ID",Vertices[[#Headers],[Vertex]:[Vertex Content Word Count]],0),FALSE)</f>
        <v>73</v>
      </c>
    </row>
    <row r="97" spans="1:3" ht="15">
      <c r="A97" s="78" t="s">
        <v>1543</v>
      </c>
      <c r="B97" s="84" t="s">
        <v>225</v>
      </c>
      <c r="C97" s="78">
        <f>VLOOKUP(GroupVertices[[#This Row],[Vertex]],Vertices[],MATCH("ID",Vertices[[#Headers],[Vertex]:[Vertex Content Word Count]],0),FALSE)</f>
        <v>25</v>
      </c>
    </row>
    <row r="98" spans="1:3" ht="15">
      <c r="A98" s="78" t="s">
        <v>1543</v>
      </c>
      <c r="B98" s="84" t="s">
        <v>293</v>
      </c>
      <c r="C98" s="78">
        <f>VLOOKUP(GroupVertices[[#This Row],[Vertex]],Vertices[],MATCH("ID",Vertices[[#Headers],[Vertex]:[Vertex Content Word Count]],0),FALSE)</f>
        <v>26</v>
      </c>
    </row>
    <row r="99" spans="1:3" ht="15">
      <c r="A99" s="78" t="s">
        <v>1544</v>
      </c>
      <c r="B99" s="84" t="s">
        <v>216</v>
      </c>
      <c r="C99" s="78">
        <f>VLOOKUP(GroupVertices[[#This Row],[Vertex]],Vertices[],MATCH("ID",Vertices[[#Headers],[Vertex]:[Vertex Content Word Count]],0),FALSE)</f>
        <v>8</v>
      </c>
    </row>
    <row r="100" spans="1:3" ht="15">
      <c r="A100" s="78" t="s">
        <v>1544</v>
      </c>
      <c r="B100" s="84" t="s">
        <v>215</v>
      </c>
      <c r="C10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2205</v>
      </c>
      <c r="B2" s="34" t="s">
        <v>1496</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39</v>
      </c>
      <c r="P2" s="37">
        <f>MIN(Vertices[PageRank])</f>
        <v>0.395538</v>
      </c>
      <c r="Q2" s="38">
        <f>COUNTIF(Vertices[PageRank],"&gt;= "&amp;P2)-COUNTIF(Vertices[PageRank],"&gt;="&amp;P3)</f>
        <v>38</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38</v>
      </c>
      <c r="H3" s="39">
        <f aca="true" t="shared" si="3" ref="H3:H26">H2+($H$57-$H$2)/BinDivisor</f>
        <v>0.2</v>
      </c>
      <c r="I3" s="40">
        <f>COUNTIF(Vertices[Out-Degree],"&gt;= "&amp;H3)-COUNTIF(Vertices[Out-Degree],"&gt;="&amp;H4)</f>
        <v>0</v>
      </c>
      <c r="J3" s="39">
        <f aca="true" t="shared" si="4" ref="J3:J26">J2+($J$57-$J$2)/BinDivisor</f>
        <v>54.78666667272727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16</v>
      </c>
      <c r="N3" s="39">
        <f aca="true" t="shared" si="6" ref="N3:N26">N2+($N$57-$N$2)/BinDivisor</f>
        <v>0.0021177272727272724</v>
      </c>
      <c r="O3" s="40">
        <f>COUNTIF(Vertices[Eigenvector Centrality],"&gt;= "&amp;N3)-COUNTIF(Vertices[Eigenvector Centrality],"&gt;="&amp;N4)</f>
        <v>10</v>
      </c>
      <c r="P3" s="39">
        <f aca="true" t="shared" si="7" ref="P3:P26">P2+($P$57-$P$2)/BinDivisor</f>
        <v>0.6036851090909091</v>
      </c>
      <c r="Q3" s="40">
        <f>COUNTIF(Vertices[PageRank],"&gt;= "&amp;P3)-COUNTIF(Vertices[PageRank],"&gt;="&amp;P4)</f>
        <v>22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99</v>
      </c>
      <c r="D4" s="32">
        <f t="shared" si="1"/>
        <v>0</v>
      </c>
      <c r="E4" s="3">
        <f>COUNTIF(Vertices[Degree],"&gt;= "&amp;D4)-COUNTIF(Vertices[Degree],"&gt;="&amp;D5)</f>
        <v>0</v>
      </c>
      <c r="F4" s="37">
        <f t="shared" si="2"/>
        <v>1.2727272727272727</v>
      </c>
      <c r="G4" s="38">
        <f>COUNTIF(Vertices[In-Degree],"&gt;= "&amp;F4)-COUNTIF(Vertices[In-Degree],"&gt;="&amp;F5)</f>
        <v>0</v>
      </c>
      <c r="H4" s="37">
        <f t="shared" si="3"/>
        <v>0.4</v>
      </c>
      <c r="I4" s="38">
        <f>COUNTIF(Vertices[Out-Degree],"&gt;= "&amp;H4)-COUNTIF(Vertices[Out-Degree],"&gt;="&amp;H5)</f>
        <v>0</v>
      </c>
      <c r="J4" s="37">
        <f t="shared" si="4"/>
        <v>109.57333334545454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0.004235454545454545</v>
      </c>
      <c r="O4" s="38">
        <f>COUNTIF(Vertices[Eigenvector Centrality],"&gt;= "&amp;N4)-COUNTIF(Vertices[Eigenvector Centrality],"&gt;="&amp;N5)</f>
        <v>7</v>
      </c>
      <c r="P4" s="37">
        <f t="shared" si="7"/>
        <v>0.8118322181818182</v>
      </c>
      <c r="Q4" s="38">
        <f>COUNTIF(Vertices[PageRank],"&gt;= "&amp;P4)-COUNTIF(Vertices[PageRank],"&gt;="&amp;P5)</f>
        <v>24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1.9090909090909092</v>
      </c>
      <c r="G5" s="40">
        <f>COUNTIF(Vertices[In-Degree],"&gt;= "&amp;F5)-COUNTIF(Vertices[In-Degree],"&gt;="&amp;F6)</f>
        <v>13</v>
      </c>
      <c r="H5" s="39">
        <f t="shared" si="3"/>
        <v>0.6000000000000001</v>
      </c>
      <c r="I5" s="40">
        <f>COUNTIF(Vertices[Out-Degree],"&gt;= "&amp;H5)-COUNTIF(Vertices[Out-Degree],"&gt;="&amp;H6)</f>
        <v>0</v>
      </c>
      <c r="J5" s="39">
        <f t="shared" si="4"/>
        <v>164.3600000181818</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0.006353181818181817</v>
      </c>
      <c r="O5" s="40">
        <f>COUNTIF(Vertices[Eigenvector Centrality],"&gt;= "&amp;N5)-COUNTIF(Vertices[Eigenvector Centrality],"&gt;="&amp;N6)</f>
        <v>1</v>
      </c>
      <c r="P5" s="39">
        <f t="shared" si="7"/>
        <v>1.0199793272727273</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128</v>
      </c>
      <c r="D6" s="32">
        <f t="shared" si="1"/>
        <v>0</v>
      </c>
      <c r="E6" s="3">
        <f>COUNTIF(Vertices[Degree],"&gt;= "&amp;D6)-COUNTIF(Vertices[Degree],"&gt;="&amp;D7)</f>
        <v>0</v>
      </c>
      <c r="F6" s="37">
        <f t="shared" si="2"/>
        <v>2.5454545454545454</v>
      </c>
      <c r="G6" s="38">
        <f>COUNTIF(Vertices[In-Degree],"&gt;= "&amp;F6)-COUNTIF(Vertices[In-Degree],"&gt;="&amp;F7)</f>
        <v>3</v>
      </c>
      <c r="H6" s="37">
        <f t="shared" si="3"/>
        <v>0.8</v>
      </c>
      <c r="I6" s="38">
        <f>COUNTIF(Vertices[Out-Degree],"&gt;= "&amp;H6)-COUNTIF(Vertices[Out-Degree],"&gt;="&amp;H7)</f>
        <v>0</v>
      </c>
      <c r="J6" s="37">
        <f t="shared" si="4"/>
        <v>219.1466666909091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0.00847090909090909</v>
      </c>
      <c r="O6" s="38">
        <f>COUNTIF(Vertices[Eigenvector Centrality],"&gt;= "&amp;N6)-COUNTIF(Vertices[Eigenvector Centrality],"&gt;="&amp;N7)</f>
        <v>0</v>
      </c>
      <c r="P6" s="37">
        <f t="shared" si="7"/>
        <v>1.2281264363636364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43</v>
      </c>
      <c r="D7" s="32">
        <f t="shared" si="1"/>
        <v>0</v>
      </c>
      <c r="E7" s="3">
        <f>COUNTIF(Vertices[Degree],"&gt;= "&amp;D7)-COUNTIF(Vertices[Degree],"&gt;="&amp;D8)</f>
        <v>0</v>
      </c>
      <c r="F7" s="39">
        <f t="shared" si="2"/>
        <v>3.1818181818181817</v>
      </c>
      <c r="G7" s="40">
        <f>COUNTIF(Vertices[In-Degree],"&gt;= "&amp;F7)-COUNTIF(Vertices[In-Degree],"&gt;="&amp;F8)</f>
        <v>0</v>
      </c>
      <c r="H7" s="39">
        <f t="shared" si="3"/>
        <v>1</v>
      </c>
      <c r="I7" s="40">
        <f>COUNTIF(Vertices[Out-Degree],"&gt;= "&amp;H7)-COUNTIF(Vertices[Out-Degree],"&gt;="&amp;H8)</f>
        <v>49</v>
      </c>
      <c r="J7" s="39">
        <f t="shared" si="4"/>
        <v>273.93333336363634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0.010588636363636363</v>
      </c>
      <c r="O7" s="40">
        <f>COUNTIF(Vertices[Eigenvector Centrality],"&gt;= "&amp;N7)-COUNTIF(Vertices[Eigenvector Centrality],"&gt;="&amp;N8)</f>
        <v>1</v>
      </c>
      <c r="P7" s="39">
        <f t="shared" si="7"/>
        <v>1.4362735454545454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171</v>
      </c>
      <c r="D8" s="32">
        <f t="shared" si="1"/>
        <v>0</v>
      </c>
      <c r="E8" s="3">
        <f>COUNTIF(Vertices[Degree],"&gt;= "&amp;D8)-COUNTIF(Vertices[Degree],"&gt;="&amp;D9)</f>
        <v>0</v>
      </c>
      <c r="F8" s="37">
        <f t="shared" si="2"/>
        <v>3.818181818181818</v>
      </c>
      <c r="G8" s="38">
        <f>COUNTIF(Vertices[In-Degree],"&gt;= "&amp;F8)-COUNTIF(Vertices[In-Degree],"&gt;="&amp;F9)</f>
        <v>0</v>
      </c>
      <c r="H8" s="37">
        <f t="shared" si="3"/>
        <v>1.2</v>
      </c>
      <c r="I8" s="38">
        <f>COUNTIF(Vertices[Out-Degree],"&gt;= "&amp;H8)-COUNTIF(Vertices[Out-Degree],"&gt;="&amp;H9)</f>
        <v>0</v>
      </c>
      <c r="J8" s="37">
        <f t="shared" si="4"/>
        <v>328.7200000363636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0.012706363636363635</v>
      </c>
      <c r="O8" s="38">
        <f>COUNTIF(Vertices[Eigenvector Centrality],"&gt;= "&amp;N8)-COUNTIF(Vertices[Eigenvector Centrality],"&gt;="&amp;N9)</f>
        <v>13</v>
      </c>
      <c r="P8" s="37">
        <f t="shared" si="7"/>
        <v>1.6444206545454545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4.454545454545454</v>
      </c>
      <c r="G9" s="40">
        <f>COUNTIF(Vertices[In-Degree],"&gt;= "&amp;F9)-COUNTIF(Vertices[In-Degree],"&gt;="&amp;F10)</f>
        <v>0</v>
      </c>
      <c r="H9" s="39">
        <f t="shared" si="3"/>
        <v>1.4</v>
      </c>
      <c r="I9" s="40">
        <f>COUNTIF(Vertices[Out-Degree],"&gt;= "&amp;H9)-COUNTIF(Vertices[Out-Degree],"&gt;="&amp;H10)</f>
        <v>0</v>
      </c>
      <c r="J9" s="39">
        <f t="shared" si="4"/>
        <v>383.5066667090909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0.014824090909090908</v>
      </c>
      <c r="O9" s="40">
        <f>COUNTIF(Vertices[Eigenvector Centrality],"&gt;= "&amp;N9)-COUNTIF(Vertices[Eigenvector Centrality],"&gt;="&amp;N10)</f>
        <v>2</v>
      </c>
      <c r="P9" s="39">
        <f t="shared" si="7"/>
        <v>1.8525677636363636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2206</v>
      </c>
      <c r="B10" s="34">
        <v>3</v>
      </c>
      <c r="D10" s="32">
        <f t="shared" si="1"/>
        <v>0</v>
      </c>
      <c r="E10" s="3">
        <f>COUNTIF(Vertices[Degree],"&gt;= "&amp;D10)-COUNTIF(Vertices[Degree],"&gt;="&amp;D11)</f>
        <v>0</v>
      </c>
      <c r="F10" s="37">
        <f t="shared" si="2"/>
        <v>5.090909090909091</v>
      </c>
      <c r="G10" s="38">
        <f>COUNTIF(Vertices[In-Degree],"&gt;= "&amp;F10)-COUNTIF(Vertices[In-Degree],"&gt;="&amp;F11)</f>
        <v>0</v>
      </c>
      <c r="H10" s="37">
        <f t="shared" si="3"/>
        <v>1.5999999999999999</v>
      </c>
      <c r="I10" s="38">
        <f>COUNTIF(Vertices[Out-Degree],"&gt;= "&amp;H10)-COUNTIF(Vertices[Out-Degree],"&gt;="&amp;H11)</f>
        <v>0</v>
      </c>
      <c r="J10" s="37">
        <f t="shared" si="4"/>
        <v>438.2933333818182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0.01694181818181818</v>
      </c>
      <c r="O10" s="38">
        <f>COUNTIF(Vertices[Eigenvector Centrality],"&gt;= "&amp;N10)-COUNTIF(Vertices[Eigenvector Centrality],"&gt;="&amp;N11)</f>
        <v>6</v>
      </c>
      <c r="P10" s="37">
        <f t="shared" si="7"/>
        <v>2.0607148727272726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5.7272727272727275</v>
      </c>
      <c r="G11" s="40">
        <f>COUNTIF(Vertices[In-Degree],"&gt;= "&amp;F11)-COUNTIF(Vertices[In-Degree],"&gt;="&amp;F12)</f>
        <v>0</v>
      </c>
      <c r="H11" s="39">
        <f t="shared" si="3"/>
        <v>1.7999999999999998</v>
      </c>
      <c r="I11" s="40">
        <f>COUNTIF(Vertices[Out-Degree],"&gt;= "&amp;H11)-COUNTIF(Vertices[Out-Degree],"&gt;="&amp;H12)</f>
        <v>0</v>
      </c>
      <c r="J11" s="39">
        <f t="shared" si="4"/>
        <v>493.08000005454545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0.01905954545454545</v>
      </c>
      <c r="O11" s="40">
        <f>COUNTIF(Vertices[Eigenvector Centrality],"&gt;= "&amp;N11)-COUNTIF(Vertices[Eigenvector Centrality],"&gt;="&amp;N12)</f>
        <v>9</v>
      </c>
      <c r="P11" s="39">
        <f t="shared" si="7"/>
        <v>2.2688619818181817</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311</v>
      </c>
      <c r="B12" s="34">
        <v>139</v>
      </c>
      <c r="D12" s="32">
        <f t="shared" si="1"/>
        <v>0</v>
      </c>
      <c r="E12" s="3">
        <f>COUNTIF(Vertices[Degree],"&gt;= "&amp;D12)-COUNTIF(Vertices[Degree],"&gt;="&amp;D13)</f>
        <v>0</v>
      </c>
      <c r="F12" s="37">
        <f t="shared" si="2"/>
        <v>6.363636363636364</v>
      </c>
      <c r="G12" s="38">
        <f>COUNTIF(Vertices[In-Degree],"&gt;= "&amp;F12)-COUNTIF(Vertices[In-Degree],"&gt;="&amp;F13)</f>
        <v>0</v>
      </c>
      <c r="H12" s="37">
        <f t="shared" si="3"/>
        <v>1.9999999999999998</v>
      </c>
      <c r="I12" s="38">
        <f>COUNTIF(Vertices[Out-Degree],"&gt;= "&amp;H12)-COUNTIF(Vertices[Out-Degree],"&gt;="&amp;H13)</f>
        <v>13</v>
      </c>
      <c r="J12" s="37">
        <f t="shared" si="4"/>
        <v>547.8666667272727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0.02117727272727272</v>
      </c>
      <c r="O12" s="38">
        <f>COUNTIF(Vertices[Eigenvector Centrality],"&gt;= "&amp;N12)-COUNTIF(Vertices[Eigenvector Centrality],"&gt;="&amp;N13)</f>
        <v>4</v>
      </c>
      <c r="P12" s="37">
        <f t="shared" si="7"/>
        <v>2.4770090909090907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312</v>
      </c>
      <c r="B13" s="34">
        <v>2</v>
      </c>
      <c r="D13" s="32">
        <f t="shared" si="1"/>
        <v>0</v>
      </c>
      <c r="E13" s="3">
        <f>COUNTIF(Vertices[Degree],"&gt;= "&amp;D13)-COUNTIF(Vertices[Degree],"&gt;="&amp;D14)</f>
        <v>0</v>
      </c>
      <c r="F13" s="39">
        <f t="shared" si="2"/>
        <v>7.000000000000001</v>
      </c>
      <c r="G13" s="40">
        <f>COUNTIF(Vertices[In-Degree],"&gt;= "&amp;F13)-COUNTIF(Vertices[In-Degree],"&gt;="&amp;F14)</f>
        <v>0</v>
      </c>
      <c r="H13" s="39">
        <f t="shared" si="3"/>
        <v>2.1999999999999997</v>
      </c>
      <c r="I13" s="40">
        <f>COUNTIF(Vertices[Out-Degree],"&gt;= "&amp;H13)-COUNTIF(Vertices[Out-Degree],"&gt;="&amp;H14)</f>
        <v>0</v>
      </c>
      <c r="J13" s="39">
        <f t="shared" si="4"/>
        <v>602.6533334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0.023294999999999993</v>
      </c>
      <c r="O13" s="40">
        <f>COUNTIF(Vertices[Eigenvector Centrality],"&gt;= "&amp;N13)-COUNTIF(Vertices[Eigenvector Centrality],"&gt;="&amp;N14)</f>
        <v>1</v>
      </c>
      <c r="P13" s="39">
        <f t="shared" si="7"/>
        <v>2.6851561999999998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30</v>
      </c>
      <c r="D14" s="32">
        <f t="shared" si="1"/>
        <v>0</v>
      </c>
      <c r="E14" s="3">
        <f>COUNTIF(Vertices[Degree],"&gt;= "&amp;D14)-COUNTIF(Vertices[Degree],"&gt;="&amp;D15)</f>
        <v>0</v>
      </c>
      <c r="F14" s="37">
        <f t="shared" si="2"/>
        <v>7.636363636363638</v>
      </c>
      <c r="G14" s="38">
        <f>COUNTIF(Vertices[In-Degree],"&gt;= "&amp;F14)-COUNTIF(Vertices[In-Degree],"&gt;="&amp;F15)</f>
        <v>1</v>
      </c>
      <c r="H14" s="37">
        <f t="shared" si="3"/>
        <v>2.4</v>
      </c>
      <c r="I14" s="38">
        <f>COUNTIF(Vertices[Out-Degree],"&gt;= "&amp;H14)-COUNTIF(Vertices[Out-Degree],"&gt;="&amp;H15)</f>
        <v>0</v>
      </c>
      <c r="J14" s="37">
        <f t="shared" si="4"/>
        <v>657.4400000727272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0.025412727272727264</v>
      </c>
      <c r="O14" s="38">
        <f>COUNTIF(Vertices[Eigenvector Centrality],"&gt;= "&amp;N14)-COUNTIF(Vertices[Eigenvector Centrality],"&gt;="&amp;N15)</f>
        <v>1</v>
      </c>
      <c r="P14" s="37">
        <f t="shared" si="7"/>
        <v>2.893303309090909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8.272727272727273</v>
      </c>
      <c r="G15" s="40">
        <f>COUNTIF(Vertices[In-Degree],"&gt;= "&amp;F15)-COUNTIF(Vertices[In-Degree],"&gt;="&amp;F16)</f>
        <v>0</v>
      </c>
      <c r="H15" s="39">
        <f t="shared" si="3"/>
        <v>2.6</v>
      </c>
      <c r="I15" s="40">
        <f>COUNTIF(Vertices[Out-Degree],"&gt;= "&amp;H15)-COUNTIF(Vertices[Out-Degree],"&gt;="&amp;H16)</f>
        <v>0</v>
      </c>
      <c r="J15" s="39">
        <f t="shared" si="4"/>
        <v>712.2266667454545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0.027530454545454535</v>
      </c>
      <c r="O15" s="40">
        <f>COUNTIF(Vertices[Eigenvector Centrality],"&gt;= "&amp;N15)-COUNTIF(Vertices[Eigenvector Centrality],"&gt;="&amp;N16)</f>
        <v>0</v>
      </c>
      <c r="P15" s="39">
        <f t="shared" si="7"/>
        <v>3.101450418181818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30</v>
      </c>
      <c r="D16" s="32">
        <f t="shared" si="1"/>
        <v>0</v>
      </c>
      <c r="E16" s="3">
        <f>COUNTIF(Vertices[Degree],"&gt;= "&amp;D16)-COUNTIF(Vertices[Degree],"&gt;="&amp;D17)</f>
        <v>0</v>
      </c>
      <c r="F16" s="37">
        <f t="shared" si="2"/>
        <v>8.90909090909091</v>
      </c>
      <c r="G16" s="38">
        <f>COUNTIF(Vertices[In-Degree],"&gt;= "&amp;F16)-COUNTIF(Vertices[In-Degree],"&gt;="&amp;F17)</f>
        <v>0</v>
      </c>
      <c r="H16" s="37">
        <f t="shared" si="3"/>
        <v>2.8000000000000003</v>
      </c>
      <c r="I16" s="38">
        <f>COUNTIF(Vertices[Out-Degree],"&gt;= "&amp;H16)-COUNTIF(Vertices[Out-Degree],"&gt;="&amp;H17)</f>
        <v>0</v>
      </c>
      <c r="J16" s="37">
        <f t="shared" si="4"/>
        <v>767.0133334181818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0.029648181818181806</v>
      </c>
      <c r="O16" s="38">
        <f>COUNTIF(Vertices[Eigenvector Centrality],"&gt;= "&amp;N16)-COUNTIF(Vertices[Eigenvector Centrality],"&gt;="&amp;N17)</f>
        <v>2</v>
      </c>
      <c r="P16" s="37">
        <f t="shared" si="7"/>
        <v>3.309597527272727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9.545454545454547</v>
      </c>
      <c r="G17" s="40">
        <f>COUNTIF(Vertices[In-Degree],"&gt;= "&amp;F17)-COUNTIF(Vertices[In-Degree],"&gt;="&amp;F18)</f>
        <v>1</v>
      </c>
      <c r="H17" s="39">
        <f t="shared" si="3"/>
        <v>3.0000000000000004</v>
      </c>
      <c r="I17" s="40">
        <f>COUNTIF(Vertices[Out-Degree],"&gt;= "&amp;H17)-COUNTIF(Vertices[Out-Degree],"&gt;="&amp;H18)</f>
        <v>1</v>
      </c>
      <c r="J17" s="39">
        <f t="shared" si="4"/>
        <v>821.8000000909091</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0.03176590909090908</v>
      </c>
      <c r="O17" s="40">
        <f>COUNTIF(Vertices[Eigenvector Centrality],"&gt;= "&amp;N17)-COUNTIF(Vertices[Eigenvector Centrality],"&gt;="&amp;N18)</f>
        <v>0</v>
      </c>
      <c r="P17" s="39">
        <f t="shared" si="7"/>
        <v>3.517744636363636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0.07017543859649122</v>
      </c>
      <c r="D18" s="32">
        <f t="shared" si="1"/>
        <v>0</v>
      </c>
      <c r="E18" s="3">
        <f>COUNTIF(Vertices[Degree],"&gt;= "&amp;D18)-COUNTIF(Vertices[Degree],"&gt;="&amp;D19)</f>
        <v>0</v>
      </c>
      <c r="F18" s="37">
        <f t="shared" si="2"/>
        <v>10.181818181818183</v>
      </c>
      <c r="G18" s="38">
        <f>COUNTIF(Vertices[In-Degree],"&gt;= "&amp;F18)-COUNTIF(Vertices[In-Degree],"&gt;="&amp;F19)</f>
        <v>0</v>
      </c>
      <c r="H18" s="37">
        <f t="shared" si="3"/>
        <v>3.2000000000000006</v>
      </c>
      <c r="I18" s="38">
        <f>COUNTIF(Vertices[Out-Degree],"&gt;= "&amp;H18)-COUNTIF(Vertices[Out-Degree],"&gt;="&amp;H19)</f>
        <v>0</v>
      </c>
      <c r="J18" s="37">
        <f t="shared" si="4"/>
        <v>876.5866667636363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0.03388363636363635</v>
      </c>
      <c r="O18" s="38">
        <f>COUNTIF(Vertices[Eigenvector Centrality],"&gt;= "&amp;N18)-COUNTIF(Vertices[Eigenvector Centrality],"&gt;="&amp;N19)</f>
        <v>0</v>
      </c>
      <c r="P18" s="37">
        <f t="shared" si="7"/>
        <v>3.725891745454545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0.13114754098360656</v>
      </c>
      <c r="D19" s="32">
        <f t="shared" si="1"/>
        <v>0</v>
      </c>
      <c r="E19" s="3">
        <f>COUNTIF(Vertices[Degree],"&gt;= "&amp;D19)-COUNTIF(Vertices[Degree],"&gt;="&amp;D20)</f>
        <v>0</v>
      </c>
      <c r="F19" s="39">
        <f t="shared" si="2"/>
        <v>10.81818181818182</v>
      </c>
      <c r="G19" s="40">
        <f>COUNTIF(Vertices[In-Degree],"&gt;= "&amp;F19)-COUNTIF(Vertices[In-Degree],"&gt;="&amp;F20)</f>
        <v>0</v>
      </c>
      <c r="H19" s="39">
        <f t="shared" si="3"/>
        <v>3.400000000000001</v>
      </c>
      <c r="I19" s="40">
        <f>COUNTIF(Vertices[Out-Degree],"&gt;= "&amp;H19)-COUNTIF(Vertices[Out-Degree],"&gt;="&amp;H20)</f>
        <v>0</v>
      </c>
      <c r="J19" s="39">
        <f t="shared" si="4"/>
        <v>931.3733334363636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0.03600136363636362</v>
      </c>
      <c r="O19" s="40">
        <f>COUNTIF(Vertices[Eigenvector Centrality],"&gt;= "&amp;N19)-COUNTIF(Vertices[Eigenvector Centrality],"&gt;="&amp;N20)</f>
        <v>0</v>
      </c>
      <c r="P19" s="39">
        <f t="shared" si="7"/>
        <v>3.934038854545454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11.454545454545457</v>
      </c>
      <c r="G20" s="38">
        <f>COUNTIF(Vertices[In-Degree],"&gt;= "&amp;F20)-COUNTIF(Vertices[In-Degree],"&gt;="&amp;F21)</f>
        <v>0</v>
      </c>
      <c r="H20" s="37">
        <f t="shared" si="3"/>
        <v>3.600000000000001</v>
      </c>
      <c r="I20" s="38">
        <f>COUNTIF(Vertices[Out-Degree],"&gt;= "&amp;H20)-COUNTIF(Vertices[Out-Degree],"&gt;="&amp;H21)</f>
        <v>0</v>
      </c>
      <c r="J20" s="37">
        <f t="shared" si="4"/>
        <v>986.1600001090909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0.038119090909090894</v>
      </c>
      <c r="O20" s="38">
        <f>COUNTIF(Vertices[Eigenvector Centrality],"&gt;= "&amp;N20)-COUNTIF(Vertices[Eigenvector Centrality],"&gt;="&amp;N21)</f>
        <v>0</v>
      </c>
      <c r="P20" s="37">
        <f t="shared" si="7"/>
        <v>4.142185963636363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12.090909090909093</v>
      </c>
      <c r="G21" s="40">
        <f>COUNTIF(Vertices[In-Degree],"&gt;= "&amp;F21)-COUNTIF(Vertices[In-Degree],"&gt;="&amp;F22)</f>
        <v>0</v>
      </c>
      <c r="H21" s="39">
        <f t="shared" si="3"/>
        <v>3.800000000000001</v>
      </c>
      <c r="I21" s="40">
        <f>COUNTIF(Vertices[Out-Degree],"&gt;= "&amp;H21)-COUNTIF(Vertices[Out-Degree],"&gt;="&amp;H22)</f>
        <v>0</v>
      </c>
      <c r="J21" s="39">
        <f t="shared" si="4"/>
        <v>1040.946666781818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0.040236818181818165</v>
      </c>
      <c r="O21" s="40">
        <f>COUNTIF(Vertices[Eigenvector Centrality],"&gt;= "&amp;N21)-COUNTIF(Vertices[Eigenvector Centrality],"&gt;="&amp;N22)</f>
        <v>1</v>
      </c>
      <c r="P21" s="39">
        <f t="shared" si="7"/>
        <v>4.350333072727272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12.72727272727273</v>
      </c>
      <c r="G22" s="38">
        <f>COUNTIF(Vertices[In-Degree],"&gt;= "&amp;F22)-COUNTIF(Vertices[In-Degree],"&gt;="&amp;F23)</f>
        <v>0</v>
      </c>
      <c r="H22" s="37">
        <f t="shared" si="3"/>
        <v>4.000000000000001</v>
      </c>
      <c r="I22" s="38">
        <f>COUNTIF(Vertices[Out-Degree],"&gt;= "&amp;H22)-COUNTIF(Vertices[Out-Degree],"&gt;="&amp;H23)</f>
        <v>5</v>
      </c>
      <c r="J22" s="37">
        <f t="shared" si="4"/>
        <v>1095.7333334545453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0.042354545454545436</v>
      </c>
      <c r="O22" s="38">
        <f>COUNTIF(Vertices[Eigenvector Centrality],"&gt;= "&amp;N22)-COUNTIF(Vertices[Eigenvector Centrality],"&gt;="&amp;N23)</f>
        <v>0</v>
      </c>
      <c r="P22" s="37">
        <f t="shared" si="7"/>
        <v>4.558480181818181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60</v>
      </c>
      <c r="D23" s="32">
        <f t="shared" si="1"/>
        <v>0</v>
      </c>
      <c r="E23" s="3">
        <f>COUNTIF(Vertices[Degree],"&gt;= "&amp;D23)-COUNTIF(Vertices[Degree],"&gt;="&amp;D24)</f>
        <v>0</v>
      </c>
      <c r="F23" s="39">
        <f t="shared" si="2"/>
        <v>13.363636363636367</v>
      </c>
      <c r="G23" s="40">
        <f>COUNTIF(Vertices[In-Degree],"&gt;= "&amp;F23)-COUNTIF(Vertices[In-Degree],"&gt;="&amp;F24)</f>
        <v>0</v>
      </c>
      <c r="H23" s="39">
        <f t="shared" si="3"/>
        <v>4.200000000000001</v>
      </c>
      <c r="I23" s="40">
        <f>COUNTIF(Vertices[Out-Degree],"&gt;= "&amp;H23)-COUNTIF(Vertices[Out-Degree],"&gt;="&amp;H24)</f>
        <v>0</v>
      </c>
      <c r="J23" s="39">
        <f t="shared" si="4"/>
        <v>1150.5200001272726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0.04447227272727271</v>
      </c>
      <c r="O23" s="40">
        <f>COUNTIF(Vertices[Eigenvector Centrality],"&gt;= "&amp;N23)-COUNTIF(Vertices[Eigenvector Centrality],"&gt;="&amp;N24)</f>
        <v>1</v>
      </c>
      <c r="P23" s="39">
        <f t="shared" si="7"/>
        <v>4.76662729090909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126</v>
      </c>
      <c r="D24" s="32">
        <f t="shared" si="1"/>
        <v>0</v>
      </c>
      <c r="E24" s="3">
        <f>COUNTIF(Vertices[Degree],"&gt;= "&amp;D24)-COUNTIF(Vertices[Degree],"&gt;="&amp;D25)</f>
        <v>0</v>
      </c>
      <c r="F24" s="37">
        <f t="shared" si="2"/>
        <v>14.000000000000004</v>
      </c>
      <c r="G24" s="38">
        <f>COUNTIF(Vertices[In-Degree],"&gt;= "&amp;F24)-COUNTIF(Vertices[In-Degree],"&gt;="&amp;F25)</f>
        <v>0</v>
      </c>
      <c r="H24" s="37">
        <f t="shared" si="3"/>
        <v>4.400000000000001</v>
      </c>
      <c r="I24" s="38">
        <f>COUNTIF(Vertices[Out-Degree],"&gt;= "&amp;H24)-COUNTIF(Vertices[Out-Degree],"&gt;="&amp;H25)</f>
        <v>0</v>
      </c>
      <c r="J24" s="37">
        <f t="shared" si="4"/>
        <v>1205.3066668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0.04658999999999998</v>
      </c>
      <c r="O24" s="38">
        <f>COUNTIF(Vertices[Eigenvector Centrality],"&gt;= "&amp;N24)-COUNTIF(Vertices[Eigenvector Centrality],"&gt;="&amp;N25)</f>
        <v>0</v>
      </c>
      <c r="P24" s="37">
        <f t="shared" si="7"/>
        <v>4.974774399999999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14.63636363636364</v>
      </c>
      <c r="G25" s="40">
        <f>COUNTIF(Vertices[In-Degree],"&gt;= "&amp;F25)-COUNTIF(Vertices[In-Degree],"&gt;="&amp;F26)</f>
        <v>0</v>
      </c>
      <c r="H25" s="39">
        <f t="shared" si="3"/>
        <v>4.600000000000001</v>
      </c>
      <c r="I25" s="40">
        <f>COUNTIF(Vertices[Out-Degree],"&gt;= "&amp;H25)-COUNTIF(Vertices[Out-Degree],"&gt;="&amp;H26)</f>
        <v>0</v>
      </c>
      <c r="J25" s="39">
        <f t="shared" si="4"/>
        <v>1260.0933334727272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0.04870772727272725</v>
      </c>
      <c r="O25" s="40">
        <f>COUNTIF(Vertices[Eigenvector Centrality],"&gt;= "&amp;N25)-COUNTIF(Vertices[Eigenvector Centrality],"&gt;="&amp;N26)</f>
        <v>0</v>
      </c>
      <c r="P25" s="39">
        <f t="shared" si="7"/>
        <v>5.182921509090908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15.272727272727277</v>
      </c>
      <c r="G26" s="38">
        <f>COUNTIF(Vertices[In-Degree],"&gt;= "&amp;F26)-COUNTIF(Vertices[In-Degree],"&gt;="&amp;F28)</f>
        <v>0</v>
      </c>
      <c r="H26" s="37">
        <f t="shared" si="3"/>
        <v>4.800000000000002</v>
      </c>
      <c r="I26" s="38">
        <f>COUNTIF(Vertices[Out-Degree],"&gt;= "&amp;H26)-COUNTIF(Vertices[Out-Degree],"&gt;="&amp;H28)</f>
        <v>0</v>
      </c>
      <c r="J26" s="37">
        <f t="shared" si="4"/>
        <v>1314.8800001454545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0.05082545454545452</v>
      </c>
      <c r="O26" s="38">
        <f>COUNTIF(Vertices[Eigenvector Centrality],"&gt;= "&amp;N26)-COUNTIF(Vertices[Eigenvector Centrality],"&gt;="&amp;N28)</f>
        <v>0</v>
      </c>
      <c r="P26" s="37">
        <f t="shared" si="7"/>
        <v>5.3910686181818175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2.363544</v>
      </c>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15.909090909090914</v>
      </c>
      <c r="G28" s="40">
        <f>COUNTIF(Vertices[In-Degree],"&gt;= "&amp;F28)-COUNTIF(Vertices[In-Degree],"&gt;="&amp;F40)</f>
        <v>0</v>
      </c>
      <c r="H28" s="39">
        <f>H26+($H$57-$H$2)/BinDivisor</f>
        <v>5.000000000000002</v>
      </c>
      <c r="I28" s="40">
        <f>COUNTIF(Vertices[Out-Degree],"&gt;= "&amp;H28)-COUNTIF(Vertices[Out-Degree],"&gt;="&amp;H40)</f>
        <v>2</v>
      </c>
      <c r="J28" s="39">
        <f>J26+($J$57-$J$2)/BinDivisor</f>
        <v>1369.6666668181817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0.05294318181818179</v>
      </c>
      <c r="O28" s="40">
        <f>COUNTIF(Vertices[Eigenvector Centrality],"&gt;= "&amp;N28)-COUNTIF(Vertices[Eigenvector Centrality],"&gt;="&amp;N40)</f>
        <v>0</v>
      </c>
      <c r="P28" s="39">
        <f>P26+($P$57-$P$2)/BinDivisor</f>
        <v>5.5992157272727265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0.012574726860441147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2207</v>
      </c>
      <c r="B30" s="34">
        <v>0.50678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2208</v>
      </c>
      <c r="B32" s="34" t="s">
        <v>2209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1</v>
      </c>
      <c r="H40" s="37">
        <f>H28+($H$57-$H$2)/BinDivisor</f>
        <v>5.200000000000002</v>
      </c>
      <c r="I40" s="38">
        <f>COUNTIF(Vertices[Out-Degree],"&gt;= "&amp;H40)-COUNTIF(Vertices[Out-Degree],"&gt;="&amp;H41)</f>
        <v>0</v>
      </c>
      <c r="J40" s="37">
        <f>J28+($J$57-$J$2)/BinDivisor</f>
        <v>1424.453333490909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0.05506090909090906</v>
      </c>
      <c r="O40" s="38">
        <f>COUNTIF(Vertices[Eigenvector Centrality],"&gt;= "&amp;N40)-COUNTIF(Vertices[Eigenvector Centrality],"&gt;="&amp;N41)</f>
        <v>0</v>
      </c>
      <c r="P40" s="37">
        <f>P28+($P$57-$P$2)/BinDivisor</f>
        <v>5.807362836363636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1479.2400001636363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0.057178636363636334</v>
      </c>
      <c r="O41" s="40">
        <f>COUNTIF(Vertices[Eigenvector Centrality],"&gt;= "&amp;N41)-COUNTIF(Vertices[Eigenvector Centrality],"&gt;="&amp;N42)</f>
        <v>0</v>
      </c>
      <c r="P41" s="39">
        <f aca="true" t="shared" si="16" ref="P41:P56">P40+($P$57-$P$2)/BinDivisor</f>
        <v>6.015509945454545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5.600000000000002</v>
      </c>
      <c r="I42" s="38">
        <f>COUNTIF(Vertices[Out-Degree],"&gt;= "&amp;H42)-COUNTIF(Vertices[Out-Degree],"&gt;="&amp;H43)</f>
        <v>0</v>
      </c>
      <c r="J42" s="37">
        <f t="shared" si="13"/>
        <v>1534.0266668363636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0.059296363636363605</v>
      </c>
      <c r="O42" s="38">
        <f>COUNTIF(Vertices[Eigenvector Centrality],"&gt;= "&amp;N42)-COUNTIF(Vertices[Eigenvector Centrality],"&gt;="&amp;N43)</f>
        <v>0</v>
      </c>
      <c r="P42" s="37">
        <f t="shared" si="16"/>
        <v>6.223657054545454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5.8000000000000025</v>
      </c>
      <c r="I43" s="40">
        <f>COUNTIF(Vertices[Out-Degree],"&gt;= "&amp;H43)-COUNTIF(Vertices[Out-Degree],"&gt;="&amp;H44)</f>
        <v>0</v>
      </c>
      <c r="J43" s="39">
        <f t="shared" si="13"/>
        <v>1588.8133335090909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0.06141409090909088</v>
      </c>
      <c r="O43" s="40">
        <f>COUNTIF(Vertices[Eigenvector Centrality],"&gt;= "&amp;N43)-COUNTIF(Vertices[Eigenvector Centrality],"&gt;="&amp;N44)</f>
        <v>0</v>
      </c>
      <c r="P43" s="39">
        <f t="shared" si="16"/>
        <v>6.431804163636363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6.000000000000003</v>
      </c>
      <c r="I44" s="38">
        <f>COUNTIF(Vertices[Out-Degree],"&gt;= "&amp;H44)-COUNTIF(Vertices[Out-Degree],"&gt;="&amp;H45)</f>
        <v>1</v>
      </c>
      <c r="J44" s="37">
        <f t="shared" si="13"/>
        <v>1643.6000001818181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0.06353181818181815</v>
      </c>
      <c r="O44" s="38">
        <f>COUNTIF(Vertices[Eigenvector Centrality],"&gt;= "&amp;N44)-COUNTIF(Vertices[Eigenvector Centrality],"&gt;="&amp;N45)</f>
        <v>0</v>
      </c>
      <c r="P44" s="37">
        <f t="shared" si="16"/>
        <v>6.639951272727272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6.200000000000003</v>
      </c>
      <c r="I45" s="40">
        <f>COUNTIF(Vertices[Out-Degree],"&gt;= "&amp;H45)-COUNTIF(Vertices[Out-Degree],"&gt;="&amp;H46)</f>
        <v>0</v>
      </c>
      <c r="J45" s="39">
        <f t="shared" si="13"/>
        <v>1698.3866668545454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0.06564954545454542</v>
      </c>
      <c r="O45" s="40">
        <f>COUNTIF(Vertices[Eigenvector Centrality],"&gt;= "&amp;N45)-COUNTIF(Vertices[Eigenvector Centrality],"&gt;="&amp;N46)</f>
        <v>0</v>
      </c>
      <c r="P45" s="39">
        <f t="shared" si="16"/>
        <v>6.848098381818181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6.400000000000003</v>
      </c>
      <c r="I46" s="38">
        <f>COUNTIF(Vertices[Out-Degree],"&gt;= "&amp;H46)-COUNTIF(Vertices[Out-Degree],"&gt;="&amp;H47)</f>
        <v>0</v>
      </c>
      <c r="J46" s="37">
        <f t="shared" si="13"/>
        <v>1753.1733335272727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0.06776727272727269</v>
      </c>
      <c r="O46" s="38">
        <f>COUNTIF(Vertices[Eigenvector Centrality],"&gt;= "&amp;N46)-COUNTIF(Vertices[Eigenvector Centrality],"&gt;="&amp;N47)</f>
        <v>0</v>
      </c>
      <c r="P46" s="37">
        <f t="shared" si="16"/>
        <v>7.05624549090909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6.600000000000003</v>
      </c>
      <c r="I47" s="40">
        <f>COUNTIF(Vertices[Out-Degree],"&gt;= "&amp;H47)-COUNTIF(Vertices[Out-Degree],"&gt;="&amp;H48)</f>
        <v>0</v>
      </c>
      <c r="J47" s="39">
        <f t="shared" si="13"/>
        <v>1807.9600002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0.06988499999999996</v>
      </c>
      <c r="O47" s="40">
        <f>COUNTIF(Vertices[Eigenvector Centrality],"&gt;= "&amp;N47)-COUNTIF(Vertices[Eigenvector Centrality],"&gt;="&amp;N48)</f>
        <v>0</v>
      </c>
      <c r="P47" s="39">
        <f t="shared" si="16"/>
        <v>7.264392599999999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6.800000000000003</v>
      </c>
      <c r="I48" s="38">
        <f>COUNTIF(Vertices[Out-Degree],"&gt;= "&amp;H48)-COUNTIF(Vertices[Out-Degree],"&gt;="&amp;H49)</f>
        <v>0</v>
      </c>
      <c r="J48" s="37">
        <f t="shared" si="13"/>
        <v>1862.7466668727272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0.07200272727272723</v>
      </c>
      <c r="O48" s="38">
        <f>COUNTIF(Vertices[Eigenvector Centrality],"&gt;= "&amp;N48)-COUNTIF(Vertices[Eigenvector Centrality],"&gt;="&amp;N49)</f>
        <v>0</v>
      </c>
      <c r="P48" s="37">
        <f t="shared" si="16"/>
        <v>7.472539709090908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7.0000000000000036</v>
      </c>
      <c r="I49" s="40">
        <f>COUNTIF(Vertices[Out-Degree],"&gt;= "&amp;H49)-COUNTIF(Vertices[Out-Degree],"&gt;="&amp;H50)</f>
        <v>0</v>
      </c>
      <c r="J49" s="39">
        <f t="shared" si="13"/>
        <v>1917.5333335454545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0.0741204545454545</v>
      </c>
      <c r="O49" s="40">
        <f>COUNTIF(Vertices[Eigenvector Centrality],"&gt;= "&amp;N49)-COUNTIF(Vertices[Eigenvector Centrality],"&gt;="&amp;N50)</f>
        <v>0</v>
      </c>
      <c r="P49" s="39">
        <f t="shared" si="16"/>
        <v>7.680686818181817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7.200000000000004</v>
      </c>
      <c r="I50" s="38">
        <f>COUNTIF(Vertices[Out-Degree],"&gt;= "&amp;H50)-COUNTIF(Vertices[Out-Degree],"&gt;="&amp;H51)</f>
        <v>0</v>
      </c>
      <c r="J50" s="37">
        <f t="shared" si="13"/>
        <v>1972.3200002181818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0.07623818181818177</v>
      </c>
      <c r="O50" s="38">
        <f>COUNTIF(Vertices[Eigenvector Centrality],"&gt;= "&amp;N50)-COUNTIF(Vertices[Eigenvector Centrality],"&gt;="&amp;N51)</f>
        <v>0</v>
      </c>
      <c r="P50" s="37">
        <f t="shared" si="16"/>
        <v>7.888833927272726</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7.400000000000004</v>
      </c>
      <c r="I51" s="40">
        <f>COUNTIF(Vertices[Out-Degree],"&gt;= "&amp;H51)-COUNTIF(Vertices[Out-Degree],"&gt;="&amp;H52)</f>
        <v>0</v>
      </c>
      <c r="J51" s="39">
        <f t="shared" si="13"/>
        <v>2027.106666890909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0.07835590909090905</v>
      </c>
      <c r="O51" s="40">
        <f>COUNTIF(Vertices[Eigenvector Centrality],"&gt;= "&amp;N51)-COUNTIF(Vertices[Eigenvector Centrality],"&gt;="&amp;N52)</f>
        <v>0</v>
      </c>
      <c r="P51" s="39">
        <f t="shared" si="16"/>
        <v>8.096981036363635</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7.600000000000004</v>
      </c>
      <c r="I52" s="38">
        <f>COUNTIF(Vertices[Out-Degree],"&gt;= "&amp;H52)-COUNTIF(Vertices[Out-Degree],"&gt;="&amp;H53)</f>
        <v>0</v>
      </c>
      <c r="J52" s="37">
        <f t="shared" si="13"/>
        <v>2081.893333563636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0.08047363636363632</v>
      </c>
      <c r="O52" s="38">
        <f>COUNTIF(Vertices[Eigenvector Centrality],"&gt;= "&amp;N52)-COUNTIF(Vertices[Eigenvector Centrality],"&gt;="&amp;N53)</f>
        <v>0</v>
      </c>
      <c r="P52" s="37">
        <f t="shared" si="16"/>
        <v>8.305128145454544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7.800000000000004</v>
      </c>
      <c r="I53" s="40">
        <f>COUNTIF(Vertices[Out-Degree],"&gt;= "&amp;H53)-COUNTIF(Vertices[Out-Degree],"&gt;="&amp;H54)</f>
        <v>0</v>
      </c>
      <c r="J53" s="39">
        <f t="shared" si="13"/>
        <v>2136.6800002363634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0.08259136363636359</v>
      </c>
      <c r="O53" s="40">
        <f>COUNTIF(Vertices[Eigenvector Centrality],"&gt;= "&amp;N53)-COUNTIF(Vertices[Eigenvector Centrality],"&gt;="&amp;N54)</f>
        <v>0</v>
      </c>
      <c r="P53" s="39">
        <f t="shared" si="16"/>
        <v>8.513275254545453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8.000000000000004</v>
      </c>
      <c r="I54" s="38">
        <f>COUNTIF(Vertices[Out-Degree],"&gt;= "&amp;H54)-COUNTIF(Vertices[Out-Degree],"&gt;="&amp;H55)</f>
        <v>0</v>
      </c>
      <c r="J54" s="37">
        <f t="shared" si="13"/>
        <v>2191.4666669090907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0.08470909090909086</v>
      </c>
      <c r="O54" s="38">
        <f>COUNTIF(Vertices[Eigenvector Centrality],"&gt;= "&amp;N54)-COUNTIF(Vertices[Eigenvector Centrality],"&gt;="&amp;N55)</f>
        <v>0</v>
      </c>
      <c r="P54" s="37">
        <f t="shared" si="16"/>
        <v>8.721422363636362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8.200000000000003</v>
      </c>
      <c r="I55" s="40">
        <f>COUNTIF(Vertices[Out-Degree],"&gt;= "&amp;H55)-COUNTIF(Vertices[Out-Degree],"&gt;="&amp;H56)</f>
        <v>0</v>
      </c>
      <c r="J55" s="39">
        <f t="shared" si="13"/>
        <v>2246.253333581818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0.08682681818181813</v>
      </c>
      <c r="O55" s="40">
        <f>COUNTIF(Vertices[Eigenvector Centrality],"&gt;= "&amp;N55)-COUNTIF(Vertices[Eigenvector Centrality],"&gt;="&amp;N56)</f>
        <v>0</v>
      </c>
      <c r="P55" s="39">
        <f t="shared" si="16"/>
        <v>8.929569472727271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0</v>
      </c>
      <c r="H56" s="37">
        <f t="shared" si="12"/>
        <v>8.400000000000002</v>
      </c>
      <c r="I56" s="38">
        <f>COUNTIF(Vertices[Out-Degree],"&gt;= "&amp;H56)-COUNTIF(Vertices[Out-Degree],"&gt;="&amp;H57)</f>
        <v>2</v>
      </c>
      <c r="J56" s="37">
        <f t="shared" si="13"/>
        <v>2301.0400002545452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0.0889445454545454</v>
      </c>
      <c r="O56" s="38">
        <f>COUNTIF(Vertices[Eigenvector Centrality],"&gt;= "&amp;N56)-COUNTIF(Vertices[Eigenvector Centrality],"&gt;="&amp;N57)</f>
        <v>0</v>
      </c>
      <c r="P56" s="37">
        <f t="shared" si="16"/>
        <v>9.13771658181818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11</v>
      </c>
      <c r="I57" s="42">
        <f>COUNTIF(Vertices[Out-Degree],"&gt;= "&amp;H57)-COUNTIF(Vertices[Out-Degree],"&gt;="&amp;H58)</f>
        <v>1</v>
      </c>
      <c r="J57" s="41">
        <f>MAX(Vertices[Betweenness Centrality])</f>
        <v>3013.266667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0.116475</v>
      </c>
      <c r="O57" s="42">
        <f>COUNTIF(Vertices[Eigenvector Centrality],"&gt;= "&amp;N57)-COUNTIF(Vertices[Eigenvector Centrality],"&gt;="&amp;N58)</f>
        <v>1</v>
      </c>
      <c r="P57" s="41">
        <f>MAX(Vertices[PageRank])</f>
        <v>11.843629</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1.4444444444444444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1.4444444444444444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3013.266667</v>
      </c>
    </row>
    <row r="99" spans="1:2" ht="15">
      <c r="A99" s="33" t="s">
        <v>102</v>
      </c>
      <c r="B99" s="47">
        <f>_xlfn.IFERROR(AVERAGE(Vertices[Betweenness Centrality]),NoMetricMessage)</f>
        <v>54.94949493939393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0.0707215959595959</v>
      </c>
    </row>
    <row r="114" spans="1:2" ht="15">
      <c r="A114" s="33" t="s">
        <v>109</v>
      </c>
      <c r="B114" s="47">
        <f>_xlfn.IFERROR(MEDIAN(Vertices[Closeness Centrality]),NoMetricMessage)</f>
        <v>0.007407</v>
      </c>
    </row>
    <row r="125" spans="1:2" ht="15">
      <c r="A125" s="33" t="s">
        <v>112</v>
      </c>
      <c r="B125" s="47">
        <f>IF(COUNT(Vertices[Eigenvector Centrality])&gt;0,N2,NoMetricMessage)</f>
        <v>0</v>
      </c>
    </row>
    <row r="126" spans="1:2" ht="15">
      <c r="A126" s="33" t="s">
        <v>113</v>
      </c>
      <c r="B126" s="47">
        <f>IF(COUNT(Vertices[Eigenvector Centrality])&gt;0,N57,NoMetricMessage)</f>
        <v>0.116475</v>
      </c>
    </row>
    <row r="127" spans="1:2" ht="15">
      <c r="A127" s="33" t="s">
        <v>114</v>
      </c>
      <c r="B127" s="47">
        <f>_xlfn.IFERROR(AVERAGE(Vertices[Eigenvector Centrality]),NoMetricMessage)</f>
        <v>0.010101010101010104</v>
      </c>
    </row>
    <row r="128" spans="1:2" ht="15">
      <c r="A128" s="33" t="s">
        <v>115</v>
      </c>
      <c r="B128" s="47">
        <f>_xlfn.IFERROR(MEDIAN(Vertices[Eigenvector Centrality]),NoMetricMessage)</f>
        <v>0.005222</v>
      </c>
    </row>
    <row r="139" spans="1:2" ht="15">
      <c r="A139" s="33" t="s">
        <v>140</v>
      </c>
      <c r="B139" s="47">
        <f>IF(COUNT(Vertices[PageRank])&gt;0,P2,NoMetricMessage)</f>
        <v>0.395538</v>
      </c>
    </row>
    <row r="140" spans="1:2" ht="15">
      <c r="A140" s="33" t="s">
        <v>141</v>
      </c>
      <c r="B140" s="47">
        <f>IF(COUNT(Vertices[PageRank])&gt;0,P57,NoMetricMessage)</f>
        <v>11.843629</v>
      </c>
    </row>
    <row r="141" spans="1:2" ht="15">
      <c r="A141" s="33" t="s">
        <v>142</v>
      </c>
      <c r="B141" s="47">
        <f>_xlfn.IFERROR(AVERAGE(Vertices[PageRank]),NoMetricMessage)</f>
        <v>0.9999949191919199</v>
      </c>
    </row>
    <row r="142" spans="1:2" ht="15">
      <c r="A142" s="33" t="s">
        <v>143</v>
      </c>
      <c r="B142" s="47">
        <f>_xlfn.IFERROR(MEDIAN(Vertices[PageRank]),NoMetricMessage)</f>
        <v>0.668637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0.21221926221926227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1498</v>
      </c>
      <c r="K7" s="13" t="s">
        <v>1499</v>
      </c>
    </row>
    <row r="8" spans="1:11" ht="409.5">
      <c r="A8"/>
      <c r="B8">
        <v>2</v>
      </c>
      <c r="C8">
        <v>2</v>
      </c>
      <c r="D8" t="s">
        <v>61</v>
      </c>
      <c r="E8" t="s">
        <v>61</v>
      </c>
      <c r="H8" t="s">
        <v>73</v>
      </c>
      <c r="J8" t="s">
        <v>1500</v>
      </c>
      <c r="K8" s="13" t="s">
        <v>1501</v>
      </c>
    </row>
    <row r="9" spans="1:11" ht="409.5">
      <c r="A9"/>
      <c r="B9">
        <v>3</v>
      </c>
      <c r="C9">
        <v>4</v>
      </c>
      <c r="D9" t="s">
        <v>62</v>
      </c>
      <c r="E9" t="s">
        <v>62</v>
      </c>
      <c r="H9" t="s">
        <v>74</v>
      </c>
      <c r="J9" t="s">
        <v>1502</v>
      </c>
      <c r="K9" s="13" t="s">
        <v>1503</v>
      </c>
    </row>
    <row r="10" spans="1:11" ht="409.5">
      <c r="A10"/>
      <c r="B10">
        <v>4</v>
      </c>
      <c r="D10" t="s">
        <v>63</v>
      </c>
      <c r="E10" t="s">
        <v>63</v>
      </c>
      <c r="H10" t="s">
        <v>75</v>
      </c>
      <c r="J10" t="s">
        <v>1504</v>
      </c>
      <c r="K10" s="13" t="s">
        <v>1505</v>
      </c>
    </row>
    <row r="11" spans="1:11" ht="15">
      <c r="A11"/>
      <c r="B11">
        <v>5</v>
      </c>
      <c r="D11" t="s">
        <v>46</v>
      </c>
      <c r="E11">
        <v>1</v>
      </c>
      <c r="H11" t="s">
        <v>76</v>
      </c>
      <c r="J11" t="s">
        <v>1506</v>
      </c>
      <c r="K11" t="s">
        <v>1507</v>
      </c>
    </row>
    <row r="12" spans="1:11" ht="15">
      <c r="A12"/>
      <c r="B12"/>
      <c r="D12" t="s">
        <v>64</v>
      </c>
      <c r="E12">
        <v>2</v>
      </c>
      <c r="H12">
        <v>0</v>
      </c>
      <c r="J12" t="s">
        <v>1508</v>
      </c>
      <c r="K12" t="s">
        <v>1509</v>
      </c>
    </row>
    <row r="13" spans="1:11" ht="15">
      <c r="A13"/>
      <c r="B13"/>
      <c r="D13">
        <v>1</v>
      </c>
      <c r="E13">
        <v>3</v>
      </c>
      <c r="H13">
        <v>1</v>
      </c>
      <c r="J13" t="s">
        <v>1510</v>
      </c>
      <c r="K13" t="s">
        <v>1511</v>
      </c>
    </row>
    <row r="14" spans="4:11" ht="15">
      <c r="D14">
        <v>2</v>
      </c>
      <c r="E14">
        <v>4</v>
      </c>
      <c r="H14">
        <v>2</v>
      </c>
      <c r="J14" t="s">
        <v>1512</v>
      </c>
      <c r="K14" t="s">
        <v>1513</v>
      </c>
    </row>
    <row r="15" spans="4:11" ht="15">
      <c r="D15">
        <v>3</v>
      </c>
      <c r="E15">
        <v>5</v>
      </c>
      <c r="H15">
        <v>3</v>
      </c>
      <c r="J15" t="s">
        <v>1514</v>
      </c>
      <c r="K15" t="s">
        <v>1515</v>
      </c>
    </row>
    <row r="16" spans="4:11" ht="15">
      <c r="D16">
        <v>4</v>
      </c>
      <c r="E16">
        <v>6</v>
      </c>
      <c r="H16">
        <v>4</v>
      </c>
      <c r="J16" t="s">
        <v>1516</v>
      </c>
      <c r="K16" t="s">
        <v>1517</v>
      </c>
    </row>
    <row r="17" spans="4:11" ht="15">
      <c r="D17">
        <v>5</v>
      </c>
      <c r="E17">
        <v>7</v>
      </c>
      <c r="H17">
        <v>5</v>
      </c>
      <c r="J17" t="s">
        <v>1518</v>
      </c>
      <c r="K17" t="s">
        <v>1519</v>
      </c>
    </row>
    <row r="18" spans="4:11" ht="15">
      <c r="D18">
        <v>6</v>
      </c>
      <c r="E18">
        <v>8</v>
      </c>
      <c r="H18">
        <v>6</v>
      </c>
      <c r="J18" t="s">
        <v>1520</v>
      </c>
      <c r="K18" t="s">
        <v>1521</v>
      </c>
    </row>
    <row r="19" spans="4:11" ht="15">
      <c r="D19">
        <v>7</v>
      </c>
      <c r="E19">
        <v>9</v>
      </c>
      <c r="H19">
        <v>7</v>
      </c>
      <c r="J19" t="s">
        <v>1522</v>
      </c>
      <c r="K19" t="s">
        <v>1523</v>
      </c>
    </row>
    <row r="20" spans="4:11" ht="15">
      <c r="D20">
        <v>8</v>
      </c>
      <c r="H20">
        <v>8</v>
      </c>
      <c r="J20" t="s">
        <v>1524</v>
      </c>
      <c r="K20" t="s">
        <v>1525</v>
      </c>
    </row>
    <row r="21" spans="4:11" ht="409.5">
      <c r="D21">
        <v>9</v>
      </c>
      <c r="H21">
        <v>9</v>
      </c>
      <c r="J21" t="s">
        <v>1526</v>
      </c>
      <c r="K21" s="13" t="s">
        <v>1527</v>
      </c>
    </row>
    <row r="22" spans="4:11" ht="409.5">
      <c r="D22">
        <v>10</v>
      </c>
      <c r="J22" t="s">
        <v>1528</v>
      </c>
      <c r="K22" s="13" t="s">
        <v>1529</v>
      </c>
    </row>
    <row r="23" spans="4:11" ht="409.5">
      <c r="D23">
        <v>11</v>
      </c>
      <c r="J23" t="s">
        <v>1530</v>
      </c>
      <c r="K23" s="13" t="s">
        <v>1531</v>
      </c>
    </row>
    <row r="24" spans="10:11" ht="409.5">
      <c r="J24" t="s">
        <v>1532</v>
      </c>
      <c r="K24" s="13" t="s">
        <v>2280</v>
      </c>
    </row>
    <row r="25" spans="10:11" ht="15">
      <c r="J25" t="s">
        <v>1533</v>
      </c>
      <c r="K25" t="b">
        <v>0</v>
      </c>
    </row>
    <row r="26" spans="10:11" ht="15">
      <c r="J26" t="s">
        <v>2278</v>
      </c>
      <c r="K26" t="s">
        <v>2279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1559</v>
      </c>
      <c r="B1" s="13" t="s">
        <v>1560</v>
      </c>
      <c r="C1" s="13" t="s">
        <v>1561</v>
      </c>
      <c r="D1" s="13" t="s">
        <v>1563</v>
      </c>
      <c r="E1" s="13" t="s">
        <v>1562</v>
      </c>
      <c r="F1" s="13" t="s">
        <v>1565</v>
      </c>
      <c r="G1" s="13" t="s">
        <v>1564</v>
      </c>
      <c r="H1" s="13" t="s">
        <v>1567</v>
      </c>
      <c r="I1" s="13" t="s">
        <v>1566</v>
      </c>
      <c r="J1" s="13" t="s">
        <v>1569</v>
      </c>
      <c r="K1" s="13" t="s">
        <v>1568</v>
      </c>
      <c r="L1" s="13" t="s">
        <v>1571</v>
      </c>
      <c r="M1" s="78" t="s">
        <v>1570</v>
      </c>
      <c r="N1" s="78" t="s">
        <v>1573</v>
      </c>
      <c r="O1" s="78" t="s">
        <v>1572</v>
      </c>
      <c r="P1" s="78" t="s">
        <v>1575</v>
      </c>
      <c r="Q1" s="13" t="s">
        <v>1574</v>
      </c>
      <c r="R1" s="13" t="s">
        <v>1577</v>
      </c>
      <c r="S1" s="13" t="s">
        <v>1576</v>
      </c>
      <c r="T1" s="13" t="s">
        <v>1579</v>
      </c>
      <c r="U1" s="13" t="s">
        <v>1578</v>
      </c>
      <c r="V1" s="13" t="s">
        <v>1580</v>
      </c>
    </row>
    <row r="2" spans="1:22" ht="15">
      <c r="A2" s="83" t="s">
        <v>423</v>
      </c>
      <c r="B2" s="78">
        <v>4</v>
      </c>
      <c r="C2" s="83" t="s">
        <v>407</v>
      </c>
      <c r="D2" s="78">
        <v>3</v>
      </c>
      <c r="E2" s="83" t="s">
        <v>406</v>
      </c>
      <c r="F2" s="78">
        <v>2</v>
      </c>
      <c r="G2" s="83" t="s">
        <v>423</v>
      </c>
      <c r="H2" s="78">
        <v>2</v>
      </c>
      <c r="I2" s="83" t="s">
        <v>395</v>
      </c>
      <c r="J2" s="78">
        <v>3</v>
      </c>
      <c r="K2" s="83" t="s">
        <v>413</v>
      </c>
      <c r="L2" s="78">
        <v>2</v>
      </c>
      <c r="M2" s="78"/>
      <c r="N2" s="78"/>
      <c r="O2" s="78"/>
      <c r="P2" s="78"/>
      <c r="Q2" s="83" t="s">
        <v>405</v>
      </c>
      <c r="R2" s="78">
        <v>1</v>
      </c>
      <c r="S2" s="83" t="s">
        <v>391</v>
      </c>
      <c r="T2" s="78">
        <v>1</v>
      </c>
      <c r="U2" s="83" t="s">
        <v>386</v>
      </c>
      <c r="V2" s="78">
        <v>2</v>
      </c>
    </row>
    <row r="3" spans="1:22" ht="15">
      <c r="A3" s="83" t="s">
        <v>395</v>
      </c>
      <c r="B3" s="78">
        <v>3</v>
      </c>
      <c r="C3" s="83" t="s">
        <v>423</v>
      </c>
      <c r="D3" s="78">
        <v>2</v>
      </c>
      <c r="E3" s="78"/>
      <c r="F3" s="78"/>
      <c r="G3" s="83" t="s">
        <v>401</v>
      </c>
      <c r="H3" s="78">
        <v>2</v>
      </c>
      <c r="I3" s="83" t="s">
        <v>399</v>
      </c>
      <c r="J3" s="78">
        <v>1</v>
      </c>
      <c r="K3" s="83" t="s">
        <v>421</v>
      </c>
      <c r="L3" s="78">
        <v>1</v>
      </c>
      <c r="M3" s="78"/>
      <c r="N3" s="78"/>
      <c r="O3" s="78"/>
      <c r="P3" s="78"/>
      <c r="Q3" s="83" t="s">
        <v>404</v>
      </c>
      <c r="R3" s="78">
        <v>1</v>
      </c>
      <c r="S3" s="78"/>
      <c r="T3" s="78"/>
      <c r="U3" s="78"/>
      <c r="V3" s="78"/>
    </row>
    <row r="4" spans="1:22" ht="15">
      <c r="A4" s="83" t="s">
        <v>407</v>
      </c>
      <c r="B4" s="78">
        <v>3</v>
      </c>
      <c r="C4" s="83" t="s">
        <v>417</v>
      </c>
      <c r="D4" s="78">
        <v>1</v>
      </c>
      <c r="E4" s="78"/>
      <c r="F4" s="78"/>
      <c r="G4" s="83" t="s">
        <v>387</v>
      </c>
      <c r="H4" s="78">
        <v>1</v>
      </c>
      <c r="I4" s="78"/>
      <c r="J4" s="78"/>
      <c r="K4" s="83" t="s">
        <v>398</v>
      </c>
      <c r="L4" s="78">
        <v>1</v>
      </c>
      <c r="M4" s="78"/>
      <c r="N4" s="78"/>
      <c r="O4" s="78"/>
      <c r="P4" s="78"/>
      <c r="Q4" s="78"/>
      <c r="R4" s="78"/>
      <c r="S4" s="78"/>
      <c r="T4" s="78"/>
      <c r="U4" s="78"/>
      <c r="V4" s="78"/>
    </row>
    <row r="5" spans="1:22" ht="15">
      <c r="A5" s="83" t="s">
        <v>413</v>
      </c>
      <c r="B5" s="78">
        <v>2</v>
      </c>
      <c r="C5" s="83" t="s">
        <v>424</v>
      </c>
      <c r="D5" s="78">
        <v>1</v>
      </c>
      <c r="E5" s="78"/>
      <c r="F5" s="78"/>
      <c r="G5" s="83" t="s">
        <v>388</v>
      </c>
      <c r="H5" s="78">
        <v>1</v>
      </c>
      <c r="I5" s="78"/>
      <c r="J5" s="78"/>
      <c r="K5" s="78"/>
      <c r="L5" s="78"/>
      <c r="M5" s="78"/>
      <c r="N5" s="78"/>
      <c r="O5" s="78"/>
      <c r="P5" s="78"/>
      <c r="Q5" s="78"/>
      <c r="R5" s="78"/>
      <c r="S5" s="78"/>
      <c r="T5" s="78"/>
      <c r="U5" s="78"/>
      <c r="V5" s="78"/>
    </row>
    <row r="6" spans="1:22" ht="15">
      <c r="A6" s="83" t="s">
        <v>401</v>
      </c>
      <c r="B6" s="78">
        <v>2</v>
      </c>
      <c r="C6" s="83" t="s">
        <v>422</v>
      </c>
      <c r="D6" s="78">
        <v>1</v>
      </c>
      <c r="E6" s="78"/>
      <c r="F6" s="78"/>
      <c r="G6" s="83" t="s">
        <v>390</v>
      </c>
      <c r="H6" s="78">
        <v>1</v>
      </c>
      <c r="I6" s="78"/>
      <c r="J6" s="78"/>
      <c r="K6" s="78"/>
      <c r="L6" s="78"/>
      <c r="M6" s="78"/>
      <c r="N6" s="78"/>
      <c r="O6" s="78"/>
      <c r="P6" s="78"/>
      <c r="Q6" s="78"/>
      <c r="R6" s="78"/>
      <c r="S6" s="78"/>
      <c r="T6" s="78"/>
      <c r="U6" s="78"/>
      <c r="V6" s="78"/>
    </row>
    <row r="7" spans="1:22" ht="15">
      <c r="A7" s="83" t="s">
        <v>406</v>
      </c>
      <c r="B7" s="78">
        <v>2</v>
      </c>
      <c r="C7" s="83" t="s">
        <v>418</v>
      </c>
      <c r="D7" s="78">
        <v>1</v>
      </c>
      <c r="E7" s="78"/>
      <c r="F7" s="78"/>
      <c r="G7" s="83" t="s">
        <v>396</v>
      </c>
      <c r="H7" s="78">
        <v>1</v>
      </c>
      <c r="I7" s="78"/>
      <c r="J7" s="78"/>
      <c r="K7" s="78"/>
      <c r="L7" s="78"/>
      <c r="M7" s="78"/>
      <c r="N7" s="78"/>
      <c r="O7" s="78"/>
      <c r="P7" s="78"/>
      <c r="Q7" s="78"/>
      <c r="R7" s="78"/>
      <c r="S7" s="78"/>
      <c r="T7" s="78"/>
      <c r="U7" s="78"/>
      <c r="V7" s="78"/>
    </row>
    <row r="8" spans="1:22" ht="15">
      <c r="A8" s="83" t="s">
        <v>386</v>
      </c>
      <c r="B8" s="78">
        <v>2</v>
      </c>
      <c r="C8" s="83" t="s">
        <v>419</v>
      </c>
      <c r="D8" s="78">
        <v>1</v>
      </c>
      <c r="E8" s="78"/>
      <c r="F8" s="78"/>
      <c r="G8" s="83" t="s">
        <v>397</v>
      </c>
      <c r="H8" s="78">
        <v>1</v>
      </c>
      <c r="I8" s="78"/>
      <c r="J8" s="78"/>
      <c r="K8" s="78"/>
      <c r="L8" s="78"/>
      <c r="M8" s="78"/>
      <c r="N8" s="78"/>
      <c r="O8" s="78"/>
      <c r="P8" s="78"/>
      <c r="Q8" s="78"/>
      <c r="R8" s="78"/>
      <c r="S8" s="78"/>
      <c r="T8" s="78"/>
      <c r="U8" s="78"/>
      <c r="V8" s="78"/>
    </row>
    <row r="9" spans="1:22" ht="15">
      <c r="A9" s="83" t="s">
        <v>420</v>
      </c>
      <c r="B9" s="78">
        <v>1</v>
      </c>
      <c r="C9" s="83" t="s">
        <v>414</v>
      </c>
      <c r="D9" s="78">
        <v>1</v>
      </c>
      <c r="E9" s="78"/>
      <c r="F9" s="78"/>
      <c r="G9" s="83" t="s">
        <v>400</v>
      </c>
      <c r="H9" s="78">
        <v>1</v>
      </c>
      <c r="I9" s="78"/>
      <c r="J9" s="78"/>
      <c r="K9" s="78"/>
      <c r="L9" s="78"/>
      <c r="M9" s="78"/>
      <c r="N9" s="78"/>
      <c r="O9" s="78"/>
      <c r="P9" s="78"/>
      <c r="Q9" s="78"/>
      <c r="R9" s="78"/>
      <c r="S9" s="78"/>
      <c r="T9" s="78"/>
      <c r="U9" s="78"/>
      <c r="V9" s="78"/>
    </row>
    <row r="10" spans="1:22" ht="15">
      <c r="A10" s="83" t="s">
        <v>417</v>
      </c>
      <c r="B10" s="78">
        <v>1</v>
      </c>
      <c r="C10" s="83" t="s">
        <v>415</v>
      </c>
      <c r="D10" s="78">
        <v>1</v>
      </c>
      <c r="E10" s="78"/>
      <c r="F10" s="78"/>
      <c r="G10" s="83" t="s">
        <v>402</v>
      </c>
      <c r="H10" s="78">
        <v>1</v>
      </c>
      <c r="I10" s="78"/>
      <c r="J10" s="78"/>
      <c r="K10" s="78"/>
      <c r="L10" s="78"/>
      <c r="M10" s="78"/>
      <c r="N10" s="78"/>
      <c r="O10" s="78"/>
      <c r="P10" s="78"/>
      <c r="Q10" s="78"/>
      <c r="R10" s="78"/>
      <c r="S10" s="78"/>
      <c r="T10" s="78"/>
      <c r="U10" s="78"/>
      <c r="V10" s="78"/>
    </row>
    <row r="11" spans="1:22" ht="15">
      <c r="A11" s="83" t="s">
        <v>416</v>
      </c>
      <c r="B11" s="78">
        <v>1</v>
      </c>
      <c r="C11" s="83" t="s">
        <v>416</v>
      </c>
      <c r="D11" s="78">
        <v>1</v>
      </c>
      <c r="E11" s="78"/>
      <c r="F11" s="78"/>
      <c r="G11" s="83" t="s">
        <v>403</v>
      </c>
      <c r="H11" s="78">
        <v>1</v>
      </c>
      <c r="I11" s="78"/>
      <c r="J11" s="78"/>
      <c r="K11" s="78"/>
      <c r="L11" s="78"/>
      <c r="M11" s="78"/>
      <c r="N11" s="78"/>
      <c r="O11" s="78"/>
      <c r="P11" s="78"/>
      <c r="Q11" s="78"/>
      <c r="R11" s="78"/>
      <c r="S11" s="78"/>
      <c r="T11" s="78"/>
      <c r="U11" s="78"/>
      <c r="V11" s="78"/>
    </row>
    <row r="14" spans="1:22" ht="15" customHeight="1">
      <c r="A14" s="13" t="s">
        <v>1587</v>
      </c>
      <c r="B14" s="13" t="s">
        <v>1560</v>
      </c>
      <c r="C14" s="13" t="s">
        <v>1588</v>
      </c>
      <c r="D14" s="13" t="s">
        <v>1563</v>
      </c>
      <c r="E14" s="13" t="s">
        <v>1589</v>
      </c>
      <c r="F14" s="13" t="s">
        <v>1565</v>
      </c>
      <c r="G14" s="13" t="s">
        <v>1590</v>
      </c>
      <c r="H14" s="13" t="s">
        <v>1567</v>
      </c>
      <c r="I14" s="13" t="s">
        <v>1591</v>
      </c>
      <c r="J14" s="13" t="s">
        <v>1569</v>
      </c>
      <c r="K14" s="13" t="s">
        <v>1592</v>
      </c>
      <c r="L14" s="13" t="s">
        <v>1571</v>
      </c>
      <c r="M14" s="78" t="s">
        <v>1593</v>
      </c>
      <c r="N14" s="78" t="s">
        <v>1573</v>
      </c>
      <c r="O14" s="78" t="s">
        <v>1594</v>
      </c>
      <c r="P14" s="78" t="s">
        <v>1575</v>
      </c>
      <c r="Q14" s="13" t="s">
        <v>1595</v>
      </c>
      <c r="R14" s="13" t="s">
        <v>1577</v>
      </c>
      <c r="S14" s="13" t="s">
        <v>1596</v>
      </c>
      <c r="T14" s="13" t="s">
        <v>1579</v>
      </c>
      <c r="U14" s="13" t="s">
        <v>1597</v>
      </c>
      <c r="V14" s="13" t="s">
        <v>1580</v>
      </c>
    </row>
    <row r="15" spans="1:22" ht="15">
      <c r="A15" s="78" t="s">
        <v>444</v>
      </c>
      <c r="B15" s="78">
        <v>10</v>
      </c>
      <c r="C15" s="78" t="s">
        <v>444</v>
      </c>
      <c r="D15" s="78">
        <v>6</v>
      </c>
      <c r="E15" s="78" t="s">
        <v>443</v>
      </c>
      <c r="F15" s="78">
        <v>2</v>
      </c>
      <c r="G15" s="78" t="s">
        <v>444</v>
      </c>
      <c r="H15" s="78">
        <v>2</v>
      </c>
      <c r="I15" s="78" t="s">
        <v>433</v>
      </c>
      <c r="J15" s="78">
        <v>3</v>
      </c>
      <c r="K15" s="78" t="s">
        <v>444</v>
      </c>
      <c r="L15" s="78">
        <v>2</v>
      </c>
      <c r="M15" s="78"/>
      <c r="N15" s="78"/>
      <c r="O15" s="78"/>
      <c r="P15" s="78"/>
      <c r="Q15" s="78" t="s">
        <v>442</v>
      </c>
      <c r="R15" s="78">
        <v>1</v>
      </c>
      <c r="S15" s="78" t="s">
        <v>431</v>
      </c>
      <c r="T15" s="78">
        <v>1</v>
      </c>
      <c r="U15" s="78" t="s">
        <v>426</v>
      </c>
      <c r="V15" s="78">
        <v>2</v>
      </c>
    </row>
    <row r="16" spans="1:22" ht="15">
      <c r="A16" s="78" t="s">
        <v>433</v>
      </c>
      <c r="B16" s="78">
        <v>4</v>
      </c>
      <c r="C16" s="78" t="s">
        <v>432</v>
      </c>
      <c r="D16" s="78">
        <v>3</v>
      </c>
      <c r="E16" s="78"/>
      <c r="F16" s="78"/>
      <c r="G16" s="78" t="s">
        <v>435</v>
      </c>
      <c r="H16" s="78">
        <v>2</v>
      </c>
      <c r="I16" s="78" t="s">
        <v>437</v>
      </c>
      <c r="J16" s="78">
        <v>1</v>
      </c>
      <c r="K16" s="78" t="s">
        <v>426</v>
      </c>
      <c r="L16" s="78">
        <v>1</v>
      </c>
      <c r="M16" s="78"/>
      <c r="N16" s="78"/>
      <c r="O16" s="78"/>
      <c r="P16" s="78"/>
      <c r="Q16" s="78" t="s">
        <v>441</v>
      </c>
      <c r="R16" s="78">
        <v>1</v>
      </c>
      <c r="S16" s="78"/>
      <c r="T16" s="78"/>
      <c r="U16" s="78"/>
      <c r="V16" s="78"/>
    </row>
    <row r="17" spans="1:22" ht="15">
      <c r="A17" s="78" t="s">
        <v>426</v>
      </c>
      <c r="B17" s="78">
        <v>3</v>
      </c>
      <c r="C17" s="78" t="s">
        <v>449</v>
      </c>
      <c r="D17" s="78">
        <v>2</v>
      </c>
      <c r="E17" s="78"/>
      <c r="F17" s="78"/>
      <c r="G17" s="78" t="s">
        <v>439</v>
      </c>
      <c r="H17" s="78">
        <v>2</v>
      </c>
      <c r="I17" s="78"/>
      <c r="J17" s="78"/>
      <c r="K17" s="78" t="s">
        <v>436</v>
      </c>
      <c r="L17" s="78">
        <v>1</v>
      </c>
      <c r="M17" s="78"/>
      <c r="N17" s="78"/>
      <c r="O17" s="78"/>
      <c r="P17" s="78"/>
      <c r="Q17" s="78"/>
      <c r="R17" s="78"/>
      <c r="S17" s="78"/>
      <c r="T17" s="78"/>
      <c r="U17" s="78"/>
      <c r="V17" s="78"/>
    </row>
    <row r="18" spans="1:22" ht="15">
      <c r="A18" s="78" t="s">
        <v>432</v>
      </c>
      <c r="B18" s="78">
        <v>3</v>
      </c>
      <c r="C18" s="78" t="s">
        <v>451</v>
      </c>
      <c r="D18" s="78">
        <v>1</v>
      </c>
      <c r="E18" s="78"/>
      <c r="F18" s="78"/>
      <c r="G18" s="78" t="s">
        <v>447</v>
      </c>
      <c r="H18" s="78">
        <v>2</v>
      </c>
      <c r="I18" s="78"/>
      <c r="J18" s="78"/>
      <c r="K18" s="78"/>
      <c r="L18" s="78"/>
      <c r="M18" s="78"/>
      <c r="N18" s="78"/>
      <c r="O18" s="78"/>
      <c r="P18" s="78"/>
      <c r="Q18" s="78"/>
      <c r="R18" s="78"/>
      <c r="S18" s="78"/>
      <c r="T18" s="78"/>
      <c r="U18" s="78"/>
      <c r="V18" s="78"/>
    </row>
    <row r="19" spans="1:22" ht="15">
      <c r="A19" s="78" t="s">
        <v>449</v>
      </c>
      <c r="B19" s="78">
        <v>2</v>
      </c>
      <c r="C19" s="78" t="s">
        <v>433</v>
      </c>
      <c r="D19" s="78">
        <v>1</v>
      </c>
      <c r="E19" s="78"/>
      <c r="F19" s="78"/>
      <c r="G19" s="78" t="s">
        <v>446</v>
      </c>
      <c r="H19" s="78">
        <v>2</v>
      </c>
      <c r="I19" s="78"/>
      <c r="J19" s="78"/>
      <c r="K19" s="78"/>
      <c r="L19" s="78"/>
      <c r="M19" s="78"/>
      <c r="N19" s="78"/>
      <c r="O19" s="78"/>
      <c r="P19" s="78"/>
      <c r="Q19" s="78"/>
      <c r="R19" s="78"/>
      <c r="S19" s="78"/>
      <c r="T19" s="78"/>
      <c r="U19" s="78"/>
      <c r="V19" s="78"/>
    </row>
    <row r="20" spans="1:22" ht="15">
      <c r="A20" s="78" t="s">
        <v>447</v>
      </c>
      <c r="B20" s="78">
        <v>2</v>
      </c>
      <c r="C20" s="78" t="s">
        <v>452</v>
      </c>
      <c r="D20" s="78">
        <v>1</v>
      </c>
      <c r="E20" s="78"/>
      <c r="F20" s="78"/>
      <c r="G20" s="78" t="s">
        <v>427</v>
      </c>
      <c r="H20" s="78">
        <v>1</v>
      </c>
      <c r="I20" s="78"/>
      <c r="J20" s="78"/>
      <c r="K20" s="78"/>
      <c r="L20" s="78"/>
      <c r="M20" s="78"/>
      <c r="N20" s="78"/>
      <c r="O20" s="78"/>
      <c r="P20" s="78"/>
      <c r="Q20" s="78"/>
      <c r="R20" s="78"/>
      <c r="S20" s="78"/>
      <c r="T20" s="78"/>
      <c r="U20" s="78"/>
      <c r="V20" s="78"/>
    </row>
    <row r="21" spans="1:22" ht="15">
      <c r="A21" s="78" t="s">
        <v>446</v>
      </c>
      <c r="B21" s="78">
        <v>2</v>
      </c>
      <c r="C21" s="78" t="s">
        <v>448</v>
      </c>
      <c r="D21" s="78">
        <v>1</v>
      </c>
      <c r="E21" s="78"/>
      <c r="F21" s="78"/>
      <c r="G21" s="78" t="s">
        <v>428</v>
      </c>
      <c r="H21" s="78">
        <v>1</v>
      </c>
      <c r="I21" s="78"/>
      <c r="J21" s="78"/>
      <c r="K21" s="78"/>
      <c r="L21" s="78"/>
      <c r="M21" s="78"/>
      <c r="N21" s="78"/>
      <c r="O21" s="78"/>
      <c r="P21" s="78"/>
      <c r="Q21" s="78"/>
      <c r="R21" s="78"/>
      <c r="S21" s="78"/>
      <c r="T21" s="78"/>
      <c r="U21" s="78"/>
      <c r="V21" s="78"/>
    </row>
    <row r="22" spans="1:22" ht="15">
      <c r="A22" s="78" t="s">
        <v>435</v>
      </c>
      <c r="B22" s="78">
        <v>2</v>
      </c>
      <c r="C22" s="78" t="s">
        <v>450</v>
      </c>
      <c r="D22" s="78">
        <v>1</v>
      </c>
      <c r="E22" s="78"/>
      <c r="F22" s="78"/>
      <c r="G22" s="78" t="s">
        <v>430</v>
      </c>
      <c r="H22" s="78">
        <v>1</v>
      </c>
      <c r="I22" s="78"/>
      <c r="J22" s="78"/>
      <c r="K22" s="78"/>
      <c r="L22" s="78"/>
      <c r="M22" s="78"/>
      <c r="N22" s="78"/>
      <c r="O22" s="78"/>
      <c r="P22" s="78"/>
      <c r="Q22" s="78"/>
      <c r="R22" s="78"/>
      <c r="S22" s="78"/>
      <c r="T22" s="78"/>
      <c r="U22" s="78"/>
      <c r="V22" s="78"/>
    </row>
    <row r="23" spans="1:22" ht="15">
      <c r="A23" s="78" t="s">
        <v>439</v>
      </c>
      <c r="B23" s="78">
        <v>2</v>
      </c>
      <c r="C23" s="78" t="s">
        <v>453</v>
      </c>
      <c r="D23" s="78">
        <v>1</v>
      </c>
      <c r="E23" s="78"/>
      <c r="F23" s="78"/>
      <c r="G23" s="78" t="s">
        <v>434</v>
      </c>
      <c r="H23" s="78">
        <v>1</v>
      </c>
      <c r="I23" s="78"/>
      <c r="J23" s="78"/>
      <c r="K23" s="78"/>
      <c r="L23" s="78"/>
      <c r="M23" s="78"/>
      <c r="N23" s="78"/>
      <c r="O23" s="78"/>
      <c r="P23" s="78"/>
      <c r="Q23" s="78"/>
      <c r="R23" s="78"/>
      <c r="S23" s="78"/>
      <c r="T23" s="78"/>
      <c r="U23" s="78"/>
      <c r="V23" s="78"/>
    </row>
    <row r="24" spans="1:22" ht="15">
      <c r="A24" s="78" t="s">
        <v>443</v>
      </c>
      <c r="B24" s="78">
        <v>2</v>
      </c>
      <c r="C24" s="78" t="s">
        <v>429</v>
      </c>
      <c r="D24" s="78">
        <v>1</v>
      </c>
      <c r="E24" s="78"/>
      <c r="F24" s="78"/>
      <c r="G24" s="78" t="s">
        <v>438</v>
      </c>
      <c r="H24" s="78">
        <v>1</v>
      </c>
      <c r="I24" s="78"/>
      <c r="J24" s="78"/>
      <c r="K24" s="78"/>
      <c r="L24" s="78"/>
      <c r="M24" s="78"/>
      <c r="N24" s="78"/>
      <c r="O24" s="78"/>
      <c r="P24" s="78"/>
      <c r="Q24" s="78"/>
      <c r="R24" s="78"/>
      <c r="S24" s="78"/>
      <c r="T24" s="78"/>
      <c r="U24" s="78"/>
      <c r="V24" s="78"/>
    </row>
    <row r="27" spans="1:22" ht="15" customHeight="1">
      <c r="A27" s="13" t="s">
        <v>1604</v>
      </c>
      <c r="B27" s="13" t="s">
        <v>1560</v>
      </c>
      <c r="C27" s="13" t="s">
        <v>1610</v>
      </c>
      <c r="D27" s="13" t="s">
        <v>1563</v>
      </c>
      <c r="E27" s="13" t="s">
        <v>1615</v>
      </c>
      <c r="F27" s="13" t="s">
        <v>1565</v>
      </c>
      <c r="G27" s="13" t="s">
        <v>1618</v>
      </c>
      <c r="H27" s="13" t="s">
        <v>1567</v>
      </c>
      <c r="I27" s="13" t="s">
        <v>1622</v>
      </c>
      <c r="J27" s="13" t="s">
        <v>1569</v>
      </c>
      <c r="K27" s="13" t="s">
        <v>1627</v>
      </c>
      <c r="L27" s="13" t="s">
        <v>1571</v>
      </c>
      <c r="M27" s="13" t="s">
        <v>1628</v>
      </c>
      <c r="N27" s="13" t="s">
        <v>1573</v>
      </c>
      <c r="O27" s="13" t="s">
        <v>1631</v>
      </c>
      <c r="P27" s="13" t="s">
        <v>1575</v>
      </c>
      <c r="Q27" s="13" t="s">
        <v>1632</v>
      </c>
      <c r="R27" s="13" t="s">
        <v>1577</v>
      </c>
      <c r="S27" s="13" t="s">
        <v>1637</v>
      </c>
      <c r="T27" s="13" t="s">
        <v>1579</v>
      </c>
      <c r="U27" s="13" t="s">
        <v>1640</v>
      </c>
      <c r="V27" s="13" t="s">
        <v>1580</v>
      </c>
    </row>
    <row r="28" spans="1:22" ht="15">
      <c r="A28" s="78" t="s">
        <v>1605</v>
      </c>
      <c r="B28" s="78">
        <v>18</v>
      </c>
      <c r="C28" s="78" t="s">
        <v>480</v>
      </c>
      <c r="D28" s="78">
        <v>11</v>
      </c>
      <c r="E28" s="78" t="s">
        <v>1605</v>
      </c>
      <c r="F28" s="78">
        <v>18</v>
      </c>
      <c r="G28" s="78" t="s">
        <v>482</v>
      </c>
      <c r="H28" s="78">
        <v>7</v>
      </c>
      <c r="I28" s="78" t="s">
        <v>1623</v>
      </c>
      <c r="J28" s="78">
        <v>3</v>
      </c>
      <c r="K28" s="78" t="s">
        <v>487</v>
      </c>
      <c r="L28" s="78">
        <v>1</v>
      </c>
      <c r="M28" s="78" t="s">
        <v>459</v>
      </c>
      <c r="N28" s="78">
        <v>2</v>
      </c>
      <c r="O28" s="78" t="s">
        <v>483</v>
      </c>
      <c r="P28" s="78">
        <v>2</v>
      </c>
      <c r="Q28" s="78" t="s">
        <v>1633</v>
      </c>
      <c r="R28" s="78">
        <v>2</v>
      </c>
      <c r="S28" s="78" t="s">
        <v>1638</v>
      </c>
      <c r="T28" s="78">
        <v>1</v>
      </c>
      <c r="U28" s="78" t="s">
        <v>1641</v>
      </c>
      <c r="V28" s="78">
        <v>2</v>
      </c>
    </row>
    <row r="29" spans="1:22" ht="15">
      <c r="A29" s="78" t="s">
        <v>1606</v>
      </c>
      <c r="B29" s="78">
        <v>17</v>
      </c>
      <c r="C29" s="78" t="s">
        <v>454</v>
      </c>
      <c r="D29" s="78">
        <v>7</v>
      </c>
      <c r="E29" s="78" t="s">
        <v>1606</v>
      </c>
      <c r="F29" s="78">
        <v>17</v>
      </c>
      <c r="G29" s="78" t="s">
        <v>1607</v>
      </c>
      <c r="H29" s="78">
        <v>5</v>
      </c>
      <c r="I29" s="78" t="s">
        <v>1609</v>
      </c>
      <c r="J29" s="78">
        <v>3</v>
      </c>
      <c r="K29" s="78" t="s">
        <v>469</v>
      </c>
      <c r="L29" s="78">
        <v>1</v>
      </c>
      <c r="M29" s="78" t="s">
        <v>1629</v>
      </c>
      <c r="N29" s="78">
        <v>1</v>
      </c>
      <c r="O29" s="78"/>
      <c r="P29" s="78"/>
      <c r="Q29" s="78" t="s">
        <v>1634</v>
      </c>
      <c r="R29" s="78">
        <v>1</v>
      </c>
      <c r="S29" s="78" t="s">
        <v>1639</v>
      </c>
      <c r="T29" s="78">
        <v>1</v>
      </c>
      <c r="U29" s="78" t="s">
        <v>482</v>
      </c>
      <c r="V29" s="78">
        <v>2</v>
      </c>
    </row>
    <row r="30" spans="1:22" ht="15">
      <c r="A30" s="78" t="s">
        <v>482</v>
      </c>
      <c r="B30" s="78">
        <v>16</v>
      </c>
      <c r="C30" s="78" t="s">
        <v>482</v>
      </c>
      <c r="D30" s="78">
        <v>5</v>
      </c>
      <c r="E30" s="78" t="s">
        <v>482</v>
      </c>
      <c r="F30" s="78">
        <v>2</v>
      </c>
      <c r="G30" s="78" t="s">
        <v>1608</v>
      </c>
      <c r="H30" s="78">
        <v>5</v>
      </c>
      <c r="I30" s="78" t="s">
        <v>1624</v>
      </c>
      <c r="J30" s="78">
        <v>1</v>
      </c>
      <c r="K30" s="78" t="s">
        <v>454</v>
      </c>
      <c r="L30" s="78">
        <v>1</v>
      </c>
      <c r="M30" s="78" t="s">
        <v>1630</v>
      </c>
      <c r="N30" s="78">
        <v>1</v>
      </c>
      <c r="O30" s="78"/>
      <c r="P30" s="78"/>
      <c r="Q30" s="78" t="s">
        <v>1630</v>
      </c>
      <c r="R30" s="78">
        <v>1</v>
      </c>
      <c r="S30" s="78"/>
      <c r="T30" s="78"/>
      <c r="U30" s="78" t="s">
        <v>1642</v>
      </c>
      <c r="V30" s="78">
        <v>2</v>
      </c>
    </row>
    <row r="31" spans="1:22" ht="15">
      <c r="A31" s="78" t="s">
        <v>480</v>
      </c>
      <c r="B31" s="78">
        <v>13</v>
      </c>
      <c r="C31" s="78" t="s">
        <v>1611</v>
      </c>
      <c r="D31" s="78">
        <v>4</v>
      </c>
      <c r="E31" s="78" t="s">
        <v>1616</v>
      </c>
      <c r="F31" s="78">
        <v>1</v>
      </c>
      <c r="G31" s="78" t="s">
        <v>1619</v>
      </c>
      <c r="H31" s="78">
        <v>3</v>
      </c>
      <c r="I31" s="78" t="s">
        <v>1617</v>
      </c>
      <c r="J31" s="78">
        <v>1</v>
      </c>
      <c r="K31" s="78"/>
      <c r="L31" s="78"/>
      <c r="M31" s="78"/>
      <c r="N31" s="78"/>
      <c r="O31" s="78"/>
      <c r="P31" s="78"/>
      <c r="Q31" s="78" t="s">
        <v>1635</v>
      </c>
      <c r="R31" s="78">
        <v>1</v>
      </c>
      <c r="S31" s="78"/>
      <c r="T31" s="78"/>
      <c r="U31" s="78"/>
      <c r="V31" s="78"/>
    </row>
    <row r="32" spans="1:22" ht="15">
      <c r="A32" s="78" t="s">
        <v>454</v>
      </c>
      <c r="B32" s="78">
        <v>9</v>
      </c>
      <c r="C32" s="78" t="s">
        <v>277</v>
      </c>
      <c r="D32" s="78">
        <v>4</v>
      </c>
      <c r="E32" s="78" t="s">
        <v>1617</v>
      </c>
      <c r="F32" s="78">
        <v>1</v>
      </c>
      <c r="G32" s="78" t="s">
        <v>277</v>
      </c>
      <c r="H32" s="78">
        <v>3</v>
      </c>
      <c r="I32" s="78" t="s">
        <v>1625</v>
      </c>
      <c r="J32" s="78">
        <v>1</v>
      </c>
      <c r="K32" s="78"/>
      <c r="L32" s="78"/>
      <c r="M32" s="78"/>
      <c r="N32" s="78"/>
      <c r="O32" s="78"/>
      <c r="P32" s="78"/>
      <c r="Q32" s="78" t="s">
        <v>1636</v>
      </c>
      <c r="R32" s="78">
        <v>1</v>
      </c>
      <c r="S32" s="78"/>
      <c r="T32" s="78"/>
      <c r="U32" s="78"/>
      <c r="V32" s="78"/>
    </row>
    <row r="33" spans="1:22" ht="15">
      <c r="A33" s="78" t="s">
        <v>277</v>
      </c>
      <c r="B33" s="78">
        <v>7</v>
      </c>
      <c r="C33" s="78" t="s">
        <v>487</v>
      </c>
      <c r="D33" s="78">
        <v>3</v>
      </c>
      <c r="E33" s="78"/>
      <c r="F33" s="78"/>
      <c r="G33" s="78" t="s">
        <v>480</v>
      </c>
      <c r="H33" s="78">
        <v>2</v>
      </c>
      <c r="I33" s="78" t="s">
        <v>1626</v>
      </c>
      <c r="J33" s="78">
        <v>1</v>
      </c>
      <c r="K33" s="78"/>
      <c r="L33" s="78"/>
      <c r="M33" s="78"/>
      <c r="N33" s="78"/>
      <c r="O33" s="78"/>
      <c r="P33" s="78"/>
      <c r="Q33" s="78"/>
      <c r="R33" s="78"/>
      <c r="S33" s="78"/>
      <c r="T33" s="78"/>
      <c r="U33" s="78"/>
      <c r="V33" s="78"/>
    </row>
    <row r="34" spans="1:22" ht="15">
      <c r="A34" s="78" t="s">
        <v>1607</v>
      </c>
      <c r="B34" s="78">
        <v>5</v>
      </c>
      <c r="C34" s="78" t="s">
        <v>1612</v>
      </c>
      <c r="D34" s="78">
        <v>3</v>
      </c>
      <c r="E34" s="78"/>
      <c r="F34" s="78"/>
      <c r="G34" s="78" t="s">
        <v>1620</v>
      </c>
      <c r="H34" s="78">
        <v>2</v>
      </c>
      <c r="I34" s="78"/>
      <c r="J34" s="78"/>
      <c r="K34" s="78"/>
      <c r="L34" s="78"/>
      <c r="M34" s="78"/>
      <c r="N34" s="78"/>
      <c r="O34" s="78"/>
      <c r="P34" s="78"/>
      <c r="Q34" s="78"/>
      <c r="R34" s="78"/>
      <c r="S34" s="78"/>
      <c r="T34" s="78"/>
      <c r="U34" s="78"/>
      <c r="V34" s="78"/>
    </row>
    <row r="35" spans="1:22" ht="15">
      <c r="A35" s="78" t="s">
        <v>1608</v>
      </c>
      <c r="B35" s="78">
        <v>5</v>
      </c>
      <c r="C35" s="78" t="s">
        <v>1613</v>
      </c>
      <c r="D35" s="78">
        <v>2</v>
      </c>
      <c r="E35" s="78"/>
      <c r="F35" s="78"/>
      <c r="G35" s="78" t="s">
        <v>1621</v>
      </c>
      <c r="H35" s="78">
        <v>2</v>
      </c>
      <c r="I35" s="78"/>
      <c r="J35" s="78"/>
      <c r="K35" s="78"/>
      <c r="L35" s="78"/>
      <c r="M35" s="78"/>
      <c r="N35" s="78"/>
      <c r="O35" s="78"/>
      <c r="P35" s="78"/>
      <c r="Q35" s="78"/>
      <c r="R35" s="78"/>
      <c r="S35" s="78"/>
      <c r="T35" s="78"/>
      <c r="U35" s="78"/>
      <c r="V35" s="78"/>
    </row>
    <row r="36" spans="1:22" ht="15">
      <c r="A36" s="78" t="s">
        <v>487</v>
      </c>
      <c r="B36" s="78">
        <v>4</v>
      </c>
      <c r="C36" s="78" t="s">
        <v>1614</v>
      </c>
      <c r="D36" s="78">
        <v>2</v>
      </c>
      <c r="E36" s="78"/>
      <c r="F36" s="78"/>
      <c r="G36" s="78" t="s">
        <v>454</v>
      </c>
      <c r="H36" s="78">
        <v>1</v>
      </c>
      <c r="I36" s="78"/>
      <c r="J36" s="78"/>
      <c r="K36" s="78"/>
      <c r="L36" s="78"/>
      <c r="M36" s="78"/>
      <c r="N36" s="78"/>
      <c r="O36" s="78"/>
      <c r="P36" s="78"/>
      <c r="Q36" s="78"/>
      <c r="R36" s="78"/>
      <c r="S36" s="78"/>
      <c r="T36" s="78"/>
      <c r="U36" s="78"/>
      <c r="V36" s="78"/>
    </row>
    <row r="37" spans="1:22" ht="15">
      <c r="A37" s="78" t="s">
        <v>1609</v>
      </c>
      <c r="B37" s="78">
        <v>4</v>
      </c>
      <c r="C37" s="78" t="s">
        <v>479</v>
      </c>
      <c r="D37" s="78">
        <v>2</v>
      </c>
      <c r="E37" s="78"/>
      <c r="F37" s="78"/>
      <c r="G37" s="78" t="s">
        <v>1612</v>
      </c>
      <c r="H37" s="78">
        <v>1</v>
      </c>
      <c r="I37" s="78"/>
      <c r="J37" s="78"/>
      <c r="K37" s="78"/>
      <c r="L37" s="78"/>
      <c r="M37" s="78"/>
      <c r="N37" s="78"/>
      <c r="O37" s="78"/>
      <c r="P37" s="78"/>
      <c r="Q37" s="78"/>
      <c r="R37" s="78"/>
      <c r="S37" s="78"/>
      <c r="T37" s="78"/>
      <c r="U37" s="78"/>
      <c r="V37" s="78"/>
    </row>
    <row r="40" spans="1:22" ht="15" customHeight="1">
      <c r="A40" s="13" t="s">
        <v>1650</v>
      </c>
      <c r="B40" s="13" t="s">
        <v>1560</v>
      </c>
      <c r="C40" s="13" t="s">
        <v>1659</v>
      </c>
      <c r="D40" s="13" t="s">
        <v>1563</v>
      </c>
      <c r="E40" s="13" t="s">
        <v>1666</v>
      </c>
      <c r="F40" s="13" t="s">
        <v>1565</v>
      </c>
      <c r="G40" s="13" t="s">
        <v>1672</v>
      </c>
      <c r="H40" s="13" t="s">
        <v>1567</v>
      </c>
      <c r="I40" s="13" t="s">
        <v>1679</v>
      </c>
      <c r="J40" s="13" t="s">
        <v>1569</v>
      </c>
      <c r="K40" s="13" t="s">
        <v>1686</v>
      </c>
      <c r="L40" s="13" t="s">
        <v>1571</v>
      </c>
      <c r="M40" s="13" t="s">
        <v>1692</v>
      </c>
      <c r="N40" s="13" t="s">
        <v>1573</v>
      </c>
      <c r="O40" s="13" t="s">
        <v>1697</v>
      </c>
      <c r="P40" s="13" t="s">
        <v>1575</v>
      </c>
      <c r="Q40" s="13" t="s">
        <v>1705</v>
      </c>
      <c r="R40" s="13" t="s">
        <v>1577</v>
      </c>
      <c r="S40" s="13" t="s">
        <v>1709</v>
      </c>
      <c r="T40" s="13" t="s">
        <v>1579</v>
      </c>
      <c r="U40" s="13" t="s">
        <v>1711</v>
      </c>
      <c r="V40" s="13" t="s">
        <v>1580</v>
      </c>
    </row>
    <row r="41" spans="1:22" ht="15">
      <c r="A41" s="84" t="s">
        <v>1651</v>
      </c>
      <c r="B41" s="84">
        <v>74</v>
      </c>
      <c r="C41" s="84" t="s">
        <v>277</v>
      </c>
      <c r="D41" s="84">
        <v>42</v>
      </c>
      <c r="E41" s="84" t="s">
        <v>1656</v>
      </c>
      <c r="F41" s="84">
        <v>18</v>
      </c>
      <c r="G41" s="84" t="s">
        <v>1617</v>
      </c>
      <c r="H41" s="84">
        <v>21</v>
      </c>
      <c r="I41" s="84" t="s">
        <v>277</v>
      </c>
      <c r="J41" s="84">
        <v>8</v>
      </c>
      <c r="K41" s="84" t="s">
        <v>277</v>
      </c>
      <c r="L41" s="84">
        <v>18</v>
      </c>
      <c r="M41" s="84" t="s">
        <v>218</v>
      </c>
      <c r="N41" s="84">
        <v>2</v>
      </c>
      <c r="O41" s="84" t="s">
        <v>1698</v>
      </c>
      <c r="P41" s="84">
        <v>3</v>
      </c>
      <c r="Q41" s="84" t="s">
        <v>1617</v>
      </c>
      <c r="R41" s="84">
        <v>5</v>
      </c>
      <c r="S41" s="84" t="s">
        <v>1710</v>
      </c>
      <c r="T41" s="84">
        <v>3</v>
      </c>
      <c r="U41" s="84" t="s">
        <v>1712</v>
      </c>
      <c r="V41" s="84">
        <v>2</v>
      </c>
    </row>
    <row r="42" spans="1:22" ht="15">
      <c r="A42" s="84" t="s">
        <v>1652</v>
      </c>
      <c r="B42" s="84">
        <v>11</v>
      </c>
      <c r="C42" s="84" t="s">
        <v>1617</v>
      </c>
      <c r="D42" s="84">
        <v>20</v>
      </c>
      <c r="E42" s="84" t="s">
        <v>1667</v>
      </c>
      <c r="F42" s="84">
        <v>18</v>
      </c>
      <c r="G42" s="84" t="s">
        <v>277</v>
      </c>
      <c r="H42" s="84">
        <v>19</v>
      </c>
      <c r="I42" s="84" t="s">
        <v>232</v>
      </c>
      <c r="J42" s="84">
        <v>4</v>
      </c>
      <c r="K42" s="84" t="s">
        <v>1687</v>
      </c>
      <c r="L42" s="84">
        <v>9</v>
      </c>
      <c r="M42" s="84" t="s">
        <v>292</v>
      </c>
      <c r="N42" s="84">
        <v>2</v>
      </c>
      <c r="O42" s="84" t="s">
        <v>1699</v>
      </c>
      <c r="P42" s="84">
        <v>3</v>
      </c>
      <c r="Q42" s="84" t="s">
        <v>1690</v>
      </c>
      <c r="R42" s="84">
        <v>4</v>
      </c>
      <c r="S42" s="84"/>
      <c r="T42" s="84"/>
      <c r="U42" s="84" t="s">
        <v>1713</v>
      </c>
      <c r="V42" s="84">
        <v>2</v>
      </c>
    </row>
    <row r="43" spans="1:22" ht="15">
      <c r="A43" s="84" t="s">
        <v>1653</v>
      </c>
      <c r="B43" s="84">
        <v>0</v>
      </c>
      <c r="C43" s="84" t="s">
        <v>1660</v>
      </c>
      <c r="D43" s="84">
        <v>11</v>
      </c>
      <c r="E43" s="84" t="s">
        <v>1658</v>
      </c>
      <c r="F43" s="84">
        <v>18</v>
      </c>
      <c r="G43" s="84" t="s">
        <v>1673</v>
      </c>
      <c r="H43" s="84">
        <v>14</v>
      </c>
      <c r="I43" s="84" t="s">
        <v>1617</v>
      </c>
      <c r="J43" s="84">
        <v>4</v>
      </c>
      <c r="K43" s="84" t="s">
        <v>1688</v>
      </c>
      <c r="L43" s="84">
        <v>8</v>
      </c>
      <c r="M43" s="84" t="s">
        <v>291</v>
      </c>
      <c r="N43" s="84">
        <v>2</v>
      </c>
      <c r="O43" s="84" t="s">
        <v>277</v>
      </c>
      <c r="P43" s="84">
        <v>3</v>
      </c>
      <c r="Q43" s="84" t="s">
        <v>1706</v>
      </c>
      <c r="R43" s="84">
        <v>4</v>
      </c>
      <c r="S43" s="84"/>
      <c r="T43" s="84"/>
      <c r="U43" s="84" t="s">
        <v>1678</v>
      </c>
      <c r="V43" s="84">
        <v>2</v>
      </c>
    </row>
    <row r="44" spans="1:22" ht="15">
      <c r="A44" s="84" t="s">
        <v>1654</v>
      </c>
      <c r="B44" s="84">
        <v>2279</v>
      </c>
      <c r="C44" s="84" t="s">
        <v>1656</v>
      </c>
      <c r="D44" s="84">
        <v>11</v>
      </c>
      <c r="E44" s="84" t="s">
        <v>277</v>
      </c>
      <c r="F44" s="84">
        <v>18</v>
      </c>
      <c r="G44" s="84" t="s">
        <v>1657</v>
      </c>
      <c r="H44" s="84">
        <v>11</v>
      </c>
      <c r="I44" s="84" t="s">
        <v>1680</v>
      </c>
      <c r="J44" s="84">
        <v>3</v>
      </c>
      <c r="K44" s="84" t="s">
        <v>1689</v>
      </c>
      <c r="L44" s="84">
        <v>8</v>
      </c>
      <c r="M44" s="84" t="s">
        <v>290</v>
      </c>
      <c r="N44" s="84">
        <v>2</v>
      </c>
      <c r="O44" s="84" t="s">
        <v>1700</v>
      </c>
      <c r="P44" s="84">
        <v>2</v>
      </c>
      <c r="Q44" s="84" t="s">
        <v>1673</v>
      </c>
      <c r="R44" s="84">
        <v>4</v>
      </c>
      <c r="S44" s="84"/>
      <c r="T44" s="84"/>
      <c r="U44" s="84" t="s">
        <v>1714</v>
      </c>
      <c r="V44" s="84">
        <v>2</v>
      </c>
    </row>
    <row r="45" spans="1:22" ht="15">
      <c r="A45" s="84" t="s">
        <v>1655</v>
      </c>
      <c r="B45" s="84">
        <v>2364</v>
      </c>
      <c r="C45" s="84" t="s">
        <v>1661</v>
      </c>
      <c r="D45" s="84">
        <v>11</v>
      </c>
      <c r="E45" s="84" t="s">
        <v>1668</v>
      </c>
      <c r="F45" s="84">
        <v>18</v>
      </c>
      <c r="G45" s="84" t="s">
        <v>1674</v>
      </c>
      <c r="H45" s="84">
        <v>9</v>
      </c>
      <c r="I45" s="84" t="s">
        <v>1681</v>
      </c>
      <c r="J45" s="84">
        <v>3</v>
      </c>
      <c r="K45" s="84" t="s">
        <v>281</v>
      </c>
      <c r="L45" s="84">
        <v>7</v>
      </c>
      <c r="M45" s="84" t="s">
        <v>289</v>
      </c>
      <c r="N45" s="84">
        <v>2</v>
      </c>
      <c r="O45" s="84" t="s">
        <v>1701</v>
      </c>
      <c r="P45" s="84">
        <v>2</v>
      </c>
      <c r="Q45" s="84" t="s">
        <v>1707</v>
      </c>
      <c r="R45" s="84">
        <v>4</v>
      </c>
      <c r="S45" s="84"/>
      <c r="T45" s="84"/>
      <c r="U45" s="84"/>
      <c r="V45" s="84"/>
    </row>
    <row r="46" spans="1:22" ht="15">
      <c r="A46" s="84" t="s">
        <v>277</v>
      </c>
      <c r="B46" s="84">
        <v>113</v>
      </c>
      <c r="C46" s="84" t="s">
        <v>1662</v>
      </c>
      <c r="D46" s="84">
        <v>11</v>
      </c>
      <c r="E46" s="84" t="s">
        <v>1669</v>
      </c>
      <c r="F46" s="84">
        <v>17</v>
      </c>
      <c r="G46" s="84" t="s">
        <v>1675</v>
      </c>
      <c r="H46" s="84">
        <v>9</v>
      </c>
      <c r="I46" s="84" t="s">
        <v>1682</v>
      </c>
      <c r="J46" s="84">
        <v>3</v>
      </c>
      <c r="K46" s="84" t="s">
        <v>1690</v>
      </c>
      <c r="L46" s="84">
        <v>3</v>
      </c>
      <c r="M46" s="84" t="s">
        <v>288</v>
      </c>
      <c r="N46" s="84">
        <v>2</v>
      </c>
      <c r="O46" s="84" t="s">
        <v>275</v>
      </c>
      <c r="P46" s="84">
        <v>2</v>
      </c>
      <c r="Q46" s="84" t="s">
        <v>1708</v>
      </c>
      <c r="R46" s="84">
        <v>4</v>
      </c>
      <c r="S46" s="84"/>
      <c r="T46" s="84"/>
      <c r="U46" s="84"/>
      <c r="V46" s="84"/>
    </row>
    <row r="47" spans="1:22" ht="15">
      <c r="A47" s="84" t="s">
        <v>1617</v>
      </c>
      <c r="B47" s="84">
        <v>71</v>
      </c>
      <c r="C47" s="84" t="s">
        <v>1658</v>
      </c>
      <c r="D47" s="84">
        <v>8</v>
      </c>
      <c r="E47" s="84" t="s">
        <v>1670</v>
      </c>
      <c r="F47" s="84">
        <v>17</v>
      </c>
      <c r="G47" s="84" t="s">
        <v>300</v>
      </c>
      <c r="H47" s="84">
        <v>8</v>
      </c>
      <c r="I47" s="84" t="s">
        <v>1683</v>
      </c>
      <c r="J47" s="84">
        <v>3</v>
      </c>
      <c r="K47" s="84" t="s">
        <v>1656</v>
      </c>
      <c r="L47" s="84">
        <v>3</v>
      </c>
      <c r="M47" s="84" t="s">
        <v>1693</v>
      </c>
      <c r="N47" s="84">
        <v>2</v>
      </c>
      <c r="O47" s="84" t="s">
        <v>305</v>
      </c>
      <c r="P47" s="84">
        <v>2</v>
      </c>
      <c r="Q47" s="84" t="s">
        <v>294</v>
      </c>
      <c r="R47" s="84">
        <v>4</v>
      </c>
      <c r="S47" s="84"/>
      <c r="T47" s="84"/>
      <c r="U47" s="84"/>
      <c r="V47" s="84"/>
    </row>
    <row r="48" spans="1:22" ht="15">
      <c r="A48" s="84" t="s">
        <v>1656</v>
      </c>
      <c r="B48" s="84">
        <v>34</v>
      </c>
      <c r="C48" s="84" t="s">
        <v>1663</v>
      </c>
      <c r="D48" s="84">
        <v>8</v>
      </c>
      <c r="E48" s="84" t="s">
        <v>1671</v>
      </c>
      <c r="F48" s="84">
        <v>17</v>
      </c>
      <c r="G48" s="84" t="s">
        <v>1676</v>
      </c>
      <c r="H48" s="84">
        <v>8</v>
      </c>
      <c r="I48" s="84" t="s">
        <v>1684</v>
      </c>
      <c r="J48" s="84">
        <v>3</v>
      </c>
      <c r="K48" s="84" t="s">
        <v>1691</v>
      </c>
      <c r="L48" s="84">
        <v>3</v>
      </c>
      <c r="M48" s="84" t="s">
        <v>1694</v>
      </c>
      <c r="N48" s="84">
        <v>2</v>
      </c>
      <c r="O48" s="84" t="s">
        <v>1702</v>
      </c>
      <c r="P48" s="84">
        <v>2</v>
      </c>
      <c r="Q48" s="84" t="s">
        <v>300</v>
      </c>
      <c r="R48" s="84">
        <v>4</v>
      </c>
      <c r="S48" s="84"/>
      <c r="T48" s="84"/>
      <c r="U48" s="84"/>
      <c r="V48" s="84"/>
    </row>
    <row r="49" spans="1:22" ht="15">
      <c r="A49" s="84" t="s">
        <v>1657</v>
      </c>
      <c r="B49" s="84">
        <v>28</v>
      </c>
      <c r="C49" s="84" t="s">
        <v>1664</v>
      </c>
      <c r="D49" s="84">
        <v>7</v>
      </c>
      <c r="E49" s="84" t="s">
        <v>1617</v>
      </c>
      <c r="F49" s="84">
        <v>17</v>
      </c>
      <c r="G49" s="84" t="s">
        <v>1677</v>
      </c>
      <c r="H49" s="84">
        <v>8</v>
      </c>
      <c r="I49" s="84" t="s">
        <v>1685</v>
      </c>
      <c r="J49" s="84">
        <v>3</v>
      </c>
      <c r="K49" s="84" t="s">
        <v>1617</v>
      </c>
      <c r="L49" s="84">
        <v>3</v>
      </c>
      <c r="M49" s="84" t="s">
        <v>1695</v>
      </c>
      <c r="N49" s="84">
        <v>2</v>
      </c>
      <c r="O49" s="84" t="s">
        <v>1703</v>
      </c>
      <c r="P49" s="84">
        <v>2</v>
      </c>
      <c r="Q49" s="84" t="s">
        <v>277</v>
      </c>
      <c r="R49" s="84">
        <v>3</v>
      </c>
      <c r="S49" s="84"/>
      <c r="T49" s="84"/>
      <c r="U49" s="84"/>
      <c r="V49" s="84"/>
    </row>
    <row r="50" spans="1:22" ht="15">
      <c r="A50" s="84" t="s">
        <v>1658</v>
      </c>
      <c r="B50" s="84">
        <v>26</v>
      </c>
      <c r="C50" s="84" t="s">
        <v>1665</v>
      </c>
      <c r="D50" s="84">
        <v>7</v>
      </c>
      <c r="E50" s="84" t="s">
        <v>1657</v>
      </c>
      <c r="F50" s="84">
        <v>17</v>
      </c>
      <c r="G50" s="84" t="s">
        <v>1678</v>
      </c>
      <c r="H50" s="84">
        <v>7</v>
      </c>
      <c r="I50" s="84" t="s">
        <v>300</v>
      </c>
      <c r="J50" s="84">
        <v>3</v>
      </c>
      <c r="K50" s="84" t="s">
        <v>1664</v>
      </c>
      <c r="L50" s="84">
        <v>2</v>
      </c>
      <c r="M50" s="84" t="s">
        <v>1696</v>
      </c>
      <c r="N50" s="84">
        <v>2</v>
      </c>
      <c r="O50" s="84" t="s">
        <v>1704</v>
      </c>
      <c r="P50" s="84">
        <v>2</v>
      </c>
      <c r="Q50" s="84" t="s">
        <v>263</v>
      </c>
      <c r="R50" s="84">
        <v>2</v>
      </c>
      <c r="S50" s="84"/>
      <c r="T50" s="84"/>
      <c r="U50" s="84"/>
      <c r="V50" s="84"/>
    </row>
    <row r="53" spans="1:22" ht="15" customHeight="1">
      <c r="A53" s="13" t="s">
        <v>1725</v>
      </c>
      <c r="B53" s="13" t="s">
        <v>1560</v>
      </c>
      <c r="C53" s="13" t="s">
        <v>1736</v>
      </c>
      <c r="D53" s="13" t="s">
        <v>1563</v>
      </c>
      <c r="E53" s="13" t="s">
        <v>1747</v>
      </c>
      <c r="F53" s="13" t="s">
        <v>1565</v>
      </c>
      <c r="G53" s="13" t="s">
        <v>1748</v>
      </c>
      <c r="H53" s="13" t="s">
        <v>1567</v>
      </c>
      <c r="I53" s="13" t="s">
        <v>1758</v>
      </c>
      <c r="J53" s="13" t="s">
        <v>1569</v>
      </c>
      <c r="K53" s="13" t="s">
        <v>1769</v>
      </c>
      <c r="L53" s="13" t="s">
        <v>1571</v>
      </c>
      <c r="M53" s="13" t="s">
        <v>1780</v>
      </c>
      <c r="N53" s="13" t="s">
        <v>1573</v>
      </c>
      <c r="O53" s="13" t="s">
        <v>1791</v>
      </c>
      <c r="P53" s="13" t="s">
        <v>1575</v>
      </c>
      <c r="Q53" s="13" t="s">
        <v>1802</v>
      </c>
      <c r="R53" s="13" t="s">
        <v>1577</v>
      </c>
      <c r="S53" s="78" t="s">
        <v>1813</v>
      </c>
      <c r="T53" s="78" t="s">
        <v>1579</v>
      </c>
      <c r="U53" s="13" t="s">
        <v>1814</v>
      </c>
      <c r="V53" s="13" t="s">
        <v>1580</v>
      </c>
    </row>
    <row r="54" spans="1:22" ht="15">
      <c r="A54" s="84" t="s">
        <v>1726</v>
      </c>
      <c r="B54" s="84">
        <v>28</v>
      </c>
      <c r="C54" s="84" t="s">
        <v>1737</v>
      </c>
      <c r="D54" s="84">
        <v>11</v>
      </c>
      <c r="E54" s="84" t="s">
        <v>1727</v>
      </c>
      <c r="F54" s="84">
        <v>18</v>
      </c>
      <c r="G54" s="84" t="s">
        <v>1726</v>
      </c>
      <c r="H54" s="84">
        <v>11</v>
      </c>
      <c r="I54" s="84" t="s">
        <v>1759</v>
      </c>
      <c r="J54" s="84">
        <v>3</v>
      </c>
      <c r="K54" s="84" t="s">
        <v>1770</v>
      </c>
      <c r="L54" s="84">
        <v>8</v>
      </c>
      <c r="M54" s="84" t="s">
        <v>1781</v>
      </c>
      <c r="N54" s="84">
        <v>2</v>
      </c>
      <c r="O54" s="84" t="s">
        <v>1792</v>
      </c>
      <c r="P54" s="84">
        <v>2</v>
      </c>
      <c r="Q54" s="84" t="s">
        <v>1803</v>
      </c>
      <c r="R54" s="84">
        <v>4</v>
      </c>
      <c r="S54" s="84"/>
      <c r="T54" s="84"/>
      <c r="U54" s="84" t="s">
        <v>1815</v>
      </c>
      <c r="V54" s="84">
        <v>2</v>
      </c>
    </row>
    <row r="55" spans="1:22" ht="15">
      <c r="A55" s="84" t="s">
        <v>1727</v>
      </c>
      <c r="B55" s="84">
        <v>18</v>
      </c>
      <c r="C55" s="84" t="s">
        <v>1738</v>
      </c>
      <c r="D55" s="84">
        <v>11</v>
      </c>
      <c r="E55" s="84" t="s">
        <v>1729</v>
      </c>
      <c r="F55" s="84">
        <v>17</v>
      </c>
      <c r="G55" s="84" t="s">
        <v>1749</v>
      </c>
      <c r="H55" s="84">
        <v>9</v>
      </c>
      <c r="I55" s="84" t="s">
        <v>1760</v>
      </c>
      <c r="J55" s="84">
        <v>3</v>
      </c>
      <c r="K55" s="84" t="s">
        <v>1771</v>
      </c>
      <c r="L55" s="84">
        <v>8</v>
      </c>
      <c r="M55" s="84" t="s">
        <v>1782</v>
      </c>
      <c r="N55" s="84">
        <v>2</v>
      </c>
      <c r="O55" s="84" t="s">
        <v>1793</v>
      </c>
      <c r="P55" s="84">
        <v>2</v>
      </c>
      <c r="Q55" s="84" t="s">
        <v>1804</v>
      </c>
      <c r="R55" s="84">
        <v>4</v>
      </c>
      <c r="S55" s="84"/>
      <c r="T55" s="84"/>
      <c r="U55" s="84" t="s">
        <v>1816</v>
      </c>
      <c r="V55" s="84">
        <v>2</v>
      </c>
    </row>
    <row r="56" spans="1:22" ht="15">
      <c r="A56" s="84" t="s">
        <v>1728</v>
      </c>
      <c r="B56" s="84">
        <v>18</v>
      </c>
      <c r="C56" s="84" t="s">
        <v>1739</v>
      </c>
      <c r="D56" s="84">
        <v>7</v>
      </c>
      <c r="E56" s="84" t="s">
        <v>1730</v>
      </c>
      <c r="F56" s="84">
        <v>17</v>
      </c>
      <c r="G56" s="84" t="s">
        <v>1750</v>
      </c>
      <c r="H56" s="84">
        <v>8</v>
      </c>
      <c r="I56" s="84" t="s">
        <v>1761</v>
      </c>
      <c r="J56" s="84">
        <v>3</v>
      </c>
      <c r="K56" s="84" t="s">
        <v>1772</v>
      </c>
      <c r="L56" s="84">
        <v>8</v>
      </c>
      <c r="M56" s="84" t="s">
        <v>1783</v>
      </c>
      <c r="N56" s="84">
        <v>2</v>
      </c>
      <c r="O56" s="84" t="s">
        <v>1794</v>
      </c>
      <c r="P56" s="84">
        <v>2</v>
      </c>
      <c r="Q56" s="84" t="s">
        <v>1805</v>
      </c>
      <c r="R56" s="84">
        <v>4</v>
      </c>
      <c r="S56" s="84"/>
      <c r="T56" s="84"/>
      <c r="U56" s="84" t="s">
        <v>1817</v>
      </c>
      <c r="V56" s="84">
        <v>2</v>
      </c>
    </row>
    <row r="57" spans="1:22" ht="15">
      <c r="A57" s="84" t="s">
        <v>1729</v>
      </c>
      <c r="B57" s="84">
        <v>17</v>
      </c>
      <c r="C57" s="84" t="s">
        <v>1740</v>
      </c>
      <c r="D57" s="84">
        <v>7</v>
      </c>
      <c r="E57" s="84" t="s">
        <v>1731</v>
      </c>
      <c r="F57" s="84">
        <v>17</v>
      </c>
      <c r="G57" s="84" t="s">
        <v>1751</v>
      </c>
      <c r="H57" s="84">
        <v>8</v>
      </c>
      <c r="I57" s="84" t="s">
        <v>1762</v>
      </c>
      <c r="J57" s="84">
        <v>3</v>
      </c>
      <c r="K57" s="84" t="s">
        <v>1773</v>
      </c>
      <c r="L57" s="84">
        <v>7</v>
      </c>
      <c r="M57" s="84" t="s">
        <v>1784</v>
      </c>
      <c r="N57" s="84">
        <v>2</v>
      </c>
      <c r="O57" s="84" t="s">
        <v>1795</v>
      </c>
      <c r="P57" s="84">
        <v>2</v>
      </c>
      <c r="Q57" s="84" t="s">
        <v>1806</v>
      </c>
      <c r="R57" s="84">
        <v>2</v>
      </c>
      <c r="S57" s="84"/>
      <c r="T57" s="84"/>
      <c r="U57" s="84"/>
      <c r="V57" s="84"/>
    </row>
    <row r="58" spans="1:22" ht="15">
      <c r="A58" s="84" t="s">
        <v>1730</v>
      </c>
      <c r="B58" s="84">
        <v>17</v>
      </c>
      <c r="C58" s="84" t="s">
        <v>1741</v>
      </c>
      <c r="D58" s="84">
        <v>7</v>
      </c>
      <c r="E58" s="84" t="s">
        <v>1732</v>
      </c>
      <c r="F58" s="84">
        <v>17</v>
      </c>
      <c r="G58" s="84" t="s">
        <v>1752</v>
      </c>
      <c r="H58" s="84">
        <v>8</v>
      </c>
      <c r="I58" s="84" t="s">
        <v>1763</v>
      </c>
      <c r="J58" s="84">
        <v>3</v>
      </c>
      <c r="K58" s="84" t="s">
        <v>1774</v>
      </c>
      <c r="L58" s="84">
        <v>3</v>
      </c>
      <c r="M58" s="84" t="s">
        <v>1785</v>
      </c>
      <c r="N58" s="84">
        <v>2</v>
      </c>
      <c r="O58" s="84" t="s">
        <v>1796</v>
      </c>
      <c r="P58" s="84">
        <v>2</v>
      </c>
      <c r="Q58" s="84" t="s">
        <v>1807</v>
      </c>
      <c r="R58" s="84">
        <v>2</v>
      </c>
      <c r="S58" s="84"/>
      <c r="T58" s="84"/>
      <c r="U58" s="84"/>
      <c r="V58" s="84"/>
    </row>
    <row r="59" spans="1:22" ht="15">
      <c r="A59" s="84" t="s">
        <v>1731</v>
      </c>
      <c r="B59" s="84">
        <v>17</v>
      </c>
      <c r="C59" s="84" t="s">
        <v>1742</v>
      </c>
      <c r="D59" s="84">
        <v>7</v>
      </c>
      <c r="E59" s="84" t="s">
        <v>1733</v>
      </c>
      <c r="F59" s="84">
        <v>17</v>
      </c>
      <c r="G59" s="84" t="s">
        <v>1753</v>
      </c>
      <c r="H59" s="84">
        <v>8</v>
      </c>
      <c r="I59" s="84" t="s">
        <v>1764</v>
      </c>
      <c r="J59" s="84">
        <v>3</v>
      </c>
      <c r="K59" s="84" t="s">
        <v>1775</v>
      </c>
      <c r="L59" s="84">
        <v>2</v>
      </c>
      <c r="M59" s="84" t="s">
        <v>1786</v>
      </c>
      <c r="N59" s="84">
        <v>2</v>
      </c>
      <c r="O59" s="84" t="s">
        <v>1797</v>
      </c>
      <c r="P59" s="84">
        <v>2</v>
      </c>
      <c r="Q59" s="84" t="s">
        <v>1808</v>
      </c>
      <c r="R59" s="84">
        <v>2</v>
      </c>
      <c r="S59" s="84"/>
      <c r="T59" s="84"/>
      <c r="U59" s="84"/>
      <c r="V59" s="84"/>
    </row>
    <row r="60" spans="1:22" ht="15">
      <c r="A60" s="84" t="s">
        <v>1732</v>
      </c>
      <c r="B60" s="84">
        <v>17</v>
      </c>
      <c r="C60" s="84" t="s">
        <v>1743</v>
      </c>
      <c r="D60" s="84">
        <v>7</v>
      </c>
      <c r="E60" s="84" t="s">
        <v>1728</v>
      </c>
      <c r="F60" s="84">
        <v>17</v>
      </c>
      <c r="G60" s="84" t="s">
        <v>1754</v>
      </c>
      <c r="H60" s="84">
        <v>8</v>
      </c>
      <c r="I60" s="84" t="s">
        <v>1765</v>
      </c>
      <c r="J60" s="84">
        <v>3</v>
      </c>
      <c r="K60" s="84" t="s">
        <v>1776</v>
      </c>
      <c r="L60" s="84">
        <v>2</v>
      </c>
      <c r="M60" s="84" t="s">
        <v>1787</v>
      </c>
      <c r="N60" s="84">
        <v>2</v>
      </c>
      <c r="O60" s="84" t="s">
        <v>1798</v>
      </c>
      <c r="P60" s="84">
        <v>2</v>
      </c>
      <c r="Q60" s="84" t="s">
        <v>1809</v>
      </c>
      <c r="R60" s="84">
        <v>2</v>
      </c>
      <c r="S60" s="84"/>
      <c r="T60" s="84"/>
      <c r="U60" s="84"/>
      <c r="V60" s="84"/>
    </row>
    <row r="61" spans="1:22" ht="15">
      <c r="A61" s="84" t="s">
        <v>1733</v>
      </c>
      <c r="B61" s="84">
        <v>17</v>
      </c>
      <c r="C61" s="84" t="s">
        <v>1744</v>
      </c>
      <c r="D61" s="84">
        <v>7</v>
      </c>
      <c r="E61" s="84" t="s">
        <v>1726</v>
      </c>
      <c r="F61" s="84">
        <v>17</v>
      </c>
      <c r="G61" s="84" t="s">
        <v>1755</v>
      </c>
      <c r="H61" s="84">
        <v>6</v>
      </c>
      <c r="I61" s="84" t="s">
        <v>1766</v>
      </c>
      <c r="J61" s="84">
        <v>2</v>
      </c>
      <c r="K61" s="84" t="s">
        <v>1777</v>
      </c>
      <c r="L61" s="84">
        <v>2</v>
      </c>
      <c r="M61" s="84" t="s">
        <v>1788</v>
      </c>
      <c r="N61" s="84">
        <v>2</v>
      </c>
      <c r="O61" s="84" t="s">
        <v>1799</v>
      </c>
      <c r="P61" s="84">
        <v>2</v>
      </c>
      <c r="Q61" s="84" t="s">
        <v>1810</v>
      </c>
      <c r="R61" s="84">
        <v>2</v>
      </c>
      <c r="S61" s="84"/>
      <c r="T61" s="84"/>
      <c r="U61" s="84"/>
      <c r="V61" s="84"/>
    </row>
    <row r="62" spans="1:22" ht="15">
      <c r="A62" s="84" t="s">
        <v>1734</v>
      </c>
      <c r="B62" s="84">
        <v>17</v>
      </c>
      <c r="C62" s="84" t="s">
        <v>1745</v>
      </c>
      <c r="D62" s="84">
        <v>7</v>
      </c>
      <c r="E62" s="84" t="s">
        <v>1734</v>
      </c>
      <c r="F62" s="84">
        <v>17</v>
      </c>
      <c r="G62" s="84" t="s">
        <v>1756</v>
      </c>
      <c r="H62" s="84">
        <v>5</v>
      </c>
      <c r="I62" s="84" t="s">
        <v>1767</v>
      </c>
      <c r="J62" s="84">
        <v>2</v>
      </c>
      <c r="K62" s="84" t="s">
        <v>1778</v>
      </c>
      <c r="L62" s="84">
        <v>2</v>
      </c>
      <c r="M62" s="84" t="s">
        <v>1789</v>
      </c>
      <c r="N62" s="84">
        <v>2</v>
      </c>
      <c r="O62" s="84" t="s">
        <v>1800</v>
      </c>
      <c r="P62" s="84">
        <v>2</v>
      </c>
      <c r="Q62" s="84" t="s">
        <v>1811</v>
      </c>
      <c r="R62" s="84">
        <v>2</v>
      </c>
      <c r="S62" s="84"/>
      <c r="T62" s="84"/>
      <c r="U62" s="84"/>
      <c r="V62" s="84"/>
    </row>
    <row r="63" spans="1:22" ht="15">
      <c r="A63" s="84" t="s">
        <v>1735</v>
      </c>
      <c r="B63" s="84">
        <v>17</v>
      </c>
      <c r="C63" s="84" t="s">
        <v>1746</v>
      </c>
      <c r="D63" s="84">
        <v>7</v>
      </c>
      <c r="E63" s="84" t="s">
        <v>1735</v>
      </c>
      <c r="F63" s="84">
        <v>17</v>
      </c>
      <c r="G63" s="84" t="s">
        <v>1757</v>
      </c>
      <c r="H63" s="84">
        <v>5</v>
      </c>
      <c r="I63" s="84" t="s">
        <v>1768</v>
      </c>
      <c r="J63" s="84">
        <v>2</v>
      </c>
      <c r="K63" s="84" t="s">
        <v>1779</v>
      </c>
      <c r="L63" s="84">
        <v>2</v>
      </c>
      <c r="M63" s="84" t="s">
        <v>1790</v>
      </c>
      <c r="N63" s="84">
        <v>2</v>
      </c>
      <c r="O63" s="84" t="s">
        <v>1801</v>
      </c>
      <c r="P63" s="84">
        <v>2</v>
      </c>
      <c r="Q63" s="84" t="s">
        <v>1812</v>
      </c>
      <c r="R63" s="84">
        <v>2</v>
      </c>
      <c r="S63" s="84"/>
      <c r="T63" s="84"/>
      <c r="U63" s="84"/>
      <c r="V63" s="84"/>
    </row>
    <row r="66" spans="1:22" ht="15" customHeight="1">
      <c r="A66" s="13" t="s">
        <v>1828</v>
      </c>
      <c r="B66" s="13" t="s">
        <v>1560</v>
      </c>
      <c r="C66" s="13" t="s">
        <v>1830</v>
      </c>
      <c r="D66" s="13" t="s">
        <v>1563</v>
      </c>
      <c r="E66" s="78" t="s">
        <v>1831</v>
      </c>
      <c r="F66" s="78" t="s">
        <v>1565</v>
      </c>
      <c r="G66" s="78" t="s">
        <v>1834</v>
      </c>
      <c r="H66" s="78" t="s">
        <v>1567</v>
      </c>
      <c r="I66" s="78" t="s">
        <v>1836</v>
      </c>
      <c r="J66" s="78" t="s">
        <v>1569</v>
      </c>
      <c r="K66" s="78" t="s">
        <v>1838</v>
      </c>
      <c r="L66" s="78" t="s">
        <v>1571</v>
      </c>
      <c r="M66" s="13" t="s">
        <v>1840</v>
      </c>
      <c r="N66" s="13" t="s">
        <v>1573</v>
      </c>
      <c r="O66" s="78" t="s">
        <v>1842</v>
      </c>
      <c r="P66" s="78" t="s">
        <v>1575</v>
      </c>
      <c r="Q66" s="78" t="s">
        <v>1844</v>
      </c>
      <c r="R66" s="78" t="s">
        <v>1577</v>
      </c>
      <c r="S66" s="78" t="s">
        <v>1846</v>
      </c>
      <c r="T66" s="78" t="s">
        <v>1579</v>
      </c>
      <c r="U66" s="78" t="s">
        <v>1848</v>
      </c>
      <c r="V66" s="78" t="s">
        <v>1580</v>
      </c>
    </row>
    <row r="67" spans="1:22" ht="15">
      <c r="A67" s="78" t="s">
        <v>277</v>
      </c>
      <c r="B67" s="78">
        <v>1</v>
      </c>
      <c r="C67" s="78" t="s">
        <v>277</v>
      </c>
      <c r="D67" s="78">
        <v>1</v>
      </c>
      <c r="E67" s="78"/>
      <c r="F67" s="78"/>
      <c r="G67" s="78"/>
      <c r="H67" s="78"/>
      <c r="I67" s="78"/>
      <c r="J67" s="78"/>
      <c r="K67" s="78"/>
      <c r="L67" s="78"/>
      <c r="M67" s="78" t="s">
        <v>218</v>
      </c>
      <c r="N67" s="78">
        <v>1</v>
      </c>
      <c r="O67" s="78"/>
      <c r="P67" s="78"/>
      <c r="Q67" s="78"/>
      <c r="R67" s="78"/>
      <c r="S67" s="78"/>
      <c r="T67" s="78"/>
      <c r="U67" s="78"/>
      <c r="V67" s="78"/>
    </row>
    <row r="68" spans="1:22" ht="15">
      <c r="A68" s="78" t="s">
        <v>218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1829</v>
      </c>
      <c r="B71" s="13" t="s">
        <v>1560</v>
      </c>
      <c r="C71" s="13" t="s">
        <v>1832</v>
      </c>
      <c r="D71" s="13" t="s">
        <v>1563</v>
      </c>
      <c r="E71" s="13" t="s">
        <v>1833</v>
      </c>
      <c r="F71" s="13" t="s">
        <v>1565</v>
      </c>
      <c r="G71" s="78" t="s">
        <v>1835</v>
      </c>
      <c r="H71" s="78" t="s">
        <v>1567</v>
      </c>
      <c r="I71" s="13" t="s">
        <v>1837</v>
      </c>
      <c r="J71" s="13" t="s">
        <v>1569</v>
      </c>
      <c r="K71" s="13" t="s">
        <v>1839</v>
      </c>
      <c r="L71" s="13" t="s">
        <v>1571</v>
      </c>
      <c r="M71" s="13" t="s">
        <v>1841</v>
      </c>
      <c r="N71" s="13" t="s">
        <v>1573</v>
      </c>
      <c r="O71" s="13" t="s">
        <v>1843</v>
      </c>
      <c r="P71" s="13" t="s">
        <v>1575</v>
      </c>
      <c r="Q71" s="13" t="s">
        <v>1845</v>
      </c>
      <c r="R71" s="13" t="s">
        <v>1577</v>
      </c>
      <c r="S71" s="13" t="s">
        <v>1847</v>
      </c>
      <c r="T71" s="13" t="s">
        <v>1579</v>
      </c>
      <c r="U71" s="13" t="s">
        <v>1849</v>
      </c>
      <c r="V71" s="13" t="s">
        <v>1580</v>
      </c>
    </row>
    <row r="72" spans="1:22" ht="15">
      <c r="A72" s="78" t="s">
        <v>277</v>
      </c>
      <c r="B72" s="78">
        <v>52</v>
      </c>
      <c r="C72" s="78" t="s">
        <v>277</v>
      </c>
      <c r="D72" s="78">
        <v>29</v>
      </c>
      <c r="E72" s="78" t="s">
        <v>265</v>
      </c>
      <c r="F72" s="78">
        <v>16</v>
      </c>
      <c r="G72" s="78"/>
      <c r="H72" s="78"/>
      <c r="I72" s="78" t="s">
        <v>277</v>
      </c>
      <c r="J72" s="78">
        <v>6</v>
      </c>
      <c r="K72" s="78" t="s">
        <v>277</v>
      </c>
      <c r="L72" s="78">
        <v>13</v>
      </c>
      <c r="M72" s="78" t="s">
        <v>292</v>
      </c>
      <c r="N72" s="78">
        <v>2</v>
      </c>
      <c r="O72" s="78" t="s">
        <v>277</v>
      </c>
      <c r="P72" s="78">
        <v>3</v>
      </c>
      <c r="Q72" s="78" t="s">
        <v>263</v>
      </c>
      <c r="R72" s="78">
        <v>2</v>
      </c>
      <c r="S72" s="78" t="s">
        <v>293</v>
      </c>
      <c r="T72" s="78">
        <v>1</v>
      </c>
      <c r="U72" s="78" t="s">
        <v>215</v>
      </c>
      <c r="V72" s="78">
        <v>1</v>
      </c>
    </row>
    <row r="73" spans="1:22" ht="15">
      <c r="A73" s="78" t="s">
        <v>265</v>
      </c>
      <c r="B73" s="78">
        <v>16</v>
      </c>
      <c r="C73" s="78" t="s">
        <v>301</v>
      </c>
      <c r="D73" s="78">
        <v>3</v>
      </c>
      <c r="E73" s="78"/>
      <c r="F73" s="78"/>
      <c r="G73" s="78"/>
      <c r="H73" s="78"/>
      <c r="I73" s="78" t="s">
        <v>232</v>
      </c>
      <c r="J73" s="78">
        <v>4</v>
      </c>
      <c r="K73" s="78" t="s">
        <v>281</v>
      </c>
      <c r="L73" s="78">
        <v>7</v>
      </c>
      <c r="M73" s="78" t="s">
        <v>291</v>
      </c>
      <c r="N73" s="78">
        <v>2</v>
      </c>
      <c r="O73" s="78" t="s">
        <v>275</v>
      </c>
      <c r="P73" s="78">
        <v>2</v>
      </c>
      <c r="Q73" s="78"/>
      <c r="R73" s="78"/>
      <c r="S73" s="78"/>
      <c r="T73" s="78"/>
      <c r="U73" s="78"/>
      <c r="V73" s="78"/>
    </row>
    <row r="74" spans="1:22" ht="15">
      <c r="A74" s="78" t="s">
        <v>281</v>
      </c>
      <c r="B74" s="78">
        <v>9</v>
      </c>
      <c r="C74" s="78" t="s">
        <v>302</v>
      </c>
      <c r="D74" s="78">
        <v>3</v>
      </c>
      <c r="E74" s="78"/>
      <c r="F74" s="78"/>
      <c r="G74" s="78"/>
      <c r="H74" s="78"/>
      <c r="I74" s="78" t="s">
        <v>300</v>
      </c>
      <c r="J74" s="78">
        <v>3</v>
      </c>
      <c r="K74" s="78" t="s">
        <v>306</v>
      </c>
      <c r="L74" s="78">
        <v>2</v>
      </c>
      <c r="M74" s="78" t="s">
        <v>290</v>
      </c>
      <c r="N74" s="78">
        <v>2</v>
      </c>
      <c r="O74" s="78" t="s">
        <v>305</v>
      </c>
      <c r="P74" s="78">
        <v>2</v>
      </c>
      <c r="Q74" s="78"/>
      <c r="R74" s="78"/>
      <c r="S74" s="78"/>
      <c r="T74" s="78"/>
      <c r="U74" s="78"/>
      <c r="V74" s="78"/>
    </row>
    <row r="75" spans="1:22" ht="15">
      <c r="A75" s="78" t="s">
        <v>232</v>
      </c>
      <c r="B75" s="78">
        <v>8</v>
      </c>
      <c r="C75" s="78" t="s">
        <v>232</v>
      </c>
      <c r="D75" s="78">
        <v>2</v>
      </c>
      <c r="E75" s="78"/>
      <c r="F75" s="78"/>
      <c r="G75" s="78"/>
      <c r="H75" s="78"/>
      <c r="I75" s="78" t="s">
        <v>299</v>
      </c>
      <c r="J75" s="78">
        <v>2</v>
      </c>
      <c r="K75" s="78" t="s">
        <v>232</v>
      </c>
      <c r="L75" s="78">
        <v>2</v>
      </c>
      <c r="M75" s="78" t="s">
        <v>289</v>
      </c>
      <c r="N75" s="78">
        <v>2</v>
      </c>
      <c r="O75" s="78" t="s">
        <v>273</v>
      </c>
      <c r="P75" s="78">
        <v>1</v>
      </c>
      <c r="Q75" s="78"/>
      <c r="R75" s="78"/>
      <c r="S75" s="78"/>
      <c r="T75" s="78"/>
      <c r="U75" s="78"/>
      <c r="V75" s="78"/>
    </row>
    <row r="76" spans="1:22" ht="15">
      <c r="A76" s="78" t="s">
        <v>300</v>
      </c>
      <c r="B76" s="78">
        <v>3</v>
      </c>
      <c r="C76" s="78" t="s">
        <v>281</v>
      </c>
      <c r="D76" s="78">
        <v>2</v>
      </c>
      <c r="E76" s="78"/>
      <c r="F76" s="78"/>
      <c r="G76" s="78"/>
      <c r="H76" s="78"/>
      <c r="I76" s="78" t="s">
        <v>298</v>
      </c>
      <c r="J76" s="78">
        <v>1</v>
      </c>
      <c r="K76" s="78" t="s">
        <v>282</v>
      </c>
      <c r="L76" s="78">
        <v>1</v>
      </c>
      <c r="M76" s="78" t="s">
        <v>288</v>
      </c>
      <c r="N76" s="78">
        <v>2</v>
      </c>
      <c r="O76" s="78" t="s">
        <v>274</v>
      </c>
      <c r="P76" s="78">
        <v>1</v>
      </c>
      <c r="Q76" s="78"/>
      <c r="R76" s="78"/>
      <c r="S76" s="78"/>
      <c r="T76" s="78"/>
      <c r="U76" s="78"/>
      <c r="V76" s="78"/>
    </row>
    <row r="77" spans="1:22" ht="15">
      <c r="A77" s="78" t="s">
        <v>302</v>
      </c>
      <c r="B77" s="78">
        <v>3</v>
      </c>
      <c r="C77" s="78" t="s">
        <v>278</v>
      </c>
      <c r="D77" s="78">
        <v>2</v>
      </c>
      <c r="E77" s="78"/>
      <c r="F77" s="78"/>
      <c r="G77" s="78"/>
      <c r="H77" s="78"/>
      <c r="I77" s="78" t="s">
        <v>297</v>
      </c>
      <c r="J77" s="78">
        <v>1</v>
      </c>
      <c r="K77" s="78" t="s">
        <v>279</v>
      </c>
      <c r="L77" s="78">
        <v>1</v>
      </c>
      <c r="M77" s="78" t="s">
        <v>217</v>
      </c>
      <c r="N77" s="78">
        <v>1</v>
      </c>
      <c r="O77" s="78" t="s">
        <v>304</v>
      </c>
      <c r="P77" s="78">
        <v>1</v>
      </c>
      <c r="Q77" s="78"/>
      <c r="R77" s="78"/>
      <c r="S77" s="78"/>
      <c r="T77" s="78"/>
      <c r="U77" s="78"/>
      <c r="V77" s="78"/>
    </row>
    <row r="78" spans="1:22" ht="15">
      <c r="A78" s="78" t="s">
        <v>301</v>
      </c>
      <c r="B78" s="78">
        <v>3</v>
      </c>
      <c r="C78" s="78" t="s">
        <v>308</v>
      </c>
      <c r="D78" s="78">
        <v>2</v>
      </c>
      <c r="E78" s="78"/>
      <c r="F78" s="78"/>
      <c r="G78" s="78"/>
      <c r="H78" s="78"/>
      <c r="I78" s="78" t="s">
        <v>236</v>
      </c>
      <c r="J78" s="78">
        <v>1</v>
      </c>
      <c r="K78" s="78"/>
      <c r="L78" s="78"/>
      <c r="M78" s="78" t="s">
        <v>218</v>
      </c>
      <c r="N78" s="78">
        <v>1</v>
      </c>
      <c r="O78" s="78" t="s">
        <v>303</v>
      </c>
      <c r="P78" s="78">
        <v>1</v>
      </c>
      <c r="Q78" s="78"/>
      <c r="R78" s="78"/>
      <c r="S78" s="78"/>
      <c r="T78" s="78"/>
      <c r="U78" s="78"/>
      <c r="V78" s="78"/>
    </row>
    <row r="79" spans="1:22" ht="15">
      <c r="A79" s="78" t="s">
        <v>299</v>
      </c>
      <c r="B79" s="78">
        <v>2</v>
      </c>
      <c r="C79" s="78" t="s">
        <v>310</v>
      </c>
      <c r="D79" s="78">
        <v>1</v>
      </c>
      <c r="E79" s="78"/>
      <c r="F79" s="78"/>
      <c r="G79" s="78"/>
      <c r="H79" s="78"/>
      <c r="I79" s="78" t="s">
        <v>296</v>
      </c>
      <c r="J79" s="78">
        <v>1</v>
      </c>
      <c r="K79" s="78"/>
      <c r="L79" s="78"/>
      <c r="M79" s="78" t="s">
        <v>277</v>
      </c>
      <c r="N79" s="78">
        <v>1</v>
      </c>
      <c r="O79" s="78"/>
      <c r="P79" s="78"/>
      <c r="Q79" s="78"/>
      <c r="R79" s="78"/>
      <c r="S79" s="78"/>
      <c r="T79" s="78"/>
      <c r="U79" s="78"/>
      <c r="V79" s="78"/>
    </row>
    <row r="80" spans="1:22" ht="15">
      <c r="A80" s="78" t="s">
        <v>279</v>
      </c>
      <c r="B80" s="78">
        <v>2</v>
      </c>
      <c r="C80" s="78" t="s">
        <v>307</v>
      </c>
      <c r="D80" s="78">
        <v>1</v>
      </c>
      <c r="E80" s="78"/>
      <c r="F80" s="78"/>
      <c r="G80" s="78"/>
      <c r="H80" s="78"/>
      <c r="I80" s="78" t="s">
        <v>284</v>
      </c>
      <c r="J80" s="78">
        <v>1</v>
      </c>
      <c r="K80" s="78"/>
      <c r="L80" s="78"/>
      <c r="M80" s="78" t="s">
        <v>287</v>
      </c>
      <c r="N80" s="78">
        <v>1</v>
      </c>
      <c r="O80" s="78"/>
      <c r="P80" s="78"/>
      <c r="Q80" s="78"/>
      <c r="R80" s="78"/>
      <c r="S80" s="78"/>
      <c r="T80" s="78"/>
      <c r="U80" s="78"/>
      <c r="V80" s="78"/>
    </row>
    <row r="81" spans="1:22" ht="15">
      <c r="A81" s="78" t="s">
        <v>278</v>
      </c>
      <c r="B81" s="78">
        <v>2</v>
      </c>
      <c r="C81" s="78" t="s">
        <v>279</v>
      </c>
      <c r="D81" s="78">
        <v>1</v>
      </c>
      <c r="E81" s="78"/>
      <c r="F81" s="78"/>
      <c r="G81" s="78"/>
      <c r="H81" s="78"/>
      <c r="I81" s="78" t="s">
        <v>295</v>
      </c>
      <c r="J81" s="78">
        <v>1</v>
      </c>
      <c r="K81" s="78"/>
      <c r="L81" s="78"/>
      <c r="M81" s="78" t="s">
        <v>286</v>
      </c>
      <c r="N81" s="78">
        <v>1</v>
      </c>
      <c r="O81" s="78"/>
      <c r="P81" s="78"/>
      <c r="Q81" s="78"/>
      <c r="R81" s="78"/>
      <c r="S81" s="78"/>
      <c r="T81" s="78"/>
      <c r="U81" s="78"/>
      <c r="V81" s="78"/>
    </row>
    <row r="84" spans="1:22" ht="15" customHeight="1">
      <c r="A84" s="13" t="s">
        <v>1857</v>
      </c>
      <c r="B84" s="13" t="s">
        <v>1560</v>
      </c>
      <c r="C84" s="13" t="s">
        <v>1858</v>
      </c>
      <c r="D84" s="13" t="s">
        <v>1563</v>
      </c>
      <c r="E84" s="13" t="s">
        <v>1859</v>
      </c>
      <c r="F84" s="13" t="s">
        <v>1565</v>
      </c>
      <c r="G84" s="13" t="s">
        <v>1860</v>
      </c>
      <c r="H84" s="13" t="s">
        <v>1567</v>
      </c>
      <c r="I84" s="13" t="s">
        <v>1861</v>
      </c>
      <c r="J84" s="13" t="s">
        <v>1569</v>
      </c>
      <c r="K84" s="13" t="s">
        <v>1862</v>
      </c>
      <c r="L84" s="13" t="s">
        <v>1571</v>
      </c>
      <c r="M84" s="13" t="s">
        <v>1863</v>
      </c>
      <c r="N84" s="13" t="s">
        <v>1573</v>
      </c>
      <c r="O84" s="13" t="s">
        <v>1864</v>
      </c>
      <c r="P84" s="13" t="s">
        <v>1575</v>
      </c>
      <c r="Q84" s="13" t="s">
        <v>1865</v>
      </c>
      <c r="R84" s="13" t="s">
        <v>1577</v>
      </c>
      <c r="S84" s="13" t="s">
        <v>1866</v>
      </c>
      <c r="T84" s="13" t="s">
        <v>1579</v>
      </c>
      <c r="U84" s="13" t="s">
        <v>1867</v>
      </c>
      <c r="V84" s="13" t="s">
        <v>1580</v>
      </c>
    </row>
    <row r="85" spans="1:22" ht="15">
      <c r="A85" s="114" t="s">
        <v>291</v>
      </c>
      <c r="B85" s="78">
        <v>272964</v>
      </c>
      <c r="C85" s="114" t="s">
        <v>280</v>
      </c>
      <c r="D85" s="78">
        <v>103873</v>
      </c>
      <c r="E85" s="114" t="s">
        <v>248</v>
      </c>
      <c r="F85" s="78">
        <v>17587</v>
      </c>
      <c r="G85" s="114" t="s">
        <v>270</v>
      </c>
      <c r="H85" s="78">
        <v>188867</v>
      </c>
      <c r="I85" s="114" t="s">
        <v>223</v>
      </c>
      <c r="J85" s="78">
        <v>149230</v>
      </c>
      <c r="K85" s="114" t="s">
        <v>279</v>
      </c>
      <c r="L85" s="78">
        <v>14393</v>
      </c>
      <c r="M85" s="114" t="s">
        <v>291</v>
      </c>
      <c r="N85" s="78">
        <v>272964</v>
      </c>
      <c r="O85" s="114" t="s">
        <v>304</v>
      </c>
      <c r="P85" s="78">
        <v>16059</v>
      </c>
      <c r="Q85" s="114" t="s">
        <v>263</v>
      </c>
      <c r="R85" s="78">
        <v>99256</v>
      </c>
      <c r="S85" s="114" t="s">
        <v>225</v>
      </c>
      <c r="T85" s="78">
        <v>1613</v>
      </c>
      <c r="U85" s="114" t="s">
        <v>216</v>
      </c>
      <c r="V85" s="78">
        <v>48604</v>
      </c>
    </row>
    <row r="86" spans="1:22" ht="15">
      <c r="A86" s="114" t="s">
        <v>270</v>
      </c>
      <c r="B86" s="78">
        <v>188867</v>
      </c>
      <c r="C86" s="114" t="s">
        <v>309</v>
      </c>
      <c r="D86" s="78">
        <v>57814</v>
      </c>
      <c r="E86" s="114" t="s">
        <v>265</v>
      </c>
      <c r="F86" s="78">
        <v>16522</v>
      </c>
      <c r="G86" s="114" t="s">
        <v>220</v>
      </c>
      <c r="H86" s="78">
        <v>99659</v>
      </c>
      <c r="I86" s="114" t="s">
        <v>296</v>
      </c>
      <c r="J86" s="78">
        <v>26288</v>
      </c>
      <c r="K86" s="114" t="s">
        <v>245</v>
      </c>
      <c r="L86" s="78">
        <v>11501</v>
      </c>
      <c r="M86" s="114" t="s">
        <v>217</v>
      </c>
      <c r="N86" s="78">
        <v>93239</v>
      </c>
      <c r="O86" s="114" t="s">
        <v>303</v>
      </c>
      <c r="P86" s="78">
        <v>6728</v>
      </c>
      <c r="Q86" s="114" t="s">
        <v>264</v>
      </c>
      <c r="R86" s="78">
        <v>14693</v>
      </c>
      <c r="S86" s="114" t="s">
        <v>293</v>
      </c>
      <c r="T86" s="78">
        <v>10</v>
      </c>
      <c r="U86" s="114" t="s">
        <v>215</v>
      </c>
      <c r="V86" s="78">
        <v>210</v>
      </c>
    </row>
    <row r="87" spans="1:22" ht="15">
      <c r="A87" s="114" t="s">
        <v>223</v>
      </c>
      <c r="B87" s="78">
        <v>149230</v>
      </c>
      <c r="C87" s="114" t="s">
        <v>231</v>
      </c>
      <c r="D87" s="78">
        <v>48956</v>
      </c>
      <c r="E87" s="114" t="s">
        <v>229</v>
      </c>
      <c r="F87" s="78">
        <v>12337</v>
      </c>
      <c r="G87" s="114" t="s">
        <v>254</v>
      </c>
      <c r="H87" s="78">
        <v>40797</v>
      </c>
      <c r="I87" s="114" t="s">
        <v>295</v>
      </c>
      <c r="J87" s="78">
        <v>23487</v>
      </c>
      <c r="K87" s="114" t="s">
        <v>306</v>
      </c>
      <c r="L87" s="78">
        <v>10419</v>
      </c>
      <c r="M87" s="114" t="s">
        <v>218</v>
      </c>
      <c r="N87" s="78">
        <v>50224</v>
      </c>
      <c r="O87" s="114" t="s">
        <v>273</v>
      </c>
      <c r="P87" s="78">
        <v>1636</v>
      </c>
      <c r="Q87" s="114"/>
      <c r="R87" s="78"/>
      <c r="S87" s="114"/>
      <c r="T87" s="78"/>
      <c r="U87" s="114"/>
      <c r="V87" s="78"/>
    </row>
    <row r="88" spans="1:22" ht="15">
      <c r="A88" s="114" t="s">
        <v>280</v>
      </c>
      <c r="B88" s="78">
        <v>103873</v>
      </c>
      <c r="C88" s="114" t="s">
        <v>310</v>
      </c>
      <c r="D88" s="78">
        <v>10352</v>
      </c>
      <c r="E88" s="114" t="s">
        <v>228</v>
      </c>
      <c r="F88" s="78">
        <v>5805</v>
      </c>
      <c r="G88" s="114" t="s">
        <v>258</v>
      </c>
      <c r="H88" s="78">
        <v>20239</v>
      </c>
      <c r="I88" s="114" t="s">
        <v>297</v>
      </c>
      <c r="J88" s="78">
        <v>16582</v>
      </c>
      <c r="K88" s="114" t="s">
        <v>241</v>
      </c>
      <c r="L88" s="78">
        <v>4172</v>
      </c>
      <c r="M88" s="114" t="s">
        <v>292</v>
      </c>
      <c r="N88" s="78">
        <v>12294</v>
      </c>
      <c r="O88" s="114" t="s">
        <v>305</v>
      </c>
      <c r="P88" s="78">
        <v>1343</v>
      </c>
      <c r="Q88" s="114"/>
      <c r="R88" s="78"/>
      <c r="S88" s="114"/>
      <c r="T88" s="78"/>
      <c r="U88" s="114"/>
      <c r="V88" s="78"/>
    </row>
    <row r="89" spans="1:22" ht="15">
      <c r="A89" s="114" t="s">
        <v>220</v>
      </c>
      <c r="B89" s="78">
        <v>99659</v>
      </c>
      <c r="C89" s="114" t="s">
        <v>308</v>
      </c>
      <c r="D89" s="78">
        <v>8719</v>
      </c>
      <c r="E89" s="114" t="s">
        <v>253</v>
      </c>
      <c r="F89" s="78">
        <v>2501</v>
      </c>
      <c r="G89" s="114" t="s">
        <v>221</v>
      </c>
      <c r="H89" s="78">
        <v>19785</v>
      </c>
      <c r="I89" s="114" t="s">
        <v>232</v>
      </c>
      <c r="J89" s="78">
        <v>15570</v>
      </c>
      <c r="K89" s="114" t="s">
        <v>249</v>
      </c>
      <c r="L89" s="78">
        <v>2106</v>
      </c>
      <c r="M89" s="114" t="s">
        <v>288</v>
      </c>
      <c r="N89" s="78">
        <v>10082</v>
      </c>
      <c r="O89" s="114" t="s">
        <v>275</v>
      </c>
      <c r="P89" s="78">
        <v>269</v>
      </c>
      <c r="Q89" s="114"/>
      <c r="R89" s="78"/>
      <c r="S89" s="114"/>
      <c r="T89" s="78"/>
      <c r="U89" s="114"/>
      <c r="V89" s="78"/>
    </row>
    <row r="90" spans="1:22" ht="15">
      <c r="A90" s="114" t="s">
        <v>263</v>
      </c>
      <c r="B90" s="78">
        <v>99256</v>
      </c>
      <c r="C90" s="114" t="s">
        <v>267</v>
      </c>
      <c r="D90" s="78">
        <v>7284</v>
      </c>
      <c r="E90" s="114" t="s">
        <v>243</v>
      </c>
      <c r="F90" s="78">
        <v>1236</v>
      </c>
      <c r="G90" s="114" t="s">
        <v>257</v>
      </c>
      <c r="H90" s="78">
        <v>18826</v>
      </c>
      <c r="I90" s="114" t="s">
        <v>294</v>
      </c>
      <c r="J90" s="78">
        <v>13175</v>
      </c>
      <c r="K90" s="114" t="s">
        <v>276</v>
      </c>
      <c r="L90" s="78">
        <v>2012</v>
      </c>
      <c r="M90" s="114" t="s">
        <v>287</v>
      </c>
      <c r="N90" s="78">
        <v>2692</v>
      </c>
      <c r="O90" s="114" t="s">
        <v>274</v>
      </c>
      <c r="P90" s="78">
        <v>243</v>
      </c>
      <c r="Q90" s="114"/>
      <c r="R90" s="78"/>
      <c r="S90" s="114"/>
      <c r="T90" s="78"/>
      <c r="U90" s="114"/>
      <c r="V90" s="78"/>
    </row>
    <row r="91" spans="1:22" ht="15">
      <c r="A91" s="114" t="s">
        <v>217</v>
      </c>
      <c r="B91" s="78">
        <v>93239</v>
      </c>
      <c r="C91" s="114" t="s">
        <v>283</v>
      </c>
      <c r="D91" s="78">
        <v>6859</v>
      </c>
      <c r="E91" s="114" t="s">
        <v>233</v>
      </c>
      <c r="F91" s="78">
        <v>919</v>
      </c>
      <c r="G91" s="114" t="s">
        <v>256</v>
      </c>
      <c r="H91" s="78">
        <v>13525</v>
      </c>
      <c r="I91" s="114" t="s">
        <v>252</v>
      </c>
      <c r="J91" s="78">
        <v>8039</v>
      </c>
      <c r="K91" s="114" t="s">
        <v>282</v>
      </c>
      <c r="L91" s="78">
        <v>1614</v>
      </c>
      <c r="M91" s="114" t="s">
        <v>290</v>
      </c>
      <c r="N91" s="78">
        <v>589</v>
      </c>
      <c r="O91" s="114"/>
      <c r="P91" s="78"/>
      <c r="Q91" s="114"/>
      <c r="R91" s="78"/>
      <c r="S91" s="114"/>
      <c r="T91" s="78"/>
      <c r="U91" s="114"/>
      <c r="V91" s="78"/>
    </row>
    <row r="92" spans="1:22" ht="15">
      <c r="A92" s="114" t="s">
        <v>309</v>
      </c>
      <c r="B92" s="78">
        <v>57814</v>
      </c>
      <c r="C92" s="114" t="s">
        <v>307</v>
      </c>
      <c r="D92" s="78">
        <v>4943</v>
      </c>
      <c r="E92" s="114" t="s">
        <v>238</v>
      </c>
      <c r="F92" s="78">
        <v>644</v>
      </c>
      <c r="G92" s="114" t="s">
        <v>260</v>
      </c>
      <c r="H92" s="78">
        <v>13012</v>
      </c>
      <c r="I92" s="114" t="s">
        <v>300</v>
      </c>
      <c r="J92" s="78">
        <v>2780</v>
      </c>
      <c r="K92" s="114" t="s">
        <v>251</v>
      </c>
      <c r="L92" s="78">
        <v>1268</v>
      </c>
      <c r="M92" s="114" t="s">
        <v>289</v>
      </c>
      <c r="N92" s="78">
        <v>465</v>
      </c>
      <c r="O92" s="114"/>
      <c r="P92" s="78"/>
      <c r="Q92" s="114"/>
      <c r="R92" s="78"/>
      <c r="S92" s="114"/>
      <c r="T92" s="78"/>
      <c r="U92" s="114"/>
      <c r="V92" s="78"/>
    </row>
    <row r="93" spans="1:22" ht="15">
      <c r="A93" s="114" t="s">
        <v>218</v>
      </c>
      <c r="B93" s="78">
        <v>50224</v>
      </c>
      <c r="C93" s="114" t="s">
        <v>277</v>
      </c>
      <c r="D93" s="78">
        <v>3734</v>
      </c>
      <c r="E93" s="114" t="s">
        <v>227</v>
      </c>
      <c r="F93" s="78">
        <v>533</v>
      </c>
      <c r="G93" s="114" t="s">
        <v>224</v>
      </c>
      <c r="H93" s="78">
        <v>7096</v>
      </c>
      <c r="I93" s="114" t="s">
        <v>236</v>
      </c>
      <c r="J93" s="78">
        <v>2765</v>
      </c>
      <c r="K93" s="114" t="s">
        <v>281</v>
      </c>
      <c r="L93" s="78">
        <v>644</v>
      </c>
      <c r="M93" s="114" t="s">
        <v>286</v>
      </c>
      <c r="N93" s="78">
        <v>326</v>
      </c>
      <c r="O93" s="114"/>
      <c r="P93" s="78"/>
      <c r="Q93" s="114"/>
      <c r="R93" s="78"/>
      <c r="S93" s="114"/>
      <c r="T93" s="78"/>
      <c r="U93" s="114"/>
      <c r="V93" s="78"/>
    </row>
    <row r="94" spans="1:22" ht="15">
      <c r="A94" s="114" t="s">
        <v>231</v>
      </c>
      <c r="B94" s="78">
        <v>48956</v>
      </c>
      <c r="C94" s="114" t="s">
        <v>222</v>
      </c>
      <c r="D94" s="78">
        <v>3490</v>
      </c>
      <c r="E94" s="114" t="s">
        <v>230</v>
      </c>
      <c r="F94" s="78">
        <v>499</v>
      </c>
      <c r="G94" s="114" t="s">
        <v>255</v>
      </c>
      <c r="H94" s="78">
        <v>2328</v>
      </c>
      <c r="I94" s="114" t="s">
        <v>284</v>
      </c>
      <c r="J94" s="78">
        <v>1326</v>
      </c>
      <c r="K94" s="114" t="s">
        <v>246</v>
      </c>
      <c r="L94" s="78">
        <v>432</v>
      </c>
      <c r="M94" s="114"/>
      <c r="N94" s="78"/>
      <c r="O94" s="114"/>
      <c r="P94" s="78"/>
      <c r="Q94" s="114"/>
      <c r="R94" s="78"/>
      <c r="S94" s="114"/>
      <c r="T94" s="78"/>
      <c r="U94" s="114"/>
      <c r="V94" s="78"/>
    </row>
  </sheetData>
  <hyperlinks>
    <hyperlink ref="A2" r:id="rId1" display="https://citizens.collibra.com/"/>
    <hyperlink ref="A3" r:id="rId2" display="https://www.datanami.com/2019/08/07/data-catalogs-seen-as-difference-makers-in-big-data/"/>
    <hyperlink ref="A4" r:id="rId3" display="https://www.collibra.com/blog/metadata-knowledge-graph-the-brain-powering-data-intelligence/"/>
    <hyperlink ref="A5" r:id="rId4" display="https://www.collibra.com/career-indv?gh_jid=1778622&amp;gh_src=8f5d970d1"/>
    <hyperlink ref="A6" r:id="rId5" display="https://itjobpro.com/job/collibra-architect-developer-consultant"/>
    <hyperlink ref="A7" r:id="rId6" display="https://cc.readytalk.com/registration/#/?meeting=xoxqrd6t22xh&amp;campaign=w30xwouhwrxk"/>
    <hyperlink ref="A8" r:id="rId7" display="https://twitter.com/collibra/status/1159453548431716352"/>
    <hyperlink ref="A9" r:id="rId8" display="https://www.comparably.com/articles/15-hot-companies-hiring-in-the-new-york-area-that-recently-raised-50m/"/>
    <hyperlink ref="A10" r:id="rId9" display="https://www.youtube.com/watch?v=N7V729P-jDI&amp;feature=youtu.be"/>
    <hyperlink ref="A11" r:id="rId10" display="https://www.itproportal.com/features/can-ai-save-the-planet-maybe/"/>
    <hyperlink ref="C2" r:id="rId11" display="https://www.collibra.com/blog/metadata-knowledge-graph-the-brain-powering-data-intelligence/"/>
    <hyperlink ref="C3" r:id="rId12" display="https://citizens.collibra.com/"/>
    <hyperlink ref="C4" r:id="rId13" display="https://www.youtube.com/watch?v=N7V729P-jDI&amp;feature=youtu.be"/>
    <hyperlink ref="C5" r:id="rId14" display="https://www.collibra.com/landing_page/collibra-ranked-1-in-dresner-data-catalog-study/"/>
    <hyperlink ref="C6" r:id="rId15" display="https://www.datanami.com/2019-readers-choice-awards-polls-are-open/"/>
    <hyperlink ref="C7" r:id="rId16" display="https://www.nri.com/en/knowledge/publication/fis/lakyara/lst/2019/08/02"/>
    <hyperlink ref="C8" r:id="rId17" display="http://www.dbta.com/Editorial/Trends-and-Applications/8-Best-Data-Governance-Solution-133021.aspx"/>
    <hyperlink ref="C9" r:id="rId18" display="https://www.builtinnyc.com/2019/07/18/nyc-sales-teams-love-jobs"/>
    <hyperlink ref="C10" r:id="rId19" display="http://www.dbta.com/BigDataQuarterly/Articles/Perspective-on-Data-Governance-QandA-with-Myke-Lyons-Chief-Information-Security-Officer-at-Collibra-133409.aspx"/>
    <hyperlink ref="C11" r:id="rId20" display="https://www.itproportal.com/features/can-ai-save-the-planet-maybe/"/>
    <hyperlink ref="E2" r:id="rId21" display="https://cc.readytalk.com/registration/#/?meeting=xoxqrd6t22xh&amp;campaign=w30xwouhwrxk"/>
    <hyperlink ref="G2" r:id="rId22" display="https://citizens.collibra.com/"/>
    <hyperlink ref="G3" r:id="rId23" display="https://itjobpro.com/job/collibra-architect-developer-consultant"/>
    <hyperlink ref="G4" r:id="rId24" display="https://sanfranciscoinformer.com/186962/collibra-consultant-san-francisco-jobs/"/>
    <hyperlink ref="G5" r:id="rId25" display="http://jobs.telcoprofessionals.com/Data-Engineer-(Collibra,-Java-+-Telecom)-23288?utm_source=dlvr.it&amp;utm_medium=twitter&amp;utm_campaign=telcoprofession"/>
    <hyperlink ref="G6" r:id="rId26" display="https://www.applythis.net/?a=12009B331.0"/>
    <hyperlink ref="G7" r:id="rId27" display="https://www.dtsquared.co.uk/collibra/"/>
    <hyperlink ref="G8" r:id="rId28" display="https://www.linkedin.com/slink?code=dYzs5FD"/>
    <hyperlink ref="G9" r:id="rId29" display="https://siliconangle.com/2019/07/23/data-governance-specialist-collibra-zeroes-raft-new-privacy-regulations/"/>
    <hyperlink ref="G10" r:id="rId30" display="http://www.aplitrak.com/?adid=c2FobWVkLjY2MDQyLnR3aUBzYWx0LmFwbGl0cmFrLmNvbQ"/>
    <hyperlink ref="G11" r:id="rId31" display="https://www.linkedin.com/slink?code=ejZwicT"/>
    <hyperlink ref="I2" r:id="rId32" display="https://www.datanami.com/2019/08/07/data-catalogs-seen-as-difference-makers-in-big-data/"/>
    <hyperlink ref="I3" r:id="rId33" display="https://www.masterdata.co.za/index.php/guide-to-creating-a-data-enabled-organisation-ebook"/>
    <hyperlink ref="K2" r:id="rId34" display="https://www.collibra.com/career-indv?gh_jid=1778622&amp;gh_src=8f5d970d1"/>
    <hyperlink ref="K3" r:id="rId35" display="https://twitter.com/collibra/status/1163813611002712064"/>
    <hyperlink ref="K4" r:id="rId36" display="https://www.scaleupvalley.com/2019/06/27/from-co-founder-to-coo-to-cto-the-many-phases-of-scaling-a-unicorn-from-the-cto-of-collibra/"/>
    <hyperlink ref="Q2" r:id="rId37" display="https://instanewsletters.com/machine-learning-data-catalog-software-market-value-and-growth-development-by-key-players-ibm-alation-oracle-cloudera-unifi-anzo-smart-data-lake-asdl-collibra/10604/?utm_source=dlvr.it&amp;utm_medium=twitter"/>
    <hyperlink ref="Q3" r:id="rId38" display="http://xherald.com/2019/08/12/substantial-strength-of-data-catalog-market-by-key-players-ibm-collibra-alation-tibco-software-informatica-alteryx/?utm_source=dlvr.it&amp;utm_medium=twitter"/>
    <hyperlink ref="S2" r:id="rId39" display="https://www.lecho.be/entreprises/general/les-entreprises-ne-font-rien-avec-des-donnees-qui-valent-de-l-or/10153088.html"/>
    <hyperlink ref="U2" r:id="rId40" display="https://twitter.com/collibra/status/1159453548431716352"/>
  </hyperlinks>
  <printOptions/>
  <pageMargins left="0.7" right="0.7" top="0.75" bottom="0.75" header="0.3" footer="0.3"/>
  <pageSetup orientation="portrait" paperSize="9"/>
  <tableParts>
    <tablePart r:id="rId47"/>
    <tablePart r:id="rId44"/>
    <tablePart r:id="rId43"/>
    <tablePart r:id="rId45"/>
    <tablePart r:id="rId46"/>
    <tablePart r:id="rId48"/>
    <tablePart r:id="rId41"/>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2016</v>
      </c>
      <c r="B1" s="13" t="s">
        <v>2176</v>
      </c>
      <c r="C1" s="13" t="s">
        <v>2177</v>
      </c>
      <c r="D1" s="13" t="s">
        <v>144</v>
      </c>
      <c r="E1" s="13" t="s">
        <v>2179</v>
      </c>
      <c r="F1" s="13" t="s">
        <v>2180</v>
      </c>
      <c r="G1" s="13" t="s">
        <v>2181</v>
      </c>
    </row>
    <row r="2" spans="1:7" ht="15">
      <c r="A2" s="78" t="s">
        <v>1651</v>
      </c>
      <c r="B2" s="78">
        <v>74</v>
      </c>
      <c r="C2" s="117">
        <v>0.031302876480541454</v>
      </c>
      <c r="D2" s="78" t="s">
        <v>2178</v>
      </c>
      <c r="E2" s="78"/>
      <c r="F2" s="78"/>
      <c r="G2" s="78"/>
    </row>
    <row r="3" spans="1:7" ht="15">
      <c r="A3" s="78" t="s">
        <v>1652</v>
      </c>
      <c r="B3" s="78">
        <v>11</v>
      </c>
      <c r="C3" s="117">
        <v>0.004653130287648054</v>
      </c>
      <c r="D3" s="78" t="s">
        <v>2178</v>
      </c>
      <c r="E3" s="78"/>
      <c r="F3" s="78"/>
      <c r="G3" s="78"/>
    </row>
    <row r="4" spans="1:7" ht="15">
      <c r="A4" s="78" t="s">
        <v>1653</v>
      </c>
      <c r="B4" s="78">
        <v>0</v>
      </c>
      <c r="C4" s="117">
        <v>0</v>
      </c>
      <c r="D4" s="78" t="s">
        <v>2178</v>
      </c>
      <c r="E4" s="78"/>
      <c r="F4" s="78"/>
      <c r="G4" s="78"/>
    </row>
    <row r="5" spans="1:7" ht="15">
      <c r="A5" s="78" t="s">
        <v>1654</v>
      </c>
      <c r="B5" s="78">
        <v>2279</v>
      </c>
      <c r="C5" s="117">
        <v>0.9640439932318106</v>
      </c>
      <c r="D5" s="78" t="s">
        <v>2178</v>
      </c>
      <c r="E5" s="78"/>
      <c r="F5" s="78"/>
      <c r="G5" s="78"/>
    </row>
    <row r="6" spans="1:7" ht="15">
      <c r="A6" s="78" t="s">
        <v>1655</v>
      </c>
      <c r="B6" s="78">
        <v>2364</v>
      </c>
      <c r="C6" s="117">
        <v>1</v>
      </c>
      <c r="D6" s="78" t="s">
        <v>2178</v>
      </c>
      <c r="E6" s="78"/>
      <c r="F6" s="78"/>
      <c r="G6" s="78"/>
    </row>
    <row r="7" spans="1:7" ht="15">
      <c r="A7" s="84" t="s">
        <v>277</v>
      </c>
      <c r="B7" s="84">
        <v>113</v>
      </c>
      <c r="C7" s="118">
        <v>0.004547611303780321</v>
      </c>
      <c r="D7" s="84" t="s">
        <v>2178</v>
      </c>
      <c r="E7" s="84" t="b">
        <v>0</v>
      </c>
      <c r="F7" s="84" t="b">
        <v>0</v>
      </c>
      <c r="G7" s="84" t="b">
        <v>0</v>
      </c>
    </row>
    <row r="8" spans="1:7" ht="15">
      <c r="A8" s="84" t="s">
        <v>1617</v>
      </c>
      <c r="B8" s="84">
        <v>71</v>
      </c>
      <c r="C8" s="118">
        <v>0.012444700746505707</v>
      </c>
      <c r="D8" s="84" t="s">
        <v>2178</v>
      </c>
      <c r="E8" s="84" t="b">
        <v>0</v>
      </c>
      <c r="F8" s="84" t="b">
        <v>0</v>
      </c>
      <c r="G8" s="84" t="b">
        <v>0</v>
      </c>
    </row>
    <row r="9" spans="1:7" ht="15">
      <c r="A9" s="84" t="s">
        <v>1656</v>
      </c>
      <c r="B9" s="84">
        <v>34</v>
      </c>
      <c r="C9" s="118">
        <v>0.01094637363112953</v>
      </c>
      <c r="D9" s="84" t="s">
        <v>2178</v>
      </c>
      <c r="E9" s="84" t="b">
        <v>0</v>
      </c>
      <c r="F9" s="84" t="b">
        <v>0</v>
      </c>
      <c r="G9" s="84" t="b">
        <v>0</v>
      </c>
    </row>
    <row r="10" spans="1:7" ht="15">
      <c r="A10" s="84" t="s">
        <v>1657</v>
      </c>
      <c r="B10" s="84">
        <v>28</v>
      </c>
      <c r="C10" s="118">
        <v>0.011927056635372937</v>
      </c>
      <c r="D10" s="84" t="s">
        <v>2178</v>
      </c>
      <c r="E10" s="84" t="b">
        <v>0</v>
      </c>
      <c r="F10" s="84" t="b">
        <v>0</v>
      </c>
      <c r="G10" s="84" t="b">
        <v>0</v>
      </c>
    </row>
    <row r="11" spans="1:7" ht="15">
      <c r="A11" s="84" t="s">
        <v>1658</v>
      </c>
      <c r="B11" s="84">
        <v>26</v>
      </c>
      <c r="C11" s="118">
        <v>0.010226849931070477</v>
      </c>
      <c r="D11" s="84" t="s">
        <v>2178</v>
      </c>
      <c r="E11" s="84" t="b">
        <v>0</v>
      </c>
      <c r="F11" s="84" t="b">
        <v>0</v>
      </c>
      <c r="G11" s="84" t="b">
        <v>0</v>
      </c>
    </row>
    <row r="12" spans="1:7" ht="15">
      <c r="A12" s="84" t="s">
        <v>1673</v>
      </c>
      <c r="B12" s="84">
        <v>18</v>
      </c>
      <c r="C12" s="118">
        <v>0.012161717006218542</v>
      </c>
      <c r="D12" s="84" t="s">
        <v>2178</v>
      </c>
      <c r="E12" s="84" t="b">
        <v>0</v>
      </c>
      <c r="F12" s="84" t="b">
        <v>0</v>
      </c>
      <c r="G12" s="84" t="b">
        <v>0</v>
      </c>
    </row>
    <row r="13" spans="1:7" ht="15">
      <c r="A13" s="84" t="s">
        <v>1667</v>
      </c>
      <c r="B13" s="84">
        <v>18</v>
      </c>
      <c r="C13" s="118">
        <v>0.008841533230512866</v>
      </c>
      <c r="D13" s="84" t="s">
        <v>2178</v>
      </c>
      <c r="E13" s="84" t="b">
        <v>0</v>
      </c>
      <c r="F13" s="84" t="b">
        <v>0</v>
      </c>
      <c r="G13" s="84" t="b">
        <v>0</v>
      </c>
    </row>
    <row r="14" spans="1:7" ht="15">
      <c r="A14" s="84" t="s">
        <v>1668</v>
      </c>
      <c r="B14" s="84">
        <v>18</v>
      </c>
      <c r="C14" s="118">
        <v>0.008841533230512866</v>
      </c>
      <c r="D14" s="84" t="s">
        <v>2178</v>
      </c>
      <c r="E14" s="84" t="b">
        <v>0</v>
      </c>
      <c r="F14" s="84" t="b">
        <v>0</v>
      </c>
      <c r="G14" s="84" t="b">
        <v>0</v>
      </c>
    </row>
    <row r="15" spans="1:7" ht="15">
      <c r="A15" s="84" t="s">
        <v>1669</v>
      </c>
      <c r="B15" s="84">
        <v>17</v>
      </c>
      <c r="C15" s="118">
        <v>0.00860891593706457</v>
      </c>
      <c r="D15" s="84" t="s">
        <v>2178</v>
      </c>
      <c r="E15" s="84" t="b">
        <v>0</v>
      </c>
      <c r="F15" s="84" t="b">
        <v>0</v>
      </c>
      <c r="G15" s="84" t="b">
        <v>0</v>
      </c>
    </row>
    <row r="16" spans="1:7" ht="15">
      <c r="A16" s="84" t="s">
        <v>1670</v>
      </c>
      <c r="B16" s="84">
        <v>17</v>
      </c>
      <c r="C16" s="118">
        <v>0.00860891593706457</v>
      </c>
      <c r="D16" s="84" t="s">
        <v>2178</v>
      </c>
      <c r="E16" s="84" t="b">
        <v>0</v>
      </c>
      <c r="F16" s="84" t="b">
        <v>0</v>
      </c>
      <c r="G16" s="84" t="b">
        <v>0</v>
      </c>
    </row>
    <row r="17" spans="1:7" ht="15">
      <c r="A17" s="84" t="s">
        <v>1671</v>
      </c>
      <c r="B17" s="84">
        <v>17</v>
      </c>
      <c r="C17" s="118">
        <v>0.00860891593706457</v>
      </c>
      <c r="D17" s="84" t="s">
        <v>2178</v>
      </c>
      <c r="E17" s="84" t="b">
        <v>0</v>
      </c>
      <c r="F17" s="84" t="b">
        <v>0</v>
      </c>
      <c r="G17" s="84" t="b">
        <v>0</v>
      </c>
    </row>
    <row r="18" spans="1:7" ht="15">
      <c r="A18" s="84" t="s">
        <v>2017</v>
      </c>
      <c r="B18" s="84">
        <v>17</v>
      </c>
      <c r="C18" s="118">
        <v>0.00860891593706457</v>
      </c>
      <c r="D18" s="84" t="s">
        <v>2178</v>
      </c>
      <c r="E18" s="84" t="b">
        <v>0</v>
      </c>
      <c r="F18" s="84" t="b">
        <v>0</v>
      </c>
      <c r="G18" s="84" t="b">
        <v>0</v>
      </c>
    </row>
    <row r="19" spans="1:7" ht="15">
      <c r="A19" s="84" t="s">
        <v>2018</v>
      </c>
      <c r="B19" s="84">
        <v>17</v>
      </c>
      <c r="C19" s="118">
        <v>0.00860891593706457</v>
      </c>
      <c r="D19" s="84" t="s">
        <v>2178</v>
      </c>
      <c r="E19" s="84" t="b">
        <v>0</v>
      </c>
      <c r="F19" s="84" t="b">
        <v>0</v>
      </c>
      <c r="G19" s="84" t="b">
        <v>0</v>
      </c>
    </row>
    <row r="20" spans="1:7" ht="15">
      <c r="A20" s="84" t="s">
        <v>1678</v>
      </c>
      <c r="B20" s="84">
        <v>16</v>
      </c>
      <c r="C20" s="118">
        <v>0.008360635967456351</v>
      </c>
      <c r="D20" s="84" t="s">
        <v>2178</v>
      </c>
      <c r="E20" s="84" t="b">
        <v>0</v>
      </c>
      <c r="F20" s="84" t="b">
        <v>0</v>
      </c>
      <c r="G20" s="84" t="b">
        <v>0</v>
      </c>
    </row>
    <row r="21" spans="1:7" ht="15">
      <c r="A21" s="84" t="s">
        <v>265</v>
      </c>
      <c r="B21" s="84">
        <v>16</v>
      </c>
      <c r="C21" s="118">
        <v>0.008360635967456351</v>
      </c>
      <c r="D21" s="84" t="s">
        <v>2178</v>
      </c>
      <c r="E21" s="84" t="b">
        <v>0</v>
      </c>
      <c r="F21" s="84" t="b">
        <v>0</v>
      </c>
      <c r="G21" s="84" t="b">
        <v>0</v>
      </c>
    </row>
    <row r="22" spans="1:7" ht="15">
      <c r="A22" s="84" t="s">
        <v>2019</v>
      </c>
      <c r="B22" s="84">
        <v>16</v>
      </c>
      <c r="C22" s="118">
        <v>0.008360635967456351</v>
      </c>
      <c r="D22" s="84" t="s">
        <v>2178</v>
      </c>
      <c r="E22" s="84" t="b">
        <v>0</v>
      </c>
      <c r="F22" s="84" t="b">
        <v>0</v>
      </c>
      <c r="G22" s="84" t="b">
        <v>0</v>
      </c>
    </row>
    <row r="23" spans="1:7" ht="15">
      <c r="A23" s="84" t="s">
        <v>300</v>
      </c>
      <c r="B23" s="84">
        <v>15</v>
      </c>
      <c r="C23" s="118">
        <v>0.0093337515273736</v>
      </c>
      <c r="D23" s="84" t="s">
        <v>2178</v>
      </c>
      <c r="E23" s="84" t="b">
        <v>0</v>
      </c>
      <c r="F23" s="84" t="b">
        <v>0</v>
      </c>
      <c r="G23" s="84" t="b">
        <v>0</v>
      </c>
    </row>
    <row r="24" spans="1:7" ht="15">
      <c r="A24" s="84" t="s">
        <v>1690</v>
      </c>
      <c r="B24" s="84">
        <v>14</v>
      </c>
      <c r="C24" s="118">
        <v>0.007813036408832895</v>
      </c>
      <c r="D24" s="84" t="s">
        <v>2178</v>
      </c>
      <c r="E24" s="84" t="b">
        <v>0</v>
      </c>
      <c r="F24" s="84" t="b">
        <v>0</v>
      </c>
      <c r="G24" s="84" t="b">
        <v>0</v>
      </c>
    </row>
    <row r="25" spans="1:7" ht="15">
      <c r="A25" s="84" t="s">
        <v>1675</v>
      </c>
      <c r="B25" s="84">
        <v>13</v>
      </c>
      <c r="C25" s="118">
        <v>0.008783462282268947</v>
      </c>
      <c r="D25" s="84" t="s">
        <v>2178</v>
      </c>
      <c r="E25" s="84" t="b">
        <v>0</v>
      </c>
      <c r="F25" s="84" t="b">
        <v>0</v>
      </c>
      <c r="G25" s="84" t="b">
        <v>0</v>
      </c>
    </row>
    <row r="26" spans="1:7" ht="15">
      <c r="A26" s="84" t="s">
        <v>1660</v>
      </c>
      <c r="B26" s="84">
        <v>13</v>
      </c>
      <c r="C26" s="118">
        <v>0.00751133547021156</v>
      </c>
      <c r="D26" s="84" t="s">
        <v>2178</v>
      </c>
      <c r="E26" s="84" t="b">
        <v>0</v>
      </c>
      <c r="F26" s="84" t="b">
        <v>0</v>
      </c>
      <c r="G26" s="84" t="b">
        <v>0</v>
      </c>
    </row>
    <row r="27" spans="1:7" ht="15">
      <c r="A27" s="84" t="s">
        <v>1661</v>
      </c>
      <c r="B27" s="84">
        <v>13</v>
      </c>
      <c r="C27" s="118">
        <v>0.00751133547021156</v>
      </c>
      <c r="D27" s="84" t="s">
        <v>2178</v>
      </c>
      <c r="E27" s="84" t="b">
        <v>0</v>
      </c>
      <c r="F27" s="84" t="b">
        <v>0</v>
      </c>
      <c r="G27" s="84" t="b">
        <v>0</v>
      </c>
    </row>
    <row r="28" spans="1:7" ht="15">
      <c r="A28" s="84" t="s">
        <v>1662</v>
      </c>
      <c r="B28" s="84">
        <v>13</v>
      </c>
      <c r="C28" s="118">
        <v>0.00751133547021156</v>
      </c>
      <c r="D28" s="84" t="s">
        <v>2178</v>
      </c>
      <c r="E28" s="84" t="b">
        <v>0</v>
      </c>
      <c r="F28" s="84" t="b">
        <v>0</v>
      </c>
      <c r="G28" s="84" t="b">
        <v>0</v>
      </c>
    </row>
    <row r="29" spans="1:7" ht="15">
      <c r="A29" s="84" t="s">
        <v>1687</v>
      </c>
      <c r="B29" s="84">
        <v>12</v>
      </c>
      <c r="C29" s="118">
        <v>0.007189144156535645</v>
      </c>
      <c r="D29" s="84" t="s">
        <v>2178</v>
      </c>
      <c r="E29" s="84" t="b">
        <v>0</v>
      </c>
      <c r="F29" s="84" t="b">
        <v>0</v>
      </c>
      <c r="G29" s="84" t="b">
        <v>0</v>
      </c>
    </row>
    <row r="30" spans="1:7" ht="15">
      <c r="A30" s="84" t="s">
        <v>1688</v>
      </c>
      <c r="B30" s="84">
        <v>11</v>
      </c>
      <c r="C30" s="118">
        <v>0.006844751120073973</v>
      </c>
      <c r="D30" s="84" t="s">
        <v>2178</v>
      </c>
      <c r="E30" s="84" t="b">
        <v>0</v>
      </c>
      <c r="F30" s="84" t="b">
        <v>0</v>
      </c>
      <c r="G30" s="84" t="b">
        <v>0</v>
      </c>
    </row>
    <row r="31" spans="1:7" ht="15">
      <c r="A31" s="84" t="s">
        <v>1689</v>
      </c>
      <c r="B31" s="84">
        <v>11</v>
      </c>
      <c r="C31" s="118">
        <v>0.006844751120073973</v>
      </c>
      <c r="D31" s="84" t="s">
        <v>2178</v>
      </c>
      <c r="E31" s="84" t="b">
        <v>0</v>
      </c>
      <c r="F31" s="84" t="b">
        <v>0</v>
      </c>
      <c r="G31" s="84" t="b">
        <v>0</v>
      </c>
    </row>
    <row r="32" spans="1:7" ht="15">
      <c r="A32" s="84" t="s">
        <v>1663</v>
      </c>
      <c r="B32" s="84">
        <v>10</v>
      </c>
      <c r="C32" s="118">
        <v>0.006476132667502897</v>
      </c>
      <c r="D32" s="84" t="s">
        <v>2178</v>
      </c>
      <c r="E32" s="84" t="b">
        <v>0</v>
      </c>
      <c r="F32" s="84" t="b">
        <v>0</v>
      </c>
      <c r="G32" s="84" t="b">
        <v>0</v>
      </c>
    </row>
    <row r="33" spans="1:7" ht="15">
      <c r="A33" s="84" t="s">
        <v>1664</v>
      </c>
      <c r="B33" s="84">
        <v>9</v>
      </c>
      <c r="C33" s="118">
        <v>0.006080858503109271</v>
      </c>
      <c r="D33" s="84" t="s">
        <v>2178</v>
      </c>
      <c r="E33" s="84" t="b">
        <v>0</v>
      </c>
      <c r="F33" s="84" t="b">
        <v>0</v>
      </c>
      <c r="G33" s="84" t="b">
        <v>0</v>
      </c>
    </row>
    <row r="34" spans="1:7" ht="15">
      <c r="A34" s="84" t="s">
        <v>281</v>
      </c>
      <c r="B34" s="84">
        <v>9</v>
      </c>
      <c r="C34" s="118">
        <v>0.006080858503109271</v>
      </c>
      <c r="D34" s="84" t="s">
        <v>2178</v>
      </c>
      <c r="E34" s="84" t="b">
        <v>0</v>
      </c>
      <c r="F34" s="84" t="b">
        <v>0</v>
      </c>
      <c r="G34" s="84" t="b">
        <v>0</v>
      </c>
    </row>
    <row r="35" spans="1:7" ht="15">
      <c r="A35" s="84" t="s">
        <v>2020</v>
      </c>
      <c r="B35" s="84">
        <v>9</v>
      </c>
      <c r="C35" s="118">
        <v>0.006080858503109271</v>
      </c>
      <c r="D35" s="84" t="s">
        <v>2178</v>
      </c>
      <c r="E35" s="84" t="b">
        <v>0</v>
      </c>
      <c r="F35" s="84" t="b">
        <v>0</v>
      </c>
      <c r="G35" s="84" t="b">
        <v>0</v>
      </c>
    </row>
    <row r="36" spans="1:7" ht="15">
      <c r="A36" s="84" t="s">
        <v>2021</v>
      </c>
      <c r="B36" s="84">
        <v>9</v>
      </c>
      <c r="C36" s="118">
        <v>0.006080858503109271</v>
      </c>
      <c r="D36" s="84" t="s">
        <v>2178</v>
      </c>
      <c r="E36" s="84" t="b">
        <v>0</v>
      </c>
      <c r="F36" s="84" t="b">
        <v>0</v>
      </c>
      <c r="G36" s="84" t="b">
        <v>0</v>
      </c>
    </row>
    <row r="37" spans="1:7" ht="15">
      <c r="A37" s="84" t="s">
        <v>2022</v>
      </c>
      <c r="B37" s="84">
        <v>9</v>
      </c>
      <c r="C37" s="118">
        <v>0.006080858503109271</v>
      </c>
      <c r="D37" s="84" t="s">
        <v>2178</v>
      </c>
      <c r="E37" s="84" t="b">
        <v>1</v>
      </c>
      <c r="F37" s="84" t="b">
        <v>0</v>
      </c>
      <c r="G37" s="84" t="b">
        <v>0</v>
      </c>
    </row>
    <row r="38" spans="1:7" ht="15">
      <c r="A38" s="84" t="s">
        <v>2023</v>
      </c>
      <c r="B38" s="84">
        <v>9</v>
      </c>
      <c r="C38" s="118">
        <v>0.006080858503109271</v>
      </c>
      <c r="D38" s="84" t="s">
        <v>2178</v>
      </c>
      <c r="E38" s="84" t="b">
        <v>1</v>
      </c>
      <c r="F38" s="84" t="b">
        <v>0</v>
      </c>
      <c r="G38" s="84" t="b">
        <v>0</v>
      </c>
    </row>
    <row r="39" spans="1:7" ht="15">
      <c r="A39" s="84" t="s">
        <v>1674</v>
      </c>
      <c r="B39" s="84">
        <v>9</v>
      </c>
      <c r="C39" s="118">
        <v>0.007488611288605444</v>
      </c>
      <c r="D39" s="84" t="s">
        <v>2178</v>
      </c>
      <c r="E39" s="84" t="b">
        <v>0</v>
      </c>
      <c r="F39" s="84" t="b">
        <v>0</v>
      </c>
      <c r="G39" s="84" t="b">
        <v>0</v>
      </c>
    </row>
    <row r="40" spans="1:7" ht="15">
      <c r="A40" s="84" t="s">
        <v>1665</v>
      </c>
      <c r="B40" s="84">
        <v>9</v>
      </c>
      <c r="C40" s="118">
        <v>0.006080858503109271</v>
      </c>
      <c r="D40" s="84" t="s">
        <v>2178</v>
      </c>
      <c r="E40" s="84" t="b">
        <v>0</v>
      </c>
      <c r="F40" s="84" t="b">
        <v>0</v>
      </c>
      <c r="G40" s="84" t="b">
        <v>0</v>
      </c>
    </row>
    <row r="41" spans="1:7" ht="15">
      <c r="A41" s="84" t="s">
        <v>2024</v>
      </c>
      <c r="B41" s="84">
        <v>9</v>
      </c>
      <c r="C41" s="118">
        <v>0.006080858503109271</v>
      </c>
      <c r="D41" s="84" t="s">
        <v>2178</v>
      </c>
      <c r="E41" s="84" t="b">
        <v>0</v>
      </c>
      <c r="F41" s="84" t="b">
        <v>0</v>
      </c>
      <c r="G41" s="84" t="b">
        <v>0</v>
      </c>
    </row>
    <row r="42" spans="1:7" ht="15">
      <c r="A42" s="84" t="s">
        <v>2025</v>
      </c>
      <c r="B42" s="84">
        <v>9</v>
      </c>
      <c r="C42" s="118">
        <v>0.006080858503109271</v>
      </c>
      <c r="D42" s="84" t="s">
        <v>2178</v>
      </c>
      <c r="E42" s="84" t="b">
        <v>0</v>
      </c>
      <c r="F42" s="84" t="b">
        <v>0</v>
      </c>
      <c r="G42" s="84" t="b">
        <v>0</v>
      </c>
    </row>
    <row r="43" spans="1:7" ht="15">
      <c r="A43" s="84" t="s">
        <v>2026</v>
      </c>
      <c r="B43" s="84">
        <v>9</v>
      </c>
      <c r="C43" s="118">
        <v>0.006080858503109271</v>
      </c>
      <c r="D43" s="84" t="s">
        <v>2178</v>
      </c>
      <c r="E43" s="84" t="b">
        <v>0</v>
      </c>
      <c r="F43" s="84" t="b">
        <v>0</v>
      </c>
      <c r="G43" s="84" t="b">
        <v>0</v>
      </c>
    </row>
    <row r="44" spans="1:7" ht="15">
      <c r="A44" s="84" t="s">
        <v>2027</v>
      </c>
      <c r="B44" s="84">
        <v>9</v>
      </c>
      <c r="C44" s="118">
        <v>0.006080858503109271</v>
      </c>
      <c r="D44" s="84" t="s">
        <v>2178</v>
      </c>
      <c r="E44" s="84" t="b">
        <v>0</v>
      </c>
      <c r="F44" s="84" t="b">
        <v>0</v>
      </c>
      <c r="G44" s="84" t="b">
        <v>0</v>
      </c>
    </row>
    <row r="45" spans="1:7" ht="15">
      <c r="A45" s="84" t="s">
        <v>2028</v>
      </c>
      <c r="B45" s="84">
        <v>9</v>
      </c>
      <c r="C45" s="118">
        <v>0.006080858503109271</v>
      </c>
      <c r="D45" s="84" t="s">
        <v>2178</v>
      </c>
      <c r="E45" s="84" t="b">
        <v>0</v>
      </c>
      <c r="F45" s="84" t="b">
        <v>0</v>
      </c>
      <c r="G45" s="84" t="b">
        <v>0</v>
      </c>
    </row>
    <row r="46" spans="1:7" ht="15">
      <c r="A46" s="84" t="s">
        <v>2029</v>
      </c>
      <c r="B46" s="84">
        <v>9</v>
      </c>
      <c r="C46" s="118">
        <v>0.006080858503109271</v>
      </c>
      <c r="D46" s="84" t="s">
        <v>2178</v>
      </c>
      <c r="E46" s="84" t="b">
        <v>0</v>
      </c>
      <c r="F46" s="84" t="b">
        <v>0</v>
      </c>
      <c r="G46" s="84" t="b">
        <v>0</v>
      </c>
    </row>
    <row r="47" spans="1:7" ht="15">
      <c r="A47" s="84" t="s">
        <v>2030</v>
      </c>
      <c r="B47" s="84">
        <v>9</v>
      </c>
      <c r="C47" s="118">
        <v>0.006080858503109271</v>
      </c>
      <c r="D47" s="84" t="s">
        <v>2178</v>
      </c>
      <c r="E47" s="84" t="b">
        <v>0</v>
      </c>
      <c r="F47" s="84" t="b">
        <v>0</v>
      </c>
      <c r="G47" s="84" t="b">
        <v>0</v>
      </c>
    </row>
    <row r="48" spans="1:7" ht="15">
      <c r="A48" s="84" t="s">
        <v>232</v>
      </c>
      <c r="B48" s="84">
        <v>8</v>
      </c>
      <c r="C48" s="118">
        <v>0.005655955217375142</v>
      </c>
      <c r="D48" s="84" t="s">
        <v>2178</v>
      </c>
      <c r="E48" s="84" t="b">
        <v>0</v>
      </c>
      <c r="F48" s="84" t="b">
        <v>0</v>
      </c>
      <c r="G48" s="84" t="b">
        <v>0</v>
      </c>
    </row>
    <row r="49" spans="1:7" ht="15">
      <c r="A49" s="84" t="s">
        <v>1676</v>
      </c>
      <c r="B49" s="84">
        <v>8</v>
      </c>
      <c r="C49" s="118">
        <v>0.0071315924510221085</v>
      </c>
      <c r="D49" s="84" t="s">
        <v>2178</v>
      </c>
      <c r="E49" s="84" t="b">
        <v>0</v>
      </c>
      <c r="F49" s="84" t="b">
        <v>0</v>
      </c>
      <c r="G49" s="84" t="b">
        <v>0</v>
      </c>
    </row>
    <row r="50" spans="1:7" ht="15">
      <c r="A50" s="84" t="s">
        <v>1677</v>
      </c>
      <c r="B50" s="84">
        <v>8</v>
      </c>
      <c r="C50" s="118">
        <v>0.0071315924510221085</v>
      </c>
      <c r="D50" s="84" t="s">
        <v>2178</v>
      </c>
      <c r="E50" s="84" t="b">
        <v>0</v>
      </c>
      <c r="F50" s="84" t="b">
        <v>0</v>
      </c>
      <c r="G50" s="84" t="b">
        <v>0</v>
      </c>
    </row>
    <row r="51" spans="1:7" ht="15">
      <c r="A51" s="84" t="s">
        <v>2031</v>
      </c>
      <c r="B51" s="84">
        <v>7</v>
      </c>
      <c r="C51" s="118">
        <v>0.0051977007838575435</v>
      </c>
      <c r="D51" s="84" t="s">
        <v>2178</v>
      </c>
      <c r="E51" s="84" t="b">
        <v>0</v>
      </c>
      <c r="F51" s="84" t="b">
        <v>0</v>
      </c>
      <c r="G51" s="84" t="b">
        <v>0</v>
      </c>
    </row>
    <row r="52" spans="1:7" ht="15">
      <c r="A52" s="84" t="s">
        <v>2032</v>
      </c>
      <c r="B52" s="84">
        <v>7</v>
      </c>
      <c r="C52" s="118">
        <v>0.0051977007838575435</v>
      </c>
      <c r="D52" s="84" t="s">
        <v>2178</v>
      </c>
      <c r="E52" s="84" t="b">
        <v>0</v>
      </c>
      <c r="F52" s="84" t="b">
        <v>0</v>
      </c>
      <c r="G52" s="84" t="b">
        <v>0</v>
      </c>
    </row>
    <row r="53" spans="1:7" ht="15">
      <c r="A53" s="84" t="s">
        <v>1691</v>
      </c>
      <c r="B53" s="84">
        <v>7</v>
      </c>
      <c r="C53" s="118">
        <v>0.0051977007838575435</v>
      </c>
      <c r="D53" s="84" t="s">
        <v>2178</v>
      </c>
      <c r="E53" s="84" t="b">
        <v>0</v>
      </c>
      <c r="F53" s="84" t="b">
        <v>0</v>
      </c>
      <c r="G53" s="84" t="b">
        <v>0</v>
      </c>
    </row>
    <row r="54" spans="1:7" ht="15">
      <c r="A54" s="84" t="s">
        <v>2033</v>
      </c>
      <c r="B54" s="84">
        <v>7</v>
      </c>
      <c r="C54" s="118">
        <v>0.0051977007838575435</v>
      </c>
      <c r="D54" s="84" t="s">
        <v>2178</v>
      </c>
      <c r="E54" s="84" t="b">
        <v>0</v>
      </c>
      <c r="F54" s="84" t="b">
        <v>0</v>
      </c>
      <c r="G54" s="84" t="b">
        <v>0</v>
      </c>
    </row>
    <row r="55" spans="1:7" ht="15">
      <c r="A55" s="84" t="s">
        <v>2034</v>
      </c>
      <c r="B55" s="84">
        <v>7</v>
      </c>
      <c r="C55" s="118">
        <v>0.0051977007838575435</v>
      </c>
      <c r="D55" s="84" t="s">
        <v>2178</v>
      </c>
      <c r="E55" s="84" t="b">
        <v>0</v>
      </c>
      <c r="F55" s="84" t="b">
        <v>0</v>
      </c>
      <c r="G55" s="84" t="b">
        <v>0</v>
      </c>
    </row>
    <row r="56" spans="1:7" ht="15">
      <c r="A56" s="84" t="s">
        <v>1707</v>
      </c>
      <c r="B56" s="84">
        <v>6</v>
      </c>
      <c r="C56" s="118">
        <v>0.004701300003503047</v>
      </c>
      <c r="D56" s="84" t="s">
        <v>2178</v>
      </c>
      <c r="E56" s="84" t="b">
        <v>0</v>
      </c>
      <c r="F56" s="84" t="b">
        <v>0</v>
      </c>
      <c r="G56" s="84" t="b">
        <v>0</v>
      </c>
    </row>
    <row r="57" spans="1:7" ht="15">
      <c r="A57" s="84" t="s">
        <v>2035</v>
      </c>
      <c r="B57" s="84">
        <v>6</v>
      </c>
      <c r="C57" s="118">
        <v>0.004701300003503047</v>
      </c>
      <c r="D57" s="84" t="s">
        <v>2178</v>
      </c>
      <c r="E57" s="84" t="b">
        <v>0</v>
      </c>
      <c r="F57" s="84" t="b">
        <v>0</v>
      </c>
      <c r="G57" s="84" t="b">
        <v>0</v>
      </c>
    </row>
    <row r="58" spans="1:7" ht="15">
      <c r="A58" s="84" t="s">
        <v>2036</v>
      </c>
      <c r="B58" s="84">
        <v>6</v>
      </c>
      <c r="C58" s="118">
        <v>0.004701300003503047</v>
      </c>
      <c r="D58" s="84" t="s">
        <v>2178</v>
      </c>
      <c r="E58" s="84" t="b">
        <v>0</v>
      </c>
      <c r="F58" s="84" t="b">
        <v>0</v>
      </c>
      <c r="G58" s="84" t="b">
        <v>0</v>
      </c>
    </row>
    <row r="59" spans="1:7" ht="15">
      <c r="A59" s="84" t="s">
        <v>2037</v>
      </c>
      <c r="B59" s="84">
        <v>6</v>
      </c>
      <c r="C59" s="118">
        <v>0.004701300003503047</v>
      </c>
      <c r="D59" s="84" t="s">
        <v>2178</v>
      </c>
      <c r="E59" s="84" t="b">
        <v>0</v>
      </c>
      <c r="F59" s="84" t="b">
        <v>0</v>
      </c>
      <c r="G59" s="84" t="b">
        <v>0</v>
      </c>
    </row>
    <row r="60" spans="1:7" ht="15">
      <c r="A60" s="84" t="s">
        <v>2038</v>
      </c>
      <c r="B60" s="84">
        <v>6</v>
      </c>
      <c r="C60" s="118">
        <v>0.004701300003503047</v>
      </c>
      <c r="D60" s="84" t="s">
        <v>2178</v>
      </c>
      <c r="E60" s="84" t="b">
        <v>0</v>
      </c>
      <c r="F60" s="84" t="b">
        <v>0</v>
      </c>
      <c r="G60" s="84" t="b">
        <v>0</v>
      </c>
    </row>
    <row r="61" spans="1:7" ht="15">
      <c r="A61" s="84" t="s">
        <v>2039</v>
      </c>
      <c r="B61" s="84">
        <v>6</v>
      </c>
      <c r="C61" s="118">
        <v>0.004701300003503047</v>
      </c>
      <c r="D61" s="84" t="s">
        <v>2178</v>
      </c>
      <c r="E61" s="84" t="b">
        <v>0</v>
      </c>
      <c r="F61" s="84" t="b">
        <v>0</v>
      </c>
      <c r="G61" s="84" t="b">
        <v>0</v>
      </c>
    </row>
    <row r="62" spans="1:7" ht="15">
      <c r="A62" s="84" t="s">
        <v>1706</v>
      </c>
      <c r="B62" s="84">
        <v>6</v>
      </c>
      <c r="C62" s="118">
        <v>0.0049924075257369626</v>
      </c>
      <c r="D62" s="84" t="s">
        <v>2178</v>
      </c>
      <c r="E62" s="84" t="b">
        <v>0</v>
      </c>
      <c r="F62" s="84" t="b">
        <v>0</v>
      </c>
      <c r="G62" s="84" t="b">
        <v>0</v>
      </c>
    </row>
    <row r="63" spans="1:7" ht="15">
      <c r="A63" s="84" t="s">
        <v>2040</v>
      </c>
      <c r="B63" s="84">
        <v>6</v>
      </c>
      <c r="C63" s="118">
        <v>0.004701300003503047</v>
      </c>
      <c r="D63" s="84" t="s">
        <v>2178</v>
      </c>
      <c r="E63" s="84" t="b">
        <v>0</v>
      </c>
      <c r="F63" s="84" t="b">
        <v>0</v>
      </c>
      <c r="G63" s="84" t="b">
        <v>0</v>
      </c>
    </row>
    <row r="64" spans="1:7" ht="15">
      <c r="A64" s="84" t="s">
        <v>2041</v>
      </c>
      <c r="B64" s="84">
        <v>6</v>
      </c>
      <c r="C64" s="118">
        <v>0.004701300003503047</v>
      </c>
      <c r="D64" s="84" t="s">
        <v>2178</v>
      </c>
      <c r="E64" s="84" t="b">
        <v>0</v>
      </c>
      <c r="F64" s="84" t="b">
        <v>0</v>
      </c>
      <c r="G64" s="84" t="b">
        <v>0</v>
      </c>
    </row>
    <row r="65" spans="1:7" ht="15">
      <c r="A65" s="84" t="s">
        <v>2042</v>
      </c>
      <c r="B65" s="84">
        <v>6</v>
      </c>
      <c r="C65" s="118">
        <v>0.004701300003503047</v>
      </c>
      <c r="D65" s="84" t="s">
        <v>2178</v>
      </c>
      <c r="E65" s="84" t="b">
        <v>0</v>
      </c>
      <c r="F65" s="84" t="b">
        <v>0</v>
      </c>
      <c r="G65" s="84" t="b">
        <v>0</v>
      </c>
    </row>
    <row r="66" spans="1:7" ht="15">
      <c r="A66" s="84" t="s">
        <v>2043</v>
      </c>
      <c r="B66" s="84">
        <v>6</v>
      </c>
      <c r="C66" s="118">
        <v>0.005808027928738272</v>
      </c>
      <c r="D66" s="84" t="s">
        <v>2178</v>
      </c>
      <c r="E66" s="84" t="b">
        <v>0</v>
      </c>
      <c r="F66" s="84" t="b">
        <v>0</v>
      </c>
      <c r="G66" s="84" t="b">
        <v>0</v>
      </c>
    </row>
    <row r="67" spans="1:7" ht="15">
      <c r="A67" s="84" t="s">
        <v>2044</v>
      </c>
      <c r="B67" s="84">
        <v>5</v>
      </c>
      <c r="C67" s="118">
        <v>0.004160339604780802</v>
      </c>
      <c r="D67" s="84" t="s">
        <v>2178</v>
      </c>
      <c r="E67" s="84" t="b">
        <v>0</v>
      </c>
      <c r="F67" s="84" t="b">
        <v>0</v>
      </c>
      <c r="G67" s="84" t="b">
        <v>0</v>
      </c>
    </row>
    <row r="68" spans="1:7" ht="15">
      <c r="A68" s="84" t="s">
        <v>294</v>
      </c>
      <c r="B68" s="84">
        <v>5</v>
      </c>
      <c r="C68" s="118">
        <v>0.004160339604780802</v>
      </c>
      <c r="D68" s="84" t="s">
        <v>2178</v>
      </c>
      <c r="E68" s="84" t="b">
        <v>0</v>
      </c>
      <c r="F68" s="84" t="b">
        <v>0</v>
      </c>
      <c r="G68" s="84" t="b">
        <v>0</v>
      </c>
    </row>
    <row r="69" spans="1:7" ht="15">
      <c r="A69" s="84" t="s">
        <v>2045</v>
      </c>
      <c r="B69" s="84">
        <v>5</v>
      </c>
      <c r="C69" s="118">
        <v>0.004160339604780802</v>
      </c>
      <c r="D69" s="84" t="s">
        <v>2178</v>
      </c>
      <c r="E69" s="84" t="b">
        <v>0</v>
      </c>
      <c r="F69" s="84" t="b">
        <v>0</v>
      </c>
      <c r="G69" s="84" t="b">
        <v>0</v>
      </c>
    </row>
    <row r="70" spans="1:7" ht="15">
      <c r="A70" s="84" t="s">
        <v>2046</v>
      </c>
      <c r="B70" s="84">
        <v>5</v>
      </c>
      <c r="C70" s="118">
        <v>0.004160339604780802</v>
      </c>
      <c r="D70" s="84" t="s">
        <v>2178</v>
      </c>
      <c r="E70" s="84" t="b">
        <v>0</v>
      </c>
      <c r="F70" s="84" t="b">
        <v>0</v>
      </c>
      <c r="G70" s="84" t="b">
        <v>0</v>
      </c>
    </row>
    <row r="71" spans="1:7" ht="15">
      <c r="A71" s="84" t="s">
        <v>2047</v>
      </c>
      <c r="B71" s="84">
        <v>5</v>
      </c>
      <c r="C71" s="118">
        <v>0.004160339604780802</v>
      </c>
      <c r="D71" s="84" t="s">
        <v>2178</v>
      </c>
      <c r="E71" s="84" t="b">
        <v>0</v>
      </c>
      <c r="F71" s="84" t="b">
        <v>0</v>
      </c>
      <c r="G71" s="84" t="b">
        <v>0</v>
      </c>
    </row>
    <row r="72" spans="1:7" ht="15">
      <c r="A72" s="84" t="s">
        <v>1698</v>
      </c>
      <c r="B72" s="84">
        <v>5</v>
      </c>
      <c r="C72" s="118">
        <v>0.004457245281888818</v>
      </c>
      <c r="D72" s="84" t="s">
        <v>2178</v>
      </c>
      <c r="E72" s="84" t="b">
        <v>1</v>
      </c>
      <c r="F72" s="84" t="b">
        <v>0</v>
      </c>
      <c r="G72" s="84" t="b">
        <v>0</v>
      </c>
    </row>
    <row r="73" spans="1:7" ht="15">
      <c r="A73" s="84" t="s">
        <v>2048</v>
      </c>
      <c r="B73" s="84">
        <v>5</v>
      </c>
      <c r="C73" s="118">
        <v>0.004160339604780802</v>
      </c>
      <c r="D73" s="84" t="s">
        <v>2178</v>
      </c>
      <c r="E73" s="84" t="b">
        <v>0</v>
      </c>
      <c r="F73" s="84" t="b">
        <v>0</v>
      </c>
      <c r="G73" s="84" t="b">
        <v>0</v>
      </c>
    </row>
    <row r="74" spans="1:7" ht="15">
      <c r="A74" s="84" t="s">
        <v>2049</v>
      </c>
      <c r="B74" s="84">
        <v>5</v>
      </c>
      <c r="C74" s="118">
        <v>0.004160339604780802</v>
      </c>
      <c r="D74" s="84" t="s">
        <v>2178</v>
      </c>
      <c r="E74" s="84" t="b">
        <v>0</v>
      </c>
      <c r="F74" s="84" t="b">
        <v>0</v>
      </c>
      <c r="G74" s="84" t="b">
        <v>0</v>
      </c>
    </row>
    <row r="75" spans="1:7" ht="15">
      <c r="A75" s="84" t="s">
        <v>2050</v>
      </c>
      <c r="B75" s="84">
        <v>5</v>
      </c>
      <c r="C75" s="118">
        <v>0.004160339604780802</v>
      </c>
      <c r="D75" s="84" t="s">
        <v>2178</v>
      </c>
      <c r="E75" s="84" t="b">
        <v>0</v>
      </c>
      <c r="F75" s="84" t="b">
        <v>0</v>
      </c>
      <c r="G75" s="84" t="b">
        <v>0</v>
      </c>
    </row>
    <row r="76" spans="1:7" ht="15">
      <c r="A76" s="84" t="s">
        <v>2051</v>
      </c>
      <c r="B76" s="84">
        <v>5</v>
      </c>
      <c r="C76" s="118">
        <v>0.004160339604780802</v>
      </c>
      <c r="D76" s="84" t="s">
        <v>2178</v>
      </c>
      <c r="E76" s="84" t="b">
        <v>0</v>
      </c>
      <c r="F76" s="84" t="b">
        <v>0</v>
      </c>
      <c r="G76" s="84" t="b">
        <v>0</v>
      </c>
    </row>
    <row r="77" spans="1:7" ht="15">
      <c r="A77" s="84" t="s">
        <v>1708</v>
      </c>
      <c r="B77" s="84">
        <v>5</v>
      </c>
      <c r="C77" s="118">
        <v>0.004160339604780802</v>
      </c>
      <c r="D77" s="84" t="s">
        <v>2178</v>
      </c>
      <c r="E77" s="84" t="b">
        <v>0</v>
      </c>
      <c r="F77" s="84" t="b">
        <v>0</v>
      </c>
      <c r="G77" s="84" t="b">
        <v>0</v>
      </c>
    </row>
    <row r="78" spans="1:7" ht="15">
      <c r="A78" s="84" t="s">
        <v>2052</v>
      </c>
      <c r="B78" s="84">
        <v>5</v>
      </c>
      <c r="C78" s="118">
        <v>0.004160339604780802</v>
      </c>
      <c r="D78" s="84" t="s">
        <v>2178</v>
      </c>
      <c r="E78" s="84" t="b">
        <v>0</v>
      </c>
      <c r="F78" s="84" t="b">
        <v>0</v>
      </c>
      <c r="G78" s="84" t="b">
        <v>0</v>
      </c>
    </row>
    <row r="79" spans="1:7" ht="15">
      <c r="A79" s="84" t="s">
        <v>2053</v>
      </c>
      <c r="B79" s="84">
        <v>5</v>
      </c>
      <c r="C79" s="118">
        <v>0.004160339604780802</v>
      </c>
      <c r="D79" s="84" t="s">
        <v>2178</v>
      </c>
      <c r="E79" s="84" t="b">
        <v>0</v>
      </c>
      <c r="F79" s="84" t="b">
        <v>0</v>
      </c>
      <c r="G79" s="84" t="b">
        <v>0</v>
      </c>
    </row>
    <row r="80" spans="1:7" ht="15">
      <c r="A80" s="84" t="s">
        <v>2054</v>
      </c>
      <c r="B80" s="84">
        <v>4</v>
      </c>
      <c r="C80" s="118">
        <v>0.0035657962255110543</v>
      </c>
      <c r="D80" s="84" t="s">
        <v>2178</v>
      </c>
      <c r="E80" s="84" t="b">
        <v>0</v>
      </c>
      <c r="F80" s="84" t="b">
        <v>0</v>
      </c>
      <c r="G80" s="84" t="b">
        <v>0</v>
      </c>
    </row>
    <row r="81" spans="1:7" ht="15">
      <c r="A81" s="84" t="s">
        <v>2055</v>
      </c>
      <c r="B81" s="84">
        <v>4</v>
      </c>
      <c r="C81" s="118">
        <v>0.0035657962255110543</v>
      </c>
      <c r="D81" s="84" t="s">
        <v>2178</v>
      </c>
      <c r="E81" s="84" t="b">
        <v>1</v>
      </c>
      <c r="F81" s="84" t="b">
        <v>0</v>
      </c>
      <c r="G81" s="84" t="b">
        <v>0</v>
      </c>
    </row>
    <row r="82" spans="1:7" ht="15">
      <c r="A82" s="84" t="s">
        <v>2056</v>
      </c>
      <c r="B82" s="84">
        <v>4</v>
      </c>
      <c r="C82" s="118">
        <v>0.0035657962255110543</v>
      </c>
      <c r="D82" s="84" t="s">
        <v>2178</v>
      </c>
      <c r="E82" s="84" t="b">
        <v>0</v>
      </c>
      <c r="F82" s="84" t="b">
        <v>0</v>
      </c>
      <c r="G82" s="84" t="b">
        <v>0</v>
      </c>
    </row>
    <row r="83" spans="1:7" ht="15">
      <c r="A83" s="84" t="s">
        <v>2057</v>
      </c>
      <c r="B83" s="84">
        <v>4</v>
      </c>
      <c r="C83" s="118">
        <v>0.0035657962255110543</v>
      </c>
      <c r="D83" s="84" t="s">
        <v>2178</v>
      </c>
      <c r="E83" s="84" t="b">
        <v>0</v>
      </c>
      <c r="F83" s="84" t="b">
        <v>0</v>
      </c>
      <c r="G83" s="84" t="b">
        <v>0</v>
      </c>
    </row>
    <row r="84" spans="1:7" ht="15">
      <c r="A84" s="84" t="s">
        <v>2058</v>
      </c>
      <c r="B84" s="84">
        <v>4</v>
      </c>
      <c r="C84" s="118">
        <v>0.0035657962255110543</v>
      </c>
      <c r="D84" s="84" t="s">
        <v>2178</v>
      </c>
      <c r="E84" s="84" t="b">
        <v>0</v>
      </c>
      <c r="F84" s="84" t="b">
        <v>0</v>
      </c>
      <c r="G84" s="84" t="b">
        <v>0</v>
      </c>
    </row>
    <row r="85" spans="1:7" ht="15">
      <c r="A85" s="84" t="s">
        <v>2059</v>
      </c>
      <c r="B85" s="84">
        <v>4</v>
      </c>
      <c r="C85" s="118">
        <v>0.0035657962255110543</v>
      </c>
      <c r="D85" s="84" t="s">
        <v>2178</v>
      </c>
      <c r="E85" s="84" t="b">
        <v>0</v>
      </c>
      <c r="F85" s="84" t="b">
        <v>0</v>
      </c>
      <c r="G85" s="84" t="b">
        <v>0</v>
      </c>
    </row>
    <row r="86" spans="1:7" ht="15">
      <c r="A86" s="84" t="s">
        <v>2060</v>
      </c>
      <c r="B86" s="84">
        <v>4</v>
      </c>
      <c r="C86" s="118">
        <v>0.0035657962255110543</v>
      </c>
      <c r="D86" s="84" t="s">
        <v>2178</v>
      </c>
      <c r="E86" s="84" t="b">
        <v>0</v>
      </c>
      <c r="F86" s="84" t="b">
        <v>0</v>
      </c>
      <c r="G86" s="84" t="b">
        <v>0</v>
      </c>
    </row>
    <row r="87" spans="1:7" ht="15">
      <c r="A87" s="84" t="s">
        <v>2061</v>
      </c>
      <c r="B87" s="84">
        <v>4</v>
      </c>
      <c r="C87" s="118">
        <v>0.0035657962255110543</v>
      </c>
      <c r="D87" s="84" t="s">
        <v>2178</v>
      </c>
      <c r="E87" s="84" t="b">
        <v>0</v>
      </c>
      <c r="F87" s="84" t="b">
        <v>0</v>
      </c>
      <c r="G87" s="84" t="b">
        <v>0</v>
      </c>
    </row>
    <row r="88" spans="1:7" ht="15">
      <c r="A88" s="84" t="s">
        <v>2062</v>
      </c>
      <c r="B88" s="84">
        <v>4</v>
      </c>
      <c r="C88" s="118">
        <v>0.0035657962255110543</v>
      </c>
      <c r="D88" s="84" t="s">
        <v>2178</v>
      </c>
      <c r="E88" s="84" t="b">
        <v>0</v>
      </c>
      <c r="F88" s="84" t="b">
        <v>0</v>
      </c>
      <c r="G88" s="84" t="b">
        <v>0</v>
      </c>
    </row>
    <row r="89" spans="1:7" ht="15">
      <c r="A89" s="84" t="s">
        <v>1683</v>
      </c>
      <c r="B89" s="84">
        <v>4</v>
      </c>
      <c r="C89" s="118">
        <v>0.0035657962255110543</v>
      </c>
      <c r="D89" s="84" t="s">
        <v>2178</v>
      </c>
      <c r="E89" s="84" t="b">
        <v>0</v>
      </c>
      <c r="F89" s="84" t="b">
        <v>0</v>
      </c>
      <c r="G89" s="84" t="b">
        <v>0</v>
      </c>
    </row>
    <row r="90" spans="1:7" ht="15">
      <c r="A90" s="84" t="s">
        <v>1684</v>
      </c>
      <c r="B90" s="84">
        <v>4</v>
      </c>
      <c r="C90" s="118">
        <v>0.0035657962255110543</v>
      </c>
      <c r="D90" s="84" t="s">
        <v>2178</v>
      </c>
      <c r="E90" s="84" t="b">
        <v>0</v>
      </c>
      <c r="F90" s="84" t="b">
        <v>0</v>
      </c>
      <c r="G90" s="84" t="b">
        <v>0</v>
      </c>
    </row>
    <row r="91" spans="1:7" ht="15">
      <c r="A91" s="84" t="s">
        <v>295</v>
      </c>
      <c r="B91" s="84">
        <v>4</v>
      </c>
      <c r="C91" s="118">
        <v>0.0035657962255110543</v>
      </c>
      <c r="D91" s="84" t="s">
        <v>2178</v>
      </c>
      <c r="E91" s="84" t="b">
        <v>0</v>
      </c>
      <c r="F91" s="84" t="b">
        <v>0</v>
      </c>
      <c r="G91" s="84" t="b">
        <v>0</v>
      </c>
    </row>
    <row r="92" spans="1:7" ht="15">
      <c r="A92" s="84" t="s">
        <v>2063</v>
      </c>
      <c r="B92" s="84">
        <v>4</v>
      </c>
      <c r="C92" s="118">
        <v>0.004303614842334538</v>
      </c>
      <c r="D92" s="84" t="s">
        <v>2178</v>
      </c>
      <c r="E92" s="84" t="b">
        <v>0</v>
      </c>
      <c r="F92" s="84" t="b">
        <v>0</v>
      </c>
      <c r="G92" s="84" t="b">
        <v>0</v>
      </c>
    </row>
    <row r="93" spans="1:7" ht="15">
      <c r="A93" s="84" t="s">
        <v>2064</v>
      </c>
      <c r="B93" s="84">
        <v>4</v>
      </c>
      <c r="C93" s="118">
        <v>0.0035657962255110543</v>
      </c>
      <c r="D93" s="84" t="s">
        <v>2178</v>
      </c>
      <c r="E93" s="84" t="b">
        <v>0</v>
      </c>
      <c r="F93" s="84" t="b">
        <v>0</v>
      </c>
      <c r="G93" s="84" t="b">
        <v>0</v>
      </c>
    </row>
    <row r="94" spans="1:7" ht="15">
      <c r="A94" s="84" t="s">
        <v>2065</v>
      </c>
      <c r="B94" s="84">
        <v>4</v>
      </c>
      <c r="C94" s="118">
        <v>0.0035657962255110543</v>
      </c>
      <c r="D94" s="84" t="s">
        <v>2178</v>
      </c>
      <c r="E94" s="84" t="b">
        <v>0</v>
      </c>
      <c r="F94" s="84" t="b">
        <v>0</v>
      </c>
      <c r="G94" s="84" t="b">
        <v>0</v>
      </c>
    </row>
    <row r="95" spans="1:7" ht="15">
      <c r="A95" s="84" t="s">
        <v>2066</v>
      </c>
      <c r="B95" s="84">
        <v>4</v>
      </c>
      <c r="C95" s="118">
        <v>0.0035657962255110543</v>
      </c>
      <c r="D95" s="84" t="s">
        <v>2178</v>
      </c>
      <c r="E95" s="84" t="b">
        <v>0</v>
      </c>
      <c r="F95" s="84" t="b">
        <v>0</v>
      </c>
      <c r="G95" s="84" t="b">
        <v>0</v>
      </c>
    </row>
    <row r="96" spans="1:7" ht="15">
      <c r="A96" s="84" t="s">
        <v>2067</v>
      </c>
      <c r="B96" s="84">
        <v>4</v>
      </c>
      <c r="C96" s="118">
        <v>0.0035657962255110543</v>
      </c>
      <c r="D96" s="84" t="s">
        <v>2178</v>
      </c>
      <c r="E96" s="84" t="b">
        <v>0</v>
      </c>
      <c r="F96" s="84" t="b">
        <v>0</v>
      </c>
      <c r="G96" s="84" t="b">
        <v>0</v>
      </c>
    </row>
    <row r="97" spans="1:7" ht="15">
      <c r="A97" s="84" t="s">
        <v>2068</v>
      </c>
      <c r="B97" s="84">
        <v>4</v>
      </c>
      <c r="C97" s="118">
        <v>0.0035657962255110543</v>
      </c>
      <c r="D97" s="84" t="s">
        <v>2178</v>
      </c>
      <c r="E97" s="84" t="b">
        <v>0</v>
      </c>
      <c r="F97" s="84" t="b">
        <v>0</v>
      </c>
      <c r="G97" s="84" t="b">
        <v>0</v>
      </c>
    </row>
    <row r="98" spans="1:7" ht="15">
      <c r="A98" s="84" t="s">
        <v>1621</v>
      </c>
      <c r="B98" s="84">
        <v>4</v>
      </c>
      <c r="C98" s="118">
        <v>0.0035657962255110543</v>
      </c>
      <c r="D98" s="84" t="s">
        <v>2178</v>
      </c>
      <c r="E98" s="84" t="b">
        <v>0</v>
      </c>
      <c r="F98" s="84" t="b">
        <v>0</v>
      </c>
      <c r="G98" s="84" t="b">
        <v>0</v>
      </c>
    </row>
    <row r="99" spans="1:7" ht="15">
      <c r="A99" s="84" t="s">
        <v>2069</v>
      </c>
      <c r="B99" s="84">
        <v>4</v>
      </c>
      <c r="C99" s="118">
        <v>0.0035657962255110543</v>
      </c>
      <c r="D99" s="84" t="s">
        <v>2178</v>
      </c>
      <c r="E99" s="84" t="b">
        <v>0</v>
      </c>
      <c r="F99" s="84" t="b">
        <v>0</v>
      </c>
      <c r="G99" s="84" t="b">
        <v>0</v>
      </c>
    </row>
    <row r="100" spans="1:7" ht="15">
      <c r="A100" s="84" t="s">
        <v>2070</v>
      </c>
      <c r="B100" s="84">
        <v>4</v>
      </c>
      <c r="C100" s="118">
        <v>0.0035657962255110543</v>
      </c>
      <c r="D100" s="84" t="s">
        <v>2178</v>
      </c>
      <c r="E100" s="84" t="b">
        <v>1</v>
      </c>
      <c r="F100" s="84" t="b">
        <v>0</v>
      </c>
      <c r="G100" s="84" t="b">
        <v>0</v>
      </c>
    </row>
    <row r="101" spans="1:7" ht="15">
      <c r="A101" s="84" t="s">
        <v>2071</v>
      </c>
      <c r="B101" s="84">
        <v>4</v>
      </c>
      <c r="C101" s="118">
        <v>0.0035657962255110543</v>
      </c>
      <c r="D101" s="84" t="s">
        <v>2178</v>
      </c>
      <c r="E101" s="84" t="b">
        <v>0</v>
      </c>
      <c r="F101" s="84" t="b">
        <v>0</v>
      </c>
      <c r="G101" s="84" t="b">
        <v>0</v>
      </c>
    </row>
    <row r="102" spans="1:7" ht="15">
      <c r="A102" s="84" t="s">
        <v>2072</v>
      </c>
      <c r="B102" s="84">
        <v>4</v>
      </c>
      <c r="C102" s="118">
        <v>0.0035657962255110543</v>
      </c>
      <c r="D102" s="84" t="s">
        <v>2178</v>
      </c>
      <c r="E102" s="84" t="b">
        <v>1</v>
      </c>
      <c r="F102" s="84" t="b">
        <v>0</v>
      </c>
      <c r="G102" s="84" t="b">
        <v>0</v>
      </c>
    </row>
    <row r="103" spans="1:7" ht="15">
      <c r="A103" s="84" t="s">
        <v>2073</v>
      </c>
      <c r="B103" s="84">
        <v>4</v>
      </c>
      <c r="C103" s="118">
        <v>0.0035657962255110543</v>
      </c>
      <c r="D103" s="84" t="s">
        <v>2178</v>
      </c>
      <c r="E103" s="84" t="b">
        <v>1</v>
      </c>
      <c r="F103" s="84" t="b">
        <v>0</v>
      </c>
      <c r="G103" s="84" t="b">
        <v>0</v>
      </c>
    </row>
    <row r="104" spans="1:7" ht="15">
      <c r="A104" s="84" t="s">
        <v>2074</v>
      </c>
      <c r="B104" s="84">
        <v>4</v>
      </c>
      <c r="C104" s="118">
        <v>0.0035657962255110543</v>
      </c>
      <c r="D104" s="84" t="s">
        <v>2178</v>
      </c>
      <c r="E104" s="84" t="b">
        <v>0</v>
      </c>
      <c r="F104" s="84" t="b">
        <v>0</v>
      </c>
      <c r="G104" s="84" t="b">
        <v>0</v>
      </c>
    </row>
    <row r="105" spans="1:7" ht="15">
      <c r="A105" s="84" t="s">
        <v>2075</v>
      </c>
      <c r="B105" s="84">
        <v>4</v>
      </c>
      <c r="C105" s="118">
        <v>0.0035657962255110543</v>
      </c>
      <c r="D105" s="84" t="s">
        <v>2178</v>
      </c>
      <c r="E105" s="84" t="b">
        <v>0</v>
      </c>
      <c r="F105" s="84" t="b">
        <v>0</v>
      </c>
      <c r="G105" s="84" t="b">
        <v>0</v>
      </c>
    </row>
    <row r="106" spans="1:7" ht="15">
      <c r="A106" s="84" t="s">
        <v>2076</v>
      </c>
      <c r="B106" s="84">
        <v>4</v>
      </c>
      <c r="C106" s="118">
        <v>0.0035657962255110543</v>
      </c>
      <c r="D106" s="84" t="s">
        <v>2178</v>
      </c>
      <c r="E106" s="84" t="b">
        <v>0</v>
      </c>
      <c r="F106" s="84" t="b">
        <v>0</v>
      </c>
      <c r="G106" s="84" t="b">
        <v>0</v>
      </c>
    </row>
    <row r="107" spans="1:7" ht="15">
      <c r="A107" s="84" t="s">
        <v>2077</v>
      </c>
      <c r="B107" s="84">
        <v>4</v>
      </c>
      <c r="C107" s="118">
        <v>0.0035657962255110543</v>
      </c>
      <c r="D107" s="84" t="s">
        <v>2178</v>
      </c>
      <c r="E107" s="84" t="b">
        <v>0</v>
      </c>
      <c r="F107" s="84" t="b">
        <v>0</v>
      </c>
      <c r="G107" s="84" t="b">
        <v>0</v>
      </c>
    </row>
    <row r="108" spans="1:7" ht="15">
      <c r="A108" s="84" t="s">
        <v>2078</v>
      </c>
      <c r="B108" s="84">
        <v>4</v>
      </c>
      <c r="C108" s="118">
        <v>0.0035657962255110543</v>
      </c>
      <c r="D108" s="84" t="s">
        <v>2178</v>
      </c>
      <c r="E108" s="84" t="b">
        <v>0</v>
      </c>
      <c r="F108" s="84" t="b">
        <v>0</v>
      </c>
      <c r="G108" s="84" t="b">
        <v>0</v>
      </c>
    </row>
    <row r="109" spans="1:7" ht="15">
      <c r="A109" s="84" t="s">
        <v>2079</v>
      </c>
      <c r="B109" s="84">
        <v>4</v>
      </c>
      <c r="C109" s="118">
        <v>0.0035657962255110543</v>
      </c>
      <c r="D109" s="84" t="s">
        <v>2178</v>
      </c>
      <c r="E109" s="84" t="b">
        <v>0</v>
      </c>
      <c r="F109" s="84" t="b">
        <v>0</v>
      </c>
      <c r="G109" s="84" t="b">
        <v>0</v>
      </c>
    </row>
    <row r="110" spans="1:7" ht="15">
      <c r="A110" s="84" t="s">
        <v>2080</v>
      </c>
      <c r="B110" s="84">
        <v>4</v>
      </c>
      <c r="C110" s="118">
        <v>0.0035657962255110543</v>
      </c>
      <c r="D110" s="84" t="s">
        <v>2178</v>
      </c>
      <c r="E110" s="84" t="b">
        <v>0</v>
      </c>
      <c r="F110" s="84" t="b">
        <v>0</v>
      </c>
      <c r="G110" s="84" t="b">
        <v>0</v>
      </c>
    </row>
    <row r="111" spans="1:7" ht="15">
      <c r="A111" s="84" t="s">
        <v>2081</v>
      </c>
      <c r="B111" s="84">
        <v>4</v>
      </c>
      <c r="C111" s="118">
        <v>0.0035657962255110543</v>
      </c>
      <c r="D111" s="84" t="s">
        <v>2178</v>
      </c>
      <c r="E111" s="84" t="b">
        <v>0</v>
      </c>
      <c r="F111" s="84" t="b">
        <v>0</v>
      </c>
      <c r="G111" s="84" t="b">
        <v>0</v>
      </c>
    </row>
    <row r="112" spans="1:7" ht="15">
      <c r="A112" s="84" t="s">
        <v>2082</v>
      </c>
      <c r="B112" s="84">
        <v>4</v>
      </c>
      <c r="C112" s="118">
        <v>0.0035657962255110543</v>
      </c>
      <c r="D112" s="84" t="s">
        <v>2178</v>
      </c>
      <c r="E112" s="84" t="b">
        <v>0</v>
      </c>
      <c r="F112" s="84" t="b">
        <v>0</v>
      </c>
      <c r="G112" s="84" t="b">
        <v>0</v>
      </c>
    </row>
    <row r="113" spans="1:7" ht="15">
      <c r="A113" s="84" t="s">
        <v>2083</v>
      </c>
      <c r="B113" s="84">
        <v>4</v>
      </c>
      <c r="C113" s="118">
        <v>0.0035657962255110543</v>
      </c>
      <c r="D113" s="84" t="s">
        <v>2178</v>
      </c>
      <c r="E113" s="84" t="b">
        <v>0</v>
      </c>
      <c r="F113" s="84" t="b">
        <v>0</v>
      </c>
      <c r="G113" s="84" t="b">
        <v>0</v>
      </c>
    </row>
    <row r="114" spans="1:7" ht="15">
      <c r="A114" s="84" t="s">
        <v>2084</v>
      </c>
      <c r="B114" s="84">
        <v>4</v>
      </c>
      <c r="C114" s="118">
        <v>0.0035657962255110543</v>
      </c>
      <c r="D114" s="84" t="s">
        <v>2178</v>
      </c>
      <c r="E114" s="84" t="b">
        <v>0</v>
      </c>
      <c r="F114" s="84" t="b">
        <v>0</v>
      </c>
      <c r="G114" s="84" t="b">
        <v>0</v>
      </c>
    </row>
    <row r="115" spans="1:7" ht="15">
      <c r="A115" s="84" t="s">
        <v>2085</v>
      </c>
      <c r="B115" s="84">
        <v>3</v>
      </c>
      <c r="C115" s="118">
        <v>0.002904013964369136</v>
      </c>
      <c r="D115" s="84" t="s">
        <v>2178</v>
      </c>
      <c r="E115" s="84" t="b">
        <v>0</v>
      </c>
      <c r="F115" s="84" t="b">
        <v>0</v>
      </c>
      <c r="G115" s="84" t="b">
        <v>0</v>
      </c>
    </row>
    <row r="116" spans="1:7" ht="15">
      <c r="A116" s="84" t="s">
        <v>1680</v>
      </c>
      <c r="B116" s="84">
        <v>3</v>
      </c>
      <c r="C116" s="118">
        <v>0.002904013964369136</v>
      </c>
      <c r="D116" s="84" t="s">
        <v>2178</v>
      </c>
      <c r="E116" s="84" t="b">
        <v>0</v>
      </c>
      <c r="F116" s="84" t="b">
        <v>0</v>
      </c>
      <c r="G116" s="84" t="b">
        <v>0</v>
      </c>
    </row>
    <row r="117" spans="1:7" ht="15">
      <c r="A117" s="84" t="s">
        <v>1681</v>
      </c>
      <c r="B117" s="84">
        <v>3</v>
      </c>
      <c r="C117" s="118">
        <v>0.002904013964369136</v>
      </c>
      <c r="D117" s="84" t="s">
        <v>2178</v>
      </c>
      <c r="E117" s="84" t="b">
        <v>0</v>
      </c>
      <c r="F117" s="84" t="b">
        <v>0</v>
      </c>
      <c r="G117" s="84" t="b">
        <v>0</v>
      </c>
    </row>
    <row r="118" spans="1:7" ht="15">
      <c r="A118" s="84" t="s">
        <v>1682</v>
      </c>
      <c r="B118" s="84">
        <v>3</v>
      </c>
      <c r="C118" s="118">
        <v>0.002904013964369136</v>
      </c>
      <c r="D118" s="84" t="s">
        <v>2178</v>
      </c>
      <c r="E118" s="84" t="b">
        <v>0</v>
      </c>
      <c r="F118" s="84" t="b">
        <v>0</v>
      </c>
      <c r="G118" s="84" t="b">
        <v>0</v>
      </c>
    </row>
    <row r="119" spans="1:7" ht="15">
      <c r="A119" s="84" t="s">
        <v>1685</v>
      </c>
      <c r="B119" s="84">
        <v>3</v>
      </c>
      <c r="C119" s="118">
        <v>0.002904013964369136</v>
      </c>
      <c r="D119" s="84" t="s">
        <v>2178</v>
      </c>
      <c r="E119" s="84" t="b">
        <v>0</v>
      </c>
      <c r="F119" s="84" t="b">
        <v>0</v>
      </c>
      <c r="G119" s="84" t="b">
        <v>0</v>
      </c>
    </row>
    <row r="120" spans="1:7" ht="15">
      <c r="A120" s="84" t="s">
        <v>2086</v>
      </c>
      <c r="B120" s="84">
        <v>3</v>
      </c>
      <c r="C120" s="118">
        <v>0.002904013964369136</v>
      </c>
      <c r="D120" s="84" t="s">
        <v>2178</v>
      </c>
      <c r="E120" s="84" t="b">
        <v>0</v>
      </c>
      <c r="F120" s="84" t="b">
        <v>0</v>
      </c>
      <c r="G120" s="84" t="b">
        <v>0</v>
      </c>
    </row>
    <row r="121" spans="1:7" ht="15">
      <c r="A121" s="84" t="s">
        <v>2087</v>
      </c>
      <c r="B121" s="84">
        <v>3</v>
      </c>
      <c r="C121" s="118">
        <v>0.0032277111317509035</v>
      </c>
      <c r="D121" s="84" t="s">
        <v>2178</v>
      </c>
      <c r="E121" s="84" t="b">
        <v>0</v>
      </c>
      <c r="F121" s="84" t="b">
        <v>0</v>
      </c>
      <c r="G121" s="84" t="b">
        <v>0</v>
      </c>
    </row>
    <row r="122" spans="1:7" ht="15">
      <c r="A122" s="84" t="s">
        <v>2088</v>
      </c>
      <c r="B122" s="84">
        <v>3</v>
      </c>
      <c r="C122" s="118">
        <v>0.002904013964369136</v>
      </c>
      <c r="D122" s="84" t="s">
        <v>2178</v>
      </c>
      <c r="E122" s="84" t="b">
        <v>0</v>
      </c>
      <c r="F122" s="84" t="b">
        <v>0</v>
      </c>
      <c r="G122" s="84" t="b">
        <v>0</v>
      </c>
    </row>
    <row r="123" spans="1:7" ht="15">
      <c r="A123" s="84" t="s">
        <v>1699</v>
      </c>
      <c r="B123" s="84">
        <v>3</v>
      </c>
      <c r="C123" s="118">
        <v>0.0032277111317509035</v>
      </c>
      <c r="D123" s="84" t="s">
        <v>2178</v>
      </c>
      <c r="E123" s="84" t="b">
        <v>1</v>
      </c>
      <c r="F123" s="84" t="b">
        <v>0</v>
      </c>
      <c r="G123" s="84" t="b">
        <v>0</v>
      </c>
    </row>
    <row r="124" spans="1:7" ht="15">
      <c r="A124" s="84" t="s">
        <v>1704</v>
      </c>
      <c r="B124" s="84">
        <v>3</v>
      </c>
      <c r="C124" s="118">
        <v>0.002904013964369136</v>
      </c>
      <c r="D124" s="84" t="s">
        <v>2178</v>
      </c>
      <c r="E124" s="84" t="b">
        <v>0</v>
      </c>
      <c r="F124" s="84" t="b">
        <v>0</v>
      </c>
      <c r="G124" s="84" t="b">
        <v>0</v>
      </c>
    </row>
    <row r="125" spans="1:7" ht="15">
      <c r="A125" s="84" t="s">
        <v>2089</v>
      </c>
      <c r="B125" s="84">
        <v>3</v>
      </c>
      <c r="C125" s="118">
        <v>0.002904013964369136</v>
      </c>
      <c r="D125" s="84" t="s">
        <v>2178</v>
      </c>
      <c r="E125" s="84" t="b">
        <v>0</v>
      </c>
      <c r="F125" s="84" t="b">
        <v>0</v>
      </c>
      <c r="G125" s="84" t="b">
        <v>0</v>
      </c>
    </row>
    <row r="126" spans="1:7" ht="15">
      <c r="A126" s="84" t="s">
        <v>2090</v>
      </c>
      <c r="B126" s="84">
        <v>3</v>
      </c>
      <c r="C126" s="118">
        <v>0.002904013964369136</v>
      </c>
      <c r="D126" s="84" t="s">
        <v>2178</v>
      </c>
      <c r="E126" s="84" t="b">
        <v>1</v>
      </c>
      <c r="F126" s="84" t="b">
        <v>0</v>
      </c>
      <c r="G126" s="84" t="b">
        <v>0</v>
      </c>
    </row>
    <row r="127" spans="1:7" ht="15">
      <c r="A127" s="84" t="s">
        <v>2091</v>
      </c>
      <c r="B127" s="84">
        <v>3</v>
      </c>
      <c r="C127" s="118">
        <v>0.002904013964369136</v>
      </c>
      <c r="D127" s="84" t="s">
        <v>2178</v>
      </c>
      <c r="E127" s="84" t="b">
        <v>1</v>
      </c>
      <c r="F127" s="84" t="b">
        <v>0</v>
      </c>
      <c r="G127" s="84" t="b">
        <v>0</v>
      </c>
    </row>
    <row r="128" spans="1:7" ht="15">
      <c r="A128" s="84" t="s">
        <v>302</v>
      </c>
      <c r="B128" s="84">
        <v>3</v>
      </c>
      <c r="C128" s="118">
        <v>0.002904013964369136</v>
      </c>
      <c r="D128" s="84" t="s">
        <v>2178</v>
      </c>
      <c r="E128" s="84" t="b">
        <v>0</v>
      </c>
      <c r="F128" s="84" t="b">
        <v>0</v>
      </c>
      <c r="G128" s="84" t="b">
        <v>0</v>
      </c>
    </row>
    <row r="129" spans="1:7" ht="15">
      <c r="A129" s="84" t="s">
        <v>2092</v>
      </c>
      <c r="B129" s="84">
        <v>3</v>
      </c>
      <c r="C129" s="118">
        <v>0.002904013964369136</v>
      </c>
      <c r="D129" s="84" t="s">
        <v>2178</v>
      </c>
      <c r="E129" s="84" t="b">
        <v>0</v>
      </c>
      <c r="F129" s="84" t="b">
        <v>0</v>
      </c>
      <c r="G129" s="84" t="b">
        <v>0</v>
      </c>
    </row>
    <row r="130" spans="1:7" ht="15">
      <c r="A130" s="84" t="s">
        <v>2093</v>
      </c>
      <c r="B130" s="84">
        <v>3</v>
      </c>
      <c r="C130" s="118">
        <v>0.002904013964369136</v>
      </c>
      <c r="D130" s="84" t="s">
        <v>2178</v>
      </c>
      <c r="E130" s="84" t="b">
        <v>0</v>
      </c>
      <c r="F130" s="84" t="b">
        <v>0</v>
      </c>
      <c r="G130" s="84" t="b">
        <v>0</v>
      </c>
    </row>
    <row r="131" spans="1:7" ht="15">
      <c r="A131" s="84" t="s">
        <v>2094</v>
      </c>
      <c r="B131" s="84">
        <v>3</v>
      </c>
      <c r="C131" s="118">
        <v>0.002904013964369136</v>
      </c>
      <c r="D131" s="84" t="s">
        <v>2178</v>
      </c>
      <c r="E131" s="84" t="b">
        <v>0</v>
      </c>
      <c r="F131" s="84" t="b">
        <v>0</v>
      </c>
      <c r="G131" s="84" t="b">
        <v>0</v>
      </c>
    </row>
    <row r="132" spans="1:7" ht="15">
      <c r="A132" s="84" t="s">
        <v>2095</v>
      </c>
      <c r="B132" s="84">
        <v>3</v>
      </c>
      <c r="C132" s="118">
        <v>0.002904013964369136</v>
      </c>
      <c r="D132" s="84" t="s">
        <v>2178</v>
      </c>
      <c r="E132" s="84" t="b">
        <v>0</v>
      </c>
      <c r="F132" s="84" t="b">
        <v>0</v>
      </c>
      <c r="G132" s="84" t="b">
        <v>0</v>
      </c>
    </row>
    <row r="133" spans="1:7" ht="15">
      <c r="A133" s="84" t="s">
        <v>2096</v>
      </c>
      <c r="B133" s="84">
        <v>3</v>
      </c>
      <c r="C133" s="118">
        <v>0.002904013964369136</v>
      </c>
      <c r="D133" s="84" t="s">
        <v>2178</v>
      </c>
      <c r="E133" s="84" t="b">
        <v>0</v>
      </c>
      <c r="F133" s="84" t="b">
        <v>0</v>
      </c>
      <c r="G133" s="84" t="b">
        <v>0</v>
      </c>
    </row>
    <row r="134" spans="1:7" ht="15">
      <c r="A134" s="84" t="s">
        <v>2097</v>
      </c>
      <c r="B134" s="84">
        <v>3</v>
      </c>
      <c r="C134" s="118">
        <v>0.002904013964369136</v>
      </c>
      <c r="D134" s="84" t="s">
        <v>2178</v>
      </c>
      <c r="E134" s="84" t="b">
        <v>0</v>
      </c>
      <c r="F134" s="84" t="b">
        <v>0</v>
      </c>
      <c r="G134" s="84" t="b">
        <v>0</v>
      </c>
    </row>
    <row r="135" spans="1:7" ht="15">
      <c r="A135" s="84" t="s">
        <v>2098</v>
      </c>
      <c r="B135" s="84">
        <v>3</v>
      </c>
      <c r="C135" s="118">
        <v>0.002904013964369136</v>
      </c>
      <c r="D135" s="84" t="s">
        <v>2178</v>
      </c>
      <c r="E135" s="84" t="b">
        <v>0</v>
      </c>
      <c r="F135" s="84" t="b">
        <v>1</v>
      </c>
      <c r="G135" s="84" t="b">
        <v>0</v>
      </c>
    </row>
    <row r="136" spans="1:7" ht="15">
      <c r="A136" s="84" t="s">
        <v>2099</v>
      </c>
      <c r="B136" s="84">
        <v>3</v>
      </c>
      <c r="C136" s="118">
        <v>0.002904013964369136</v>
      </c>
      <c r="D136" s="84" t="s">
        <v>2178</v>
      </c>
      <c r="E136" s="84" t="b">
        <v>0</v>
      </c>
      <c r="F136" s="84" t="b">
        <v>0</v>
      </c>
      <c r="G136" s="84" t="b">
        <v>0</v>
      </c>
    </row>
    <row r="137" spans="1:7" ht="15">
      <c r="A137" s="84" t="s">
        <v>301</v>
      </c>
      <c r="B137" s="84">
        <v>3</v>
      </c>
      <c r="C137" s="118">
        <v>0.002904013964369136</v>
      </c>
      <c r="D137" s="84" t="s">
        <v>2178</v>
      </c>
      <c r="E137" s="84" t="b">
        <v>0</v>
      </c>
      <c r="F137" s="84" t="b">
        <v>0</v>
      </c>
      <c r="G137" s="84" t="b">
        <v>0</v>
      </c>
    </row>
    <row r="138" spans="1:7" ht="15">
      <c r="A138" s="84" t="s">
        <v>2100</v>
      </c>
      <c r="B138" s="84">
        <v>3</v>
      </c>
      <c r="C138" s="118">
        <v>0.002904013964369136</v>
      </c>
      <c r="D138" s="84" t="s">
        <v>2178</v>
      </c>
      <c r="E138" s="84" t="b">
        <v>0</v>
      </c>
      <c r="F138" s="84" t="b">
        <v>0</v>
      </c>
      <c r="G138" s="84" t="b">
        <v>0</v>
      </c>
    </row>
    <row r="139" spans="1:7" ht="15">
      <c r="A139" s="84" t="s">
        <v>2101</v>
      </c>
      <c r="B139" s="84">
        <v>3</v>
      </c>
      <c r="C139" s="118">
        <v>0.002904013964369136</v>
      </c>
      <c r="D139" s="84" t="s">
        <v>2178</v>
      </c>
      <c r="E139" s="84" t="b">
        <v>0</v>
      </c>
      <c r="F139" s="84" t="b">
        <v>0</v>
      </c>
      <c r="G139" s="84" t="b">
        <v>0</v>
      </c>
    </row>
    <row r="140" spans="1:7" ht="15">
      <c r="A140" s="84" t="s">
        <v>2102</v>
      </c>
      <c r="B140" s="84">
        <v>3</v>
      </c>
      <c r="C140" s="118">
        <v>0.002904013964369136</v>
      </c>
      <c r="D140" s="84" t="s">
        <v>2178</v>
      </c>
      <c r="E140" s="84" t="b">
        <v>0</v>
      </c>
      <c r="F140" s="84" t="b">
        <v>0</v>
      </c>
      <c r="G140" s="84" t="b">
        <v>0</v>
      </c>
    </row>
    <row r="141" spans="1:7" ht="15">
      <c r="A141" s="84" t="s">
        <v>2103</v>
      </c>
      <c r="B141" s="84">
        <v>3</v>
      </c>
      <c r="C141" s="118">
        <v>0.002904013964369136</v>
      </c>
      <c r="D141" s="84" t="s">
        <v>2178</v>
      </c>
      <c r="E141" s="84" t="b">
        <v>0</v>
      </c>
      <c r="F141" s="84" t="b">
        <v>0</v>
      </c>
      <c r="G141" s="84" t="b">
        <v>0</v>
      </c>
    </row>
    <row r="142" spans="1:7" ht="15">
      <c r="A142" s="84" t="s">
        <v>2104</v>
      </c>
      <c r="B142" s="84">
        <v>3</v>
      </c>
      <c r="C142" s="118">
        <v>0.002904013964369136</v>
      </c>
      <c r="D142" s="84" t="s">
        <v>2178</v>
      </c>
      <c r="E142" s="84" t="b">
        <v>0</v>
      </c>
      <c r="F142" s="84" t="b">
        <v>0</v>
      </c>
      <c r="G142" s="84" t="b">
        <v>0</v>
      </c>
    </row>
    <row r="143" spans="1:7" ht="15">
      <c r="A143" s="84" t="s">
        <v>2105</v>
      </c>
      <c r="B143" s="84">
        <v>3</v>
      </c>
      <c r="C143" s="118">
        <v>0.003781075094368516</v>
      </c>
      <c r="D143" s="84" t="s">
        <v>2178</v>
      </c>
      <c r="E143" s="84" t="b">
        <v>0</v>
      </c>
      <c r="F143" s="84" t="b">
        <v>0</v>
      </c>
      <c r="G143" s="84" t="b">
        <v>0</v>
      </c>
    </row>
    <row r="144" spans="1:7" ht="15">
      <c r="A144" s="84" t="s">
        <v>2106</v>
      </c>
      <c r="B144" s="84">
        <v>3</v>
      </c>
      <c r="C144" s="118">
        <v>0.002904013964369136</v>
      </c>
      <c r="D144" s="84" t="s">
        <v>2178</v>
      </c>
      <c r="E144" s="84" t="b">
        <v>0</v>
      </c>
      <c r="F144" s="84" t="b">
        <v>0</v>
      </c>
      <c r="G144" s="84" t="b">
        <v>0</v>
      </c>
    </row>
    <row r="145" spans="1:7" ht="15">
      <c r="A145" s="84" t="s">
        <v>2107</v>
      </c>
      <c r="B145" s="84">
        <v>3</v>
      </c>
      <c r="C145" s="118">
        <v>0.002904013964369136</v>
      </c>
      <c r="D145" s="84" t="s">
        <v>2178</v>
      </c>
      <c r="E145" s="84" t="b">
        <v>0</v>
      </c>
      <c r="F145" s="84" t="b">
        <v>0</v>
      </c>
      <c r="G145" s="84" t="b">
        <v>0</v>
      </c>
    </row>
    <row r="146" spans="1:7" ht="15">
      <c r="A146" s="84" t="s">
        <v>2108</v>
      </c>
      <c r="B146" s="84">
        <v>3</v>
      </c>
      <c r="C146" s="118">
        <v>0.002904013964369136</v>
      </c>
      <c r="D146" s="84" t="s">
        <v>2178</v>
      </c>
      <c r="E146" s="84" t="b">
        <v>0</v>
      </c>
      <c r="F146" s="84" t="b">
        <v>0</v>
      </c>
      <c r="G146" s="84" t="b">
        <v>0</v>
      </c>
    </row>
    <row r="147" spans="1:7" ht="15">
      <c r="A147" s="84" t="s">
        <v>2109</v>
      </c>
      <c r="B147" s="84">
        <v>3</v>
      </c>
      <c r="C147" s="118">
        <v>0.0032277111317509035</v>
      </c>
      <c r="D147" s="84" t="s">
        <v>2178</v>
      </c>
      <c r="E147" s="84" t="b">
        <v>0</v>
      </c>
      <c r="F147" s="84" t="b">
        <v>0</v>
      </c>
      <c r="G147" s="84" t="b">
        <v>0</v>
      </c>
    </row>
    <row r="148" spans="1:7" ht="15">
      <c r="A148" s="84" t="s">
        <v>2110</v>
      </c>
      <c r="B148" s="84">
        <v>3</v>
      </c>
      <c r="C148" s="118">
        <v>0.002904013964369136</v>
      </c>
      <c r="D148" s="84" t="s">
        <v>2178</v>
      </c>
      <c r="E148" s="84" t="b">
        <v>0</v>
      </c>
      <c r="F148" s="84" t="b">
        <v>0</v>
      </c>
      <c r="G148" s="84" t="b">
        <v>0</v>
      </c>
    </row>
    <row r="149" spans="1:7" ht="15">
      <c r="A149" s="84" t="s">
        <v>2111</v>
      </c>
      <c r="B149" s="84">
        <v>3</v>
      </c>
      <c r="C149" s="118">
        <v>0.002904013964369136</v>
      </c>
      <c r="D149" s="84" t="s">
        <v>2178</v>
      </c>
      <c r="E149" s="84" t="b">
        <v>0</v>
      </c>
      <c r="F149" s="84" t="b">
        <v>1</v>
      </c>
      <c r="G149" s="84" t="b">
        <v>0</v>
      </c>
    </row>
    <row r="150" spans="1:7" ht="15">
      <c r="A150" s="84" t="s">
        <v>2112</v>
      </c>
      <c r="B150" s="84">
        <v>3</v>
      </c>
      <c r="C150" s="118">
        <v>0.002904013964369136</v>
      </c>
      <c r="D150" s="84" t="s">
        <v>2178</v>
      </c>
      <c r="E150" s="84" t="b">
        <v>0</v>
      </c>
      <c r="F150" s="84" t="b">
        <v>0</v>
      </c>
      <c r="G150" s="84" t="b">
        <v>0</v>
      </c>
    </row>
    <row r="151" spans="1:7" ht="15">
      <c r="A151" s="84" t="s">
        <v>2113</v>
      </c>
      <c r="B151" s="84">
        <v>3</v>
      </c>
      <c r="C151" s="118">
        <v>0.002904013964369136</v>
      </c>
      <c r="D151" s="84" t="s">
        <v>2178</v>
      </c>
      <c r="E151" s="84" t="b">
        <v>0</v>
      </c>
      <c r="F151" s="84" t="b">
        <v>0</v>
      </c>
      <c r="G151" s="84" t="b">
        <v>0</v>
      </c>
    </row>
    <row r="152" spans="1:7" ht="15">
      <c r="A152" s="84" t="s">
        <v>2114</v>
      </c>
      <c r="B152" s="84">
        <v>3</v>
      </c>
      <c r="C152" s="118">
        <v>0.002904013964369136</v>
      </c>
      <c r="D152" s="84" t="s">
        <v>2178</v>
      </c>
      <c r="E152" s="84" t="b">
        <v>0</v>
      </c>
      <c r="F152" s="84" t="b">
        <v>0</v>
      </c>
      <c r="G152" s="84" t="b">
        <v>0</v>
      </c>
    </row>
    <row r="153" spans="1:7" ht="15">
      <c r="A153" s="84" t="s">
        <v>1710</v>
      </c>
      <c r="B153" s="84">
        <v>3</v>
      </c>
      <c r="C153" s="118">
        <v>0.003781075094368516</v>
      </c>
      <c r="D153" s="84" t="s">
        <v>2178</v>
      </c>
      <c r="E153" s="84" t="b">
        <v>0</v>
      </c>
      <c r="F153" s="84" t="b">
        <v>0</v>
      </c>
      <c r="G153" s="84" t="b">
        <v>0</v>
      </c>
    </row>
    <row r="154" spans="1:7" ht="15">
      <c r="A154" s="84" t="s">
        <v>2115</v>
      </c>
      <c r="B154" s="84">
        <v>3</v>
      </c>
      <c r="C154" s="118">
        <v>0.002904013964369136</v>
      </c>
      <c r="D154" s="84" t="s">
        <v>2178</v>
      </c>
      <c r="E154" s="84" t="b">
        <v>0</v>
      </c>
      <c r="F154" s="84" t="b">
        <v>0</v>
      </c>
      <c r="G154" s="84" t="b">
        <v>0</v>
      </c>
    </row>
    <row r="155" spans="1:7" ht="15">
      <c r="A155" s="84" t="s">
        <v>299</v>
      </c>
      <c r="B155" s="84">
        <v>2</v>
      </c>
      <c r="C155" s="118">
        <v>0.002151807421167269</v>
      </c>
      <c r="D155" s="84" t="s">
        <v>2178</v>
      </c>
      <c r="E155" s="84" t="b">
        <v>0</v>
      </c>
      <c r="F155" s="84" t="b">
        <v>0</v>
      </c>
      <c r="G155" s="84" t="b">
        <v>0</v>
      </c>
    </row>
    <row r="156" spans="1:7" ht="15">
      <c r="A156" s="84" t="s">
        <v>2116</v>
      </c>
      <c r="B156" s="84">
        <v>2</v>
      </c>
      <c r="C156" s="118">
        <v>0.002151807421167269</v>
      </c>
      <c r="D156" s="84" t="s">
        <v>2178</v>
      </c>
      <c r="E156" s="84" t="b">
        <v>0</v>
      </c>
      <c r="F156" s="84" t="b">
        <v>0</v>
      </c>
      <c r="G156" s="84" t="b">
        <v>0</v>
      </c>
    </row>
    <row r="157" spans="1:7" ht="15">
      <c r="A157" s="84" t="s">
        <v>2117</v>
      </c>
      <c r="B157" s="84">
        <v>2</v>
      </c>
      <c r="C157" s="118">
        <v>0.002151807421167269</v>
      </c>
      <c r="D157" s="84" t="s">
        <v>2178</v>
      </c>
      <c r="E157" s="84" t="b">
        <v>0</v>
      </c>
      <c r="F157" s="84" t="b">
        <v>0</v>
      </c>
      <c r="G157" s="84" t="b">
        <v>0</v>
      </c>
    </row>
    <row r="158" spans="1:7" ht="15">
      <c r="A158" s="84" t="s">
        <v>2118</v>
      </c>
      <c r="B158" s="84">
        <v>2</v>
      </c>
      <c r="C158" s="118">
        <v>0.002151807421167269</v>
      </c>
      <c r="D158" s="84" t="s">
        <v>2178</v>
      </c>
      <c r="E158" s="84" t="b">
        <v>0</v>
      </c>
      <c r="F158" s="84" t="b">
        <v>0</v>
      </c>
      <c r="G158" s="84" t="b">
        <v>0</v>
      </c>
    </row>
    <row r="159" spans="1:7" ht="15">
      <c r="A159" s="84" t="s">
        <v>2119</v>
      </c>
      <c r="B159" s="84">
        <v>2</v>
      </c>
      <c r="C159" s="118">
        <v>0.002151807421167269</v>
      </c>
      <c r="D159" s="84" t="s">
        <v>2178</v>
      </c>
      <c r="E159" s="84" t="b">
        <v>0</v>
      </c>
      <c r="F159" s="84" t="b">
        <v>0</v>
      </c>
      <c r="G159" s="84" t="b">
        <v>0</v>
      </c>
    </row>
    <row r="160" spans="1:7" ht="15">
      <c r="A160" s="84" t="s">
        <v>2120</v>
      </c>
      <c r="B160" s="84">
        <v>2</v>
      </c>
      <c r="C160" s="118">
        <v>0.002151807421167269</v>
      </c>
      <c r="D160" s="84" t="s">
        <v>2178</v>
      </c>
      <c r="E160" s="84" t="b">
        <v>1</v>
      </c>
      <c r="F160" s="84" t="b">
        <v>0</v>
      </c>
      <c r="G160" s="84" t="b">
        <v>0</v>
      </c>
    </row>
    <row r="161" spans="1:7" ht="15">
      <c r="A161" s="84" t="s">
        <v>2121</v>
      </c>
      <c r="B161" s="84">
        <v>2</v>
      </c>
      <c r="C161" s="118">
        <v>0.002151807421167269</v>
      </c>
      <c r="D161" s="84" t="s">
        <v>2178</v>
      </c>
      <c r="E161" s="84" t="b">
        <v>0</v>
      </c>
      <c r="F161" s="84" t="b">
        <v>0</v>
      </c>
      <c r="G161" s="84" t="b">
        <v>0</v>
      </c>
    </row>
    <row r="162" spans="1:7" ht="15">
      <c r="A162" s="84" t="s">
        <v>2122</v>
      </c>
      <c r="B162" s="84">
        <v>2</v>
      </c>
      <c r="C162" s="118">
        <v>0.002151807421167269</v>
      </c>
      <c r="D162" s="84" t="s">
        <v>2178</v>
      </c>
      <c r="E162" s="84" t="b">
        <v>0</v>
      </c>
      <c r="F162" s="84" t="b">
        <v>0</v>
      </c>
      <c r="G162" s="84" t="b">
        <v>0</v>
      </c>
    </row>
    <row r="163" spans="1:7" ht="15">
      <c r="A163" s="84" t="s">
        <v>2123</v>
      </c>
      <c r="B163" s="84">
        <v>2</v>
      </c>
      <c r="C163" s="118">
        <v>0.002151807421167269</v>
      </c>
      <c r="D163" s="84" t="s">
        <v>2178</v>
      </c>
      <c r="E163" s="84" t="b">
        <v>0</v>
      </c>
      <c r="F163" s="84" t="b">
        <v>0</v>
      </c>
      <c r="G163" s="84" t="b">
        <v>0</v>
      </c>
    </row>
    <row r="164" spans="1:7" ht="15">
      <c r="A164" s="84" t="s">
        <v>2124</v>
      </c>
      <c r="B164" s="84">
        <v>2</v>
      </c>
      <c r="C164" s="118">
        <v>0.002151807421167269</v>
      </c>
      <c r="D164" s="84" t="s">
        <v>2178</v>
      </c>
      <c r="E164" s="84" t="b">
        <v>0</v>
      </c>
      <c r="F164" s="84" t="b">
        <v>0</v>
      </c>
      <c r="G164" s="84" t="b">
        <v>0</v>
      </c>
    </row>
    <row r="165" spans="1:7" ht="15">
      <c r="A165" s="84" t="s">
        <v>2125</v>
      </c>
      <c r="B165" s="84">
        <v>2</v>
      </c>
      <c r="C165" s="118">
        <v>0.002151807421167269</v>
      </c>
      <c r="D165" s="84" t="s">
        <v>2178</v>
      </c>
      <c r="E165" s="84" t="b">
        <v>0</v>
      </c>
      <c r="F165" s="84" t="b">
        <v>0</v>
      </c>
      <c r="G165" s="84" t="b">
        <v>0</v>
      </c>
    </row>
    <row r="166" spans="1:7" ht="15">
      <c r="A166" s="84" t="s">
        <v>279</v>
      </c>
      <c r="B166" s="84">
        <v>2</v>
      </c>
      <c r="C166" s="118">
        <v>0.002151807421167269</v>
      </c>
      <c r="D166" s="84" t="s">
        <v>2178</v>
      </c>
      <c r="E166" s="84" t="b">
        <v>0</v>
      </c>
      <c r="F166" s="84" t="b">
        <v>0</v>
      </c>
      <c r="G166" s="84" t="b">
        <v>0</v>
      </c>
    </row>
    <row r="167" spans="1:7" ht="15">
      <c r="A167" s="84" t="s">
        <v>2126</v>
      </c>
      <c r="B167" s="84">
        <v>2</v>
      </c>
      <c r="C167" s="118">
        <v>0.002151807421167269</v>
      </c>
      <c r="D167" s="84" t="s">
        <v>2178</v>
      </c>
      <c r="E167" s="84" t="b">
        <v>0</v>
      </c>
      <c r="F167" s="84" t="b">
        <v>0</v>
      </c>
      <c r="G167" s="84" t="b">
        <v>0</v>
      </c>
    </row>
    <row r="168" spans="1:7" ht="15">
      <c r="A168" s="84" t="s">
        <v>278</v>
      </c>
      <c r="B168" s="84">
        <v>2</v>
      </c>
      <c r="C168" s="118">
        <v>0.002151807421167269</v>
      </c>
      <c r="D168" s="84" t="s">
        <v>2178</v>
      </c>
      <c r="E168" s="84" t="b">
        <v>0</v>
      </c>
      <c r="F168" s="84" t="b">
        <v>0</v>
      </c>
      <c r="G168" s="84" t="b">
        <v>0</v>
      </c>
    </row>
    <row r="169" spans="1:7" ht="15">
      <c r="A169" s="84" t="s">
        <v>2127</v>
      </c>
      <c r="B169" s="84">
        <v>2</v>
      </c>
      <c r="C169" s="118">
        <v>0.002151807421167269</v>
      </c>
      <c r="D169" s="84" t="s">
        <v>2178</v>
      </c>
      <c r="E169" s="84" t="b">
        <v>0</v>
      </c>
      <c r="F169" s="84" t="b">
        <v>0</v>
      </c>
      <c r="G169" s="84" t="b">
        <v>0</v>
      </c>
    </row>
    <row r="170" spans="1:7" ht="15">
      <c r="A170" s="84" t="s">
        <v>308</v>
      </c>
      <c r="B170" s="84">
        <v>2</v>
      </c>
      <c r="C170" s="118">
        <v>0.002151807421167269</v>
      </c>
      <c r="D170" s="84" t="s">
        <v>2178</v>
      </c>
      <c r="E170" s="84" t="b">
        <v>0</v>
      </c>
      <c r="F170" s="84" t="b">
        <v>0</v>
      </c>
      <c r="G170" s="84" t="b">
        <v>0</v>
      </c>
    </row>
    <row r="171" spans="1:7" ht="15">
      <c r="A171" s="84" t="s">
        <v>2128</v>
      </c>
      <c r="B171" s="84">
        <v>2</v>
      </c>
      <c r="C171" s="118">
        <v>0.002151807421167269</v>
      </c>
      <c r="D171" s="84" t="s">
        <v>2178</v>
      </c>
      <c r="E171" s="84" t="b">
        <v>0</v>
      </c>
      <c r="F171" s="84" t="b">
        <v>0</v>
      </c>
      <c r="G171" s="84" t="b">
        <v>0</v>
      </c>
    </row>
    <row r="172" spans="1:7" ht="15">
      <c r="A172" s="84" t="s">
        <v>2129</v>
      </c>
      <c r="B172" s="84">
        <v>2</v>
      </c>
      <c r="C172" s="118">
        <v>0.002151807421167269</v>
      </c>
      <c r="D172" s="84" t="s">
        <v>2178</v>
      </c>
      <c r="E172" s="84" t="b">
        <v>0</v>
      </c>
      <c r="F172" s="84" t="b">
        <v>0</v>
      </c>
      <c r="G172" s="84" t="b">
        <v>0</v>
      </c>
    </row>
    <row r="173" spans="1:7" ht="15">
      <c r="A173" s="84" t="s">
        <v>2130</v>
      </c>
      <c r="B173" s="84">
        <v>2</v>
      </c>
      <c r="C173" s="118">
        <v>0.002151807421167269</v>
      </c>
      <c r="D173" s="84" t="s">
        <v>2178</v>
      </c>
      <c r="E173" s="84" t="b">
        <v>1</v>
      </c>
      <c r="F173" s="84" t="b">
        <v>0</v>
      </c>
      <c r="G173" s="84" t="b">
        <v>0</v>
      </c>
    </row>
    <row r="174" spans="1:7" ht="15">
      <c r="A174" s="84" t="s">
        <v>2131</v>
      </c>
      <c r="B174" s="84">
        <v>2</v>
      </c>
      <c r="C174" s="118">
        <v>0.002151807421167269</v>
      </c>
      <c r="D174" s="84" t="s">
        <v>2178</v>
      </c>
      <c r="E174" s="84" t="b">
        <v>0</v>
      </c>
      <c r="F174" s="84" t="b">
        <v>0</v>
      </c>
      <c r="G174" s="84" t="b">
        <v>0</v>
      </c>
    </row>
    <row r="175" spans="1:7" ht="15">
      <c r="A175" s="84" t="s">
        <v>2132</v>
      </c>
      <c r="B175" s="84">
        <v>2</v>
      </c>
      <c r="C175" s="118">
        <v>0.002151807421167269</v>
      </c>
      <c r="D175" s="84" t="s">
        <v>2178</v>
      </c>
      <c r="E175" s="84" t="b">
        <v>0</v>
      </c>
      <c r="F175" s="84" t="b">
        <v>0</v>
      </c>
      <c r="G175" s="84" t="b">
        <v>0</v>
      </c>
    </row>
    <row r="176" spans="1:7" ht="15">
      <c r="A176" s="84" t="s">
        <v>2133</v>
      </c>
      <c r="B176" s="84">
        <v>2</v>
      </c>
      <c r="C176" s="118">
        <v>0.002151807421167269</v>
      </c>
      <c r="D176" s="84" t="s">
        <v>2178</v>
      </c>
      <c r="E176" s="84" t="b">
        <v>0</v>
      </c>
      <c r="F176" s="84" t="b">
        <v>0</v>
      </c>
      <c r="G176" s="84" t="b">
        <v>0</v>
      </c>
    </row>
    <row r="177" spans="1:7" ht="15">
      <c r="A177" s="84" t="s">
        <v>306</v>
      </c>
      <c r="B177" s="84">
        <v>2</v>
      </c>
      <c r="C177" s="118">
        <v>0.002151807421167269</v>
      </c>
      <c r="D177" s="84" t="s">
        <v>2178</v>
      </c>
      <c r="E177" s="84" t="b">
        <v>0</v>
      </c>
      <c r="F177" s="84" t="b">
        <v>0</v>
      </c>
      <c r="G177" s="84" t="b">
        <v>0</v>
      </c>
    </row>
    <row r="178" spans="1:7" ht="15">
      <c r="A178" s="84" t="s">
        <v>2134</v>
      </c>
      <c r="B178" s="84">
        <v>2</v>
      </c>
      <c r="C178" s="118">
        <v>0.002151807421167269</v>
      </c>
      <c r="D178" s="84" t="s">
        <v>2178</v>
      </c>
      <c r="E178" s="84" t="b">
        <v>1</v>
      </c>
      <c r="F178" s="84" t="b">
        <v>0</v>
      </c>
      <c r="G178" s="84" t="b">
        <v>0</v>
      </c>
    </row>
    <row r="179" spans="1:7" ht="15">
      <c r="A179" s="84" t="s">
        <v>2135</v>
      </c>
      <c r="B179" s="84">
        <v>2</v>
      </c>
      <c r="C179" s="118">
        <v>0.002151807421167269</v>
      </c>
      <c r="D179" s="84" t="s">
        <v>2178</v>
      </c>
      <c r="E179" s="84" t="b">
        <v>0</v>
      </c>
      <c r="F179" s="84" t="b">
        <v>0</v>
      </c>
      <c r="G179" s="84" t="b">
        <v>0</v>
      </c>
    </row>
    <row r="180" spans="1:7" ht="15">
      <c r="A180" s="84" t="s">
        <v>2136</v>
      </c>
      <c r="B180" s="84">
        <v>2</v>
      </c>
      <c r="C180" s="118">
        <v>0.002151807421167269</v>
      </c>
      <c r="D180" s="84" t="s">
        <v>2178</v>
      </c>
      <c r="E180" s="84" t="b">
        <v>0</v>
      </c>
      <c r="F180" s="84" t="b">
        <v>0</v>
      </c>
      <c r="G180" s="84" t="b">
        <v>0</v>
      </c>
    </row>
    <row r="181" spans="1:7" ht="15">
      <c r="A181" s="84" t="s">
        <v>1700</v>
      </c>
      <c r="B181" s="84">
        <v>2</v>
      </c>
      <c r="C181" s="118">
        <v>0.002151807421167269</v>
      </c>
      <c r="D181" s="84" t="s">
        <v>2178</v>
      </c>
      <c r="E181" s="84" t="b">
        <v>0</v>
      </c>
      <c r="F181" s="84" t="b">
        <v>0</v>
      </c>
      <c r="G181" s="84" t="b">
        <v>0</v>
      </c>
    </row>
    <row r="182" spans="1:7" ht="15">
      <c r="A182" s="84" t="s">
        <v>1701</v>
      </c>
      <c r="B182" s="84">
        <v>2</v>
      </c>
      <c r="C182" s="118">
        <v>0.002151807421167269</v>
      </c>
      <c r="D182" s="84" t="s">
        <v>2178</v>
      </c>
      <c r="E182" s="84" t="b">
        <v>0</v>
      </c>
      <c r="F182" s="84" t="b">
        <v>0</v>
      </c>
      <c r="G182" s="84" t="b">
        <v>0</v>
      </c>
    </row>
    <row r="183" spans="1:7" ht="15">
      <c r="A183" s="84" t="s">
        <v>275</v>
      </c>
      <c r="B183" s="84">
        <v>2</v>
      </c>
      <c r="C183" s="118">
        <v>0.002151807421167269</v>
      </c>
      <c r="D183" s="84" t="s">
        <v>2178</v>
      </c>
      <c r="E183" s="84" t="b">
        <v>0</v>
      </c>
      <c r="F183" s="84" t="b">
        <v>0</v>
      </c>
      <c r="G183" s="84" t="b">
        <v>0</v>
      </c>
    </row>
    <row r="184" spans="1:7" ht="15">
      <c r="A184" s="84" t="s">
        <v>305</v>
      </c>
      <c r="B184" s="84">
        <v>2</v>
      </c>
      <c r="C184" s="118">
        <v>0.002151807421167269</v>
      </c>
      <c r="D184" s="84" t="s">
        <v>2178</v>
      </c>
      <c r="E184" s="84" t="b">
        <v>0</v>
      </c>
      <c r="F184" s="84" t="b">
        <v>0</v>
      </c>
      <c r="G184" s="84" t="b">
        <v>0</v>
      </c>
    </row>
    <row r="185" spans="1:7" ht="15">
      <c r="A185" s="84" t="s">
        <v>1702</v>
      </c>
      <c r="B185" s="84">
        <v>2</v>
      </c>
      <c r="C185" s="118">
        <v>0.002151807421167269</v>
      </c>
      <c r="D185" s="84" t="s">
        <v>2178</v>
      </c>
      <c r="E185" s="84" t="b">
        <v>0</v>
      </c>
      <c r="F185" s="84" t="b">
        <v>0</v>
      </c>
      <c r="G185" s="84" t="b">
        <v>0</v>
      </c>
    </row>
    <row r="186" spans="1:7" ht="15">
      <c r="A186" s="84" t="s">
        <v>1703</v>
      </c>
      <c r="B186" s="84">
        <v>2</v>
      </c>
      <c r="C186" s="118">
        <v>0.002151807421167269</v>
      </c>
      <c r="D186" s="84" t="s">
        <v>2178</v>
      </c>
      <c r="E186" s="84" t="b">
        <v>0</v>
      </c>
      <c r="F186" s="84" t="b">
        <v>0</v>
      </c>
      <c r="G186" s="84" t="b">
        <v>0</v>
      </c>
    </row>
    <row r="187" spans="1:7" ht="15">
      <c r="A187" s="84" t="s">
        <v>2137</v>
      </c>
      <c r="B187" s="84">
        <v>2</v>
      </c>
      <c r="C187" s="118">
        <v>0.002151807421167269</v>
      </c>
      <c r="D187" s="84" t="s">
        <v>2178</v>
      </c>
      <c r="E187" s="84" t="b">
        <v>0</v>
      </c>
      <c r="F187" s="84" t="b">
        <v>0</v>
      </c>
      <c r="G187" s="84" t="b">
        <v>0</v>
      </c>
    </row>
    <row r="188" spans="1:7" ht="15">
      <c r="A188" s="84" t="s">
        <v>2138</v>
      </c>
      <c r="B188" s="84">
        <v>2</v>
      </c>
      <c r="C188" s="118">
        <v>0.002151807421167269</v>
      </c>
      <c r="D188" s="84" t="s">
        <v>2178</v>
      </c>
      <c r="E188" s="84" t="b">
        <v>0</v>
      </c>
      <c r="F188" s="84" t="b">
        <v>0</v>
      </c>
      <c r="G188" s="84" t="b">
        <v>0</v>
      </c>
    </row>
    <row r="189" spans="1:7" ht="15">
      <c r="A189" s="84" t="s">
        <v>2139</v>
      </c>
      <c r="B189" s="84">
        <v>2</v>
      </c>
      <c r="C189" s="118">
        <v>0.002151807421167269</v>
      </c>
      <c r="D189" s="84" t="s">
        <v>2178</v>
      </c>
      <c r="E189" s="84" t="b">
        <v>0</v>
      </c>
      <c r="F189" s="84" t="b">
        <v>0</v>
      </c>
      <c r="G189" s="84" t="b">
        <v>0</v>
      </c>
    </row>
    <row r="190" spans="1:7" ht="15">
      <c r="A190" s="84" t="s">
        <v>2140</v>
      </c>
      <c r="B190" s="84">
        <v>2</v>
      </c>
      <c r="C190" s="118">
        <v>0.002151807421167269</v>
      </c>
      <c r="D190" s="84" t="s">
        <v>2178</v>
      </c>
      <c r="E190" s="84" t="b">
        <v>0</v>
      </c>
      <c r="F190" s="84" t="b">
        <v>0</v>
      </c>
      <c r="G190" s="84" t="b">
        <v>0</v>
      </c>
    </row>
    <row r="191" spans="1:7" ht="15">
      <c r="A191" s="84" t="s">
        <v>2141</v>
      </c>
      <c r="B191" s="84">
        <v>2</v>
      </c>
      <c r="C191" s="118">
        <v>0.002151807421167269</v>
      </c>
      <c r="D191" s="84" t="s">
        <v>2178</v>
      </c>
      <c r="E191" s="84" t="b">
        <v>0</v>
      </c>
      <c r="F191" s="84" t="b">
        <v>0</v>
      </c>
      <c r="G191" s="84" t="b">
        <v>0</v>
      </c>
    </row>
    <row r="192" spans="1:7" ht="15">
      <c r="A192" s="84" t="s">
        <v>2142</v>
      </c>
      <c r="B192" s="84">
        <v>2</v>
      </c>
      <c r="C192" s="118">
        <v>0.002151807421167269</v>
      </c>
      <c r="D192" s="84" t="s">
        <v>2178</v>
      </c>
      <c r="E192" s="84" t="b">
        <v>0</v>
      </c>
      <c r="F192" s="84" t="b">
        <v>0</v>
      </c>
      <c r="G192" s="84" t="b">
        <v>0</v>
      </c>
    </row>
    <row r="193" spans="1:7" ht="15">
      <c r="A193" s="84" t="s">
        <v>2143</v>
      </c>
      <c r="B193" s="84">
        <v>2</v>
      </c>
      <c r="C193" s="118">
        <v>0.002151807421167269</v>
      </c>
      <c r="D193" s="84" t="s">
        <v>2178</v>
      </c>
      <c r="E193" s="84" t="b">
        <v>0</v>
      </c>
      <c r="F193" s="84" t="b">
        <v>0</v>
      </c>
      <c r="G193" s="84" t="b">
        <v>0</v>
      </c>
    </row>
    <row r="194" spans="1:7" ht="15">
      <c r="A194" s="84" t="s">
        <v>2144</v>
      </c>
      <c r="B194" s="84">
        <v>2</v>
      </c>
      <c r="C194" s="118">
        <v>0.002151807421167269</v>
      </c>
      <c r="D194" s="84" t="s">
        <v>2178</v>
      </c>
      <c r="E194" s="84" t="b">
        <v>0</v>
      </c>
      <c r="F194" s="84" t="b">
        <v>0</v>
      </c>
      <c r="G194" s="84" t="b">
        <v>0</v>
      </c>
    </row>
    <row r="195" spans="1:7" ht="15">
      <c r="A195" s="84" t="s">
        <v>2145</v>
      </c>
      <c r="B195" s="84">
        <v>2</v>
      </c>
      <c r="C195" s="118">
        <v>0.002151807421167269</v>
      </c>
      <c r="D195" s="84" t="s">
        <v>2178</v>
      </c>
      <c r="E195" s="84" t="b">
        <v>0</v>
      </c>
      <c r="F195" s="84" t="b">
        <v>0</v>
      </c>
      <c r="G195" s="84" t="b">
        <v>0</v>
      </c>
    </row>
    <row r="196" spans="1:7" ht="15">
      <c r="A196" s="84" t="s">
        <v>2146</v>
      </c>
      <c r="B196" s="84">
        <v>2</v>
      </c>
      <c r="C196" s="118">
        <v>0.002151807421167269</v>
      </c>
      <c r="D196" s="84" t="s">
        <v>2178</v>
      </c>
      <c r="E196" s="84" t="b">
        <v>0</v>
      </c>
      <c r="F196" s="84" t="b">
        <v>0</v>
      </c>
      <c r="G196" s="84" t="b">
        <v>0</v>
      </c>
    </row>
    <row r="197" spans="1:7" ht="15">
      <c r="A197" s="84" t="s">
        <v>2147</v>
      </c>
      <c r="B197" s="84">
        <v>2</v>
      </c>
      <c r="C197" s="118">
        <v>0.002151807421167269</v>
      </c>
      <c r="D197" s="84" t="s">
        <v>2178</v>
      </c>
      <c r="E197" s="84" t="b">
        <v>0</v>
      </c>
      <c r="F197" s="84" t="b">
        <v>0</v>
      </c>
      <c r="G197" s="84" t="b">
        <v>0</v>
      </c>
    </row>
    <row r="198" spans="1:7" ht="15">
      <c r="A198" s="84" t="s">
        <v>2148</v>
      </c>
      <c r="B198" s="84">
        <v>2</v>
      </c>
      <c r="C198" s="118">
        <v>0.002151807421167269</v>
      </c>
      <c r="D198" s="84" t="s">
        <v>2178</v>
      </c>
      <c r="E198" s="84" t="b">
        <v>0</v>
      </c>
      <c r="F198" s="84" t="b">
        <v>0</v>
      </c>
      <c r="G198" s="84" t="b">
        <v>0</v>
      </c>
    </row>
    <row r="199" spans="1:7" ht="15">
      <c r="A199" s="84" t="s">
        <v>2149</v>
      </c>
      <c r="B199" s="84">
        <v>2</v>
      </c>
      <c r="C199" s="118">
        <v>0.002151807421167269</v>
      </c>
      <c r="D199" s="84" t="s">
        <v>2178</v>
      </c>
      <c r="E199" s="84" t="b">
        <v>0</v>
      </c>
      <c r="F199" s="84" t="b">
        <v>0</v>
      </c>
      <c r="G199" s="84" t="b">
        <v>0</v>
      </c>
    </row>
    <row r="200" spans="1:7" ht="15">
      <c r="A200" s="84" t="s">
        <v>2150</v>
      </c>
      <c r="B200" s="84">
        <v>2</v>
      </c>
      <c r="C200" s="118">
        <v>0.002151807421167269</v>
      </c>
      <c r="D200" s="84" t="s">
        <v>2178</v>
      </c>
      <c r="E200" s="84" t="b">
        <v>1</v>
      </c>
      <c r="F200" s="84" t="b">
        <v>0</v>
      </c>
      <c r="G200" s="84" t="b">
        <v>0</v>
      </c>
    </row>
    <row r="201" spans="1:7" ht="15">
      <c r="A201" s="84" t="s">
        <v>263</v>
      </c>
      <c r="B201" s="84">
        <v>2</v>
      </c>
      <c r="C201" s="118">
        <v>0.002151807421167269</v>
      </c>
      <c r="D201" s="84" t="s">
        <v>2178</v>
      </c>
      <c r="E201" s="84" t="b">
        <v>0</v>
      </c>
      <c r="F201" s="84" t="b">
        <v>0</v>
      </c>
      <c r="G201" s="84" t="b">
        <v>0</v>
      </c>
    </row>
    <row r="202" spans="1:7" ht="15">
      <c r="A202" s="84" t="s">
        <v>2151</v>
      </c>
      <c r="B202" s="84">
        <v>2</v>
      </c>
      <c r="C202" s="118">
        <v>0.002151807421167269</v>
      </c>
      <c r="D202" s="84" t="s">
        <v>2178</v>
      </c>
      <c r="E202" s="84" t="b">
        <v>0</v>
      </c>
      <c r="F202" s="84" t="b">
        <v>0</v>
      </c>
      <c r="G202" s="84" t="b">
        <v>0</v>
      </c>
    </row>
    <row r="203" spans="1:7" ht="15">
      <c r="A203" s="84" t="s">
        <v>2152</v>
      </c>
      <c r="B203" s="84">
        <v>2</v>
      </c>
      <c r="C203" s="118">
        <v>0.002151807421167269</v>
      </c>
      <c r="D203" s="84" t="s">
        <v>2178</v>
      </c>
      <c r="E203" s="84" t="b">
        <v>0</v>
      </c>
      <c r="F203" s="84" t="b">
        <v>0</v>
      </c>
      <c r="G203" s="84" t="b">
        <v>0</v>
      </c>
    </row>
    <row r="204" spans="1:7" ht="15">
      <c r="A204" s="84" t="s">
        <v>2153</v>
      </c>
      <c r="B204" s="84">
        <v>2</v>
      </c>
      <c r="C204" s="118">
        <v>0.002151807421167269</v>
      </c>
      <c r="D204" s="84" t="s">
        <v>2178</v>
      </c>
      <c r="E204" s="84" t="b">
        <v>0</v>
      </c>
      <c r="F204" s="84" t="b">
        <v>0</v>
      </c>
      <c r="G204" s="84" t="b">
        <v>0</v>
      </c>
    </row>
    <row r="205" spans="1:7" ht="15">
      <c r="A205" s="84" t="s">
        <v>2154</v>
      </c>
      <c r="B205" s="84">
        <v>2</v>
      </c>
      <c r="C205" s="118">
        <v>0.002151807421167269</v>
      </c>
      <c r="D205" s="84" t="s">
        <v>2178</v>
      </c>
      <c r="E205" s="84" t="b">
        <v>0</v>
      </c>
      <c r="F205" s="84" t="b">
        <v>0</v>
      </c>
      <c r="G205" s="84" t="b">
        <v>0</v>
      </c>
    </row>
    <row r="206" spans="1:7" ht="15">
      <c r="A206" s="84" t="s">
        <v>2155</v>
      </c>
      <c r="B206" s="84">
        <v>2</v>
      </c>
      <c r="C206" s="118">
        <v>0.002151807421167269</v>
      </c>
      <c r="D206" s="84" t="s">
        <v>2178</v>
      </c>
      <c r="E206" s="84" t="b">
        <v>0</v>
      </c>
      <c r="F206" s="84" t="b">
        <v>0</v>
      </c>
      <c r="G206" s="84" t="b">
        <v>0</v>
      </c>
    </row>
    <row r="207" spans="1:7" ht="15">
      <c r="A207" s="84" t="s">
        <v>2156</v>
      </c>
      <c r="B207" s="84">
        <v>2</v>
      </c>
      <c r="C207" s="118">
        <v>0.002151807421167269</v>
      </c>
      <c r="D207" s="84" t="s">
        <v>2178</v>
      </c>
      <c r="E207" s="84" t="b">
        <v>0</v>
      </c>
      <c r="F207" s="84" t="b">
        <v>0</v>
      </c>
      <c r="G207" s="84" t="b">
        <v>0</v>
      </c>
    </row>
    <row r="208" spans="1:7" ht="15">
      <c r="A208" s="84" t="s">
        <v>2157</v>
      </c>
      <c r="B208" s="84">
        <v>2</v>
      </c>
      <c r="C208" s="118">
        <v>0.002151807421167269</v>
      </c>
      <c r="D208" s="84" t="s">
        <v>2178</v>
      </c>
      <c r="E208" s="84" t="b">
        <v>0</v>
      </c>
      <c r="F208" s="84" t="b">
        <v>0</v>
      </c>
      <c r="G208" s="84" t="b">
        <v>0</v>
      </c>
    </row>
    <row r="209" spans="1:7" ht="15">
      <c r="A209" s="84" t="s">
        <v>2158</v>
      </c>
      <c r="B209" s="84">
        <v>2</v>
      </c>
      <c r="C209" s="118">
        <v>0.002151807421167269</v>
      </c>
      <c r="D209" s="84" t="s">
        <v>2178</v>
      </c>
      <c r="E209" s="84" t="b">
        <v>0</v>
      </c>
      <c r="F209" s="84" t="b">
        <v>0</v>
      </c>
      <c r="G209" s="84" t="b">
        <v>0</v>
      </c>
    </row>
    <row r="210" spans="1:7" ht="15">
      <c r="A210" s="84" t="s">
        <v>2159</v>
      </c>
      <c r="B210" s="84">
        <v>2</v>
      </c>
      <c r="C210" s="118">
        <v>0.002151807421167269</v>
      </c>
      <c r="D210" s="84" t="s">
        <v>2178</v>
      </c>
      <c r="E210" s="84" t="b">
        <v>0</v>
      </c>
      <c r="F210" s="84" t="b">
        <v>0</v>
      </c>
      <c r="G210" s="84" t="b">
        <v>0</v>
      </c>
    </row>
    <row r="211" spans="1:7" ht="15">
      <c r="A211" s="84" t="s">
        <v>2160</v>
      </c>
      <c r="B211" s="84">
        <v>2</v>
      </c>
      <c r="C211" s="118">
        <v>0.002151807421167269</v>
      </c>
      <c r="D211" s="84" t="s">
        <v>2178</v>
      </c>
      <c r="E211" s="84" t="b">
        <v>0</v>
      </c>
      <c r="F211" s="84" t="b">
        <v>0</v>
      </c>
      <c r="G211" s="84" t="b">
        <v>0</v>
      </c>
    </row>
    <row r="212" spans="1:7" ht="15">
      <c r="A212" s="84" t="s">
        <v>2161</v>
      </c>
      <c r="B212" s="84">
        <v>2</v>
      </c>
      <c r="C212" s="118">
        <v>0.002151807421167269</v>
      </c>
      <c r="D212" s="84" t="s">
        <v>2178</v>
      </c>
      <c r="E212" s="84" t="b">
        <v>1</v>
      </c>
      <c r="F212" s="84" t="b">
        <v>0</v>
      </c>
      <c r="G212" s="84" t="b">
        <v>0</v>
      </c>
    </row>
    <row r="213" spans="1:7" ht="15">
      <c r="A213" s="84" t="s">
        <v>2162</v>
      </c>
      <c r="B213" s="84">
        <v>2</v>
      </c>
      <c r="C213" s="118">
        <v>0.002151807421167269</v>
      </c>
      <c r="D213" s="84" t="s">
        <v>2178</v>
      </c>
      <c r="E213" s="84" t="b">
        <v>0</v>
      </c>
      <c r="F213" s="84" t="b">
        <v>0</v>
      </c>
      <c r="G213" s="84" t="b">
        <v>0</v>
      </c>
    </row>
    <row r="214" spans="1:7" ht="15">
      <c r="A214" s="84" t="s">
        <v>2163</v>
      </c>
      <c r="B214" s="84">
        <v>2</v>
      </c>
      <c r="C214" s="118">
        <v>0.002151807421167269</v>
      </c>
      <c r="D214" s="84" t="s">
        <v>2178</v>
      </c>
      <c r="E214" s="84" t="b">
        <v>0</v>
      </c>
      <c r="F214" s="84" t="b">
        <v>0</v>
      </c>
      <c r="G214" s="84" t="b">
        <v>0</v>
      </c>
    </row>
    <row r="215" spans="1:7" ht="15">
      <c r="A215" s="84" t="s">
        <v>2164</v>
      </c>
      <c r="B215" s="84">
        <v>2</v>
      </c>
      <c r="C215" s="118">
        <v>0.0025207167295790106</v>
      </c>
      <c r="D215" s="84" t="s">
        <v>2178</v>
      </c>
      <c r="E215" s="84" t="b">
        <v>0</v>
      </c>
      <c r="F215" s="84" t="b">
        <v>0</v>
      </c>
      <c r="G215" s="84" t="b">
        <v>0</v>
      </c>
    </row>
    <row r="216" spans="1:7" ht="15">
      <c r="A216" s="84" t="s">
        <v>2165</v>
      </c>
      <c r="B216" s="84">
        <v>2</v>
      </c>
      <c r="C216" s="118">
        <v>0.002151807421167269</v>
      </c>
      <c r="D216" s="84" t="s">
        <v>2178</v>
      </c>
      <c r="E216" s="84" t="b">
        <v>0</v>
      </c>
      <c r="F216" s="84" t="b">
        <v>0</v>
      </c>
      <c r="G216" s="84" t="b">
        <v>0</v>
      </c>
    </row>
    <row r="217" spans="1:7" ht="15">
      <c r="A217" s="84" t="s">
        <v>2166</v>
      </c>
      <c r="B217" s="84">
        <v>2</v>
      </c>
      <c r="C217" s="118">
        <v>0.002151807421167269</v>
      </c>
      <c r="D217" s="84" t="s">
        <v>2178</v>
      </c>
      <c r="E217" s="84" t="b">
        <v>0</v>
      </c>
      <c r="F217" s="84" t="b">
        <v>0</v>
      </c>
      <c r="G217" s="84" t="b">
        <v>0</v>
      </c>
    </row>
    <row r="218" spans="1:7" ht="15">
      <c r="A218" s="84" t="s">
        <v>2167</v>
      </c>
      <c r="B218" s="84">
        <v>2</v>
      </c>
      <c r="C218" s="118">
        <v>0.002151807421167269</v>
      </c>
      <c r="D218" s="84" t="s">
        <v>2178</v>
      </c>
      <c r="E218" s="84" t="b">
        <v>0</v>
      </c>
      <c r="F218" s="84" t="b">
        <v>0</v>
      </c>
      <c r="G218" s="84" t="b">
        <v>0</v>
      </c>
    </row>
    <row r="219" spans="1:7" ht="15">
      <c r="A219" s="84" t="s">
        <v>2168</v>
      </c>
      <c r="B219" s="84">
        <v>2</v>
      </c>
      <c r="C219" s="118">
        <v>0.002151807421167269</v>
      </c>
      <c r="D219" s="84" t="s">
        <v>2178</v>
      </c>
      <c r="E219" s="84" t="b">
        <v>0</v>
      </c>
      <c r="F219" s="84" t="b">
        <v>0</v>
      </c>
      <c r="G219" s="84" t="b">
        <v>0</v>
      </c>
    </row>
    <row r="220" spans="1:7" ht="15">
      <c r="A220" s="84" t="s">
        <v>2169</v>
      </c>
      <c r="B220" s="84">
        <v>2</v>
      </c>
      <c r="C220" s="118">
        <v>0.002151807421167269</v>
      </c>
      <c r="D220" s="84" t="s">
        <v>2178</v>
      </c>
      <c r="E220" s="84" t="b">
        <v>0</v>
      </c>
      <c r="F220" s="84" t="b">
        <v>0</v>
      </c>
      <c r="G220" s="84" t="b">
        <v>0</v>
      </c>
    </row>
    <row r="221" spans="1:7" ht="15">
      <c r="A221" s="84" t="s">
        <v>2170</v>
      </c>
      <c r="B221" s="84">
        <v>2</v>
      </c>
      <c r="C221" s="118">
        <v>0.002151807421167269</v>
      </c>
      <c r="D221" s="84" t="s">
        <v>2178</v>
      </c>
      <c r="E221" s="84" t="b">
        <v>0</v>
      </c>
      <c r="F221" s="84" t="b">
        <v>0</v>
      </c>
      <c r="G221" s="84" t="b">
        <v>0</v>
      </c>
    </row>
    <row r="222" spans="1:7" ht="15">
      <c r="A222" s="84" t="s">
        <v>2171</v>
      </c>
      <c r="B222" s="84">
        <v>2</v>
      </c>
      <c r="C222" s="118">
        <v>0.002151807421167269</v>
      </c>
      <c r="D222" s="84" t="s">
        <v>2178</v>
      </c>
      <c r="E222" s="84" t="b">
        <v>0</v>
      </c>
      <c r="F222" s="84" t="b">
        <v>0</v>
      </c>
      <c r="G222" s="84" t="b">
        <v>0</v>
      </c>
    </row>
    <row r="223" spans="1:7" ht="15">
      <c r="A223" s="84" t="s">
        <v>2172</v>
      </c>
      <c r="B223" s="84">
        <v>2</v>
      </c>
      <c r="C223" s="118">
        <v>0.002151807421167269</v>
      </c>
      <c r="D223" s="84" t="s">
        <v>2178</v>
      </c>
      <c r="E223" s="84" t="b">
        <v>0</v>
      </c>
      <c r="F223" s="84" t="b">
        <v>0</v>
      </c>
      <c r="G223" s="84" t="b">
        <v>0</v>
      </c>
    </row>
    <row r="224" spans="1:7" ht="15">
      <c r="A224" s="84" t="s">
        <v>2173</v>
      </c>
      <c r="B224" s="84">
        <v>2</v>
      </c>
      <c r="C224" s="118">
        <v>0.002151807421167269</v>
      </c>
      <c r="D224" s="84" t="s">
        <v>2178</v>
      </c>
      <c r="E224" s="84" t="b">
        <v>0</v>
      </c>
      <c r="F224" s="84" t="b">
        <v>0</v>
      </c>
      <c r="G224" s="84" t="b">
        <v>0</v>
      </c>
    </row>
    <row r="225" spans="1:7" ht="15">
      <c r="A225" s="84" t="s">
        <v>218</v>
      </c>
      <c r="B225" s="84">
        <v>2</v>
      </c>
      <c r="C225" s="118">
        <v>0.002151807421167269</v>
      </c>
      <c r="D225" s="84" t="s">
        <v>2178</v>
      </c>
      <c r="E225" s="84" t="b">
        <v>0</v>
      </c>
      <c r="F225" s="84" t="b">
        <v>0</v>
      </c>
      <c r="G225" s="84" t="b">
        <v>0</v>
      </c>
    </row>
    <row r="226" spans="1:7" ht="15">
      <c r="A226" s="84" t="s">
        <v>292</v>
      </c>
      <c r="B226" s="84">
        <v>2</v>
      </c>
      <c r="C226" s="118">
        <v>0.002151807421167269</v>
      </c>
      <c r="D226" s="84" t="s">
        <v>2178</v>
      </c>
      <c r="E226" s="84" t="b">
        <v>0</v>
      </c>
      <c r="F226" s="84" t="b">
        <v>0</v>
      </c>
      <c r="G226" s="84" t="b">
        <v>0</v>
      </c>
    </row>
    <row r="227" spans="1:7" ht="15">
      <c r="A227" s="84" t="s">
        <v>291</v>
      </c>
      <c r="B227" s="84">
        <v>2</v>
      </c>
      <c r="C227" s="118">
        <v>0.002151807421167269</v>
      </c>
      <c r="D227" s="84" t="s">
        <v>2178</v>
      </c>
      <c r="E227" s="84" t="b">
        <v>0</v>
      </c>
      <c r="F227" s="84" t="b">
        <v>0</v>
      </c>
      <c r="G227" s="84" t="b">
        <v>0</v>
      </c>
    </row>
    <row r="228" spans="1:7" ht="15">
      <c r="A228" s="84" t="s">
        <v>290</v>
      </c>
      <c r="B228" s="84">
        <v>2</v>
      </c>
      <c r="C228" s="118">
        <v>0.002151807421167269</v>
      </c>
      <c r="D228" s="84" t="s">
        <v>2178</v>
      </c>
      <c r="E228" s="84" t="b">
        <v>0</v>
      </c>
      <c r="F228" s="84" t="b">
        <v>0</v>
      </c>
      <c r="G228" s="84" t="b">
        <v>0</v>
      </c>
    </row>
    <row r="229" spans="1:7" ht="15">
      <c r="A229" s="84" t="s">
        <v>289</v>
      </c>
      <c r="B229" s="84">
        <v>2</v>
      </c>
      <c r="C229" s="118">
        <v>0.002151807421167269</v>
      </c>
      <c r="D229" s="84" t="s">
        <v>2178</v>
      </c>
      <c r="E229" s="84" t="b">
        <v>0</v>
      </c>
      <c r="F229" s="84" t="b">
        <v>0</v>
      </c>
      <c r="G229" s="84" t="b">
        <v>0</v>
      </c>
    </row>
    <row r="230" spans="1:7" ht="15">
      <c r="A230" s="84" t="s">
        <v>288</v>
      </c>
      <c r="B230" s="84">
        <v>2</v>
      </c>
      <c r="C230" s="118">
        <v>0.002151807421167269</v>
      </c>
      <c r="D230" s="84" t="s">
        <v>2178</v>
      </c>
      <c r="E230" s="84" t="b">
        <v>0</v>
      </c>
      <c r="F230" s="84" t="b">
        <v>0</v>
      </c>
      <c r="G230" s="84" t="b">
        <v>0</v>
      </c>
    </row>
    <row r="231" spans="1:7" ht="15">
      <c r="A231" s="84" t="s">
        <v>1693</v>
      </c>
      <c r="B231" s="84">
        <v>2</v>
      </c>
      <c r="C231" s="118">
        <v>0.002151807421167269</v>
      </c>
      <c r="D231" s="84" t="s">
        <v>2178</v>
      </c>
      <c r="E231" s="84" t="b">
        <v>0</v>
      </c>
      <c r="F231" s="84" t="b">
        <v>0</v>
      </c>
      <c r="G231" s="84" t="b">
        <v>0</v>
      </c>
    </row>
    <row r="232" spans="1:7" ht="15">
      <c r="A232" s="84" t="s">
        <v>1694</v>
      </c>
      <c r="B232" s="84">
        <v>2</v>
      </c>
      <c r="C232" s="118">
        <v>0.002151807421167269</v>
      </c>
      <c r="D232" s="84" t="s">
        <v>2178</v>
      </c>
      <c r="E232" s="84" t="b">
        <v>1</v>
      </c>
      <c r="F232" s="84" t="b">
        <v>0</v>
      </c>
      <c r="G232" s="84" t="b">
        <v>0</v>
      </c>
    </row>
    <row r="233" spans="1:7" ht="15">
      <c r="A233" s="84" t="s">
        <v>1695</v>
      </c>
      <c r="B233" s="84">
        <v>2</v>
      </c>
      <c r="C233" s="118">
        <v>0.002151807421167269</v>
      </c>
      <c r="D233" s="84" t="s">
        <v>2178</v>
      </c>
      <c r="E233" s="84" t="b">
        <v>0</v>
      </c>
      <c r="F233" s="84" t="b">
        <v>0</v>
      </c>
      <c r="G233" s="84" t="b">
        <v>0</v>
      </c>
    </row>
    <row r="234" spans="1:7" ht="15">
      <c r="A234" s="84" t="s">
        <v>1696</v>
      </c>
      <c r="B234" s="84">
        <v>2</v>
      </c>
      <c r="C234" s="118">
        <v>0.002151807421167269</v>
      </c>
      <c r="D234" s="84" t="s">
        <v>2178</v>
      </c>
      <c r="E234" s="84" t="b">
        <v>0</v>
      </c>
      <c r="F234" s="84" t="b">
        <v>0</v>
      </c>
      <c r="G234" s="84" t="b">
        <v>0</v>
      </c>
    </row>
    <row r="235" spans="1:7" ht="15">
      <c r="A235" s="84" t="s">
        <v>2174</v>
      </c>
      <c r="B235" s="84">
        <v>2</v>
      </c>
      <c r="C235" s="118">
        <v>0.002151807421167269</v>
      </c>
      <c r="D235" s="84" t="s">
        <v>2178</v>
      </c>
      <c r="E235" s="84" t="b">
        <v>0</v>
      </c>
      <c r="F235" s="84" t="b">
        <v>0</v>
      </c>
      <c r="G235" s="84" t="b">
        <v>0</v>
      </c>
    </row>
    <row r="236" spans="1:7" ht="15">
      <c r="A236" s="84" t="s">
        <v>1712</v>
      </c>
      <c r="B236" s="84">
        <v>2</v>
      </c>
      <c r="C236" s="118">
        <v>0.002151807421167269</v>
      </c>
      <c r="D236" s="84" t="s">
        <v>2178</v>
      </c>
      <c r="E236" s="84" t="b">
        <v>0</v>
      </c>
      <c r="F236" s="84" t="b">
        <v>0</v>
      </c>
      <c r="G236" s="84" t="b">
        <v>0</v>
      </c>
    </row>
    <row r="237" spans="1:7" ht="15">
      <c r="A237" s="84" t="s">
        <v>1713</v>
      </c>
      <c r="B237" s="84">
        <v>2</v>
      </c>
      <c r="C237" s="118">
        <v>0.002151807421167269</v>
      </c>
      <c r="D237" s="84" t="s">
        <v>2178</v>
      </c>
      <c r="E237" s="84" t="b">
        <v>0</v>
      </c>
      <c r="F237" s="84" t="b">
        <v>0</v>
      </c>
      <c r="G237" s="84" t="b">
        <v>0</v>
      </c>
    </row>
    <row r="238" spans="1:7" ht="15">
      <c r="A238" s="84" t="s">
        <v>1714</v>
      </c>
      <c r="B238" s="84">
        <v>2</v>
      </c>
      <c r="C238" s="118">
        <v>0.002151807421167269</v>
      </c>
      <c r="D238" s="84" t="s">
        <v>2178</v>
      </c>
      <c r="E238" s="84" t="b">
        <v>0</v>
      </c>
      <c r="F238" s="84" t="b">
        <v>0</v>
      </c>
      <c r="G238" s="84" t="b">
        <v>0</v>
      </c>
    </row>
    <row r="239" spans="1:7" ht="15">
      <c r="A239" s="84" t="s">
        <v>2175</v>
      </c>
      <c r="B239" s="84">
        <v>2</v>
      </c>
      <c r="C239" s="118">
        <v>0.002151807421167269</v>
      </c>
      <c r="D239" s="84" t="s">
        <v>2178</v>
      </c>
      <c r="E239" s="84" t="b">
        <v>0</v>
      </c>
      <c r="F239" s="84" t="b">
        <v>0</v>
      </c>
      <c r="G239" s="84" t="b">
        <v>0</v>
      </c>
    </row>
    <row r="240" spans="1:7" ht="15">
      <c r="A240" s="84" t="s">
        <v>277</v>
      </c>
      <c r="B240" s="84">
        <v>42</v>
      </c>
      <c r="C240" s="118">
        <v>0.005980398365068607</v>
      </c>
      <c r="D240" s="84" t="s">
        <v>1535</v>
      </c>
      <c r="E240" s="84" t="b">
        <v>0</v>
      </c>
      <c r="F240" s="84" t="b">
        <v>0</v>
      </c>
      <c r="G240" s="84" t="b">
        <v>0</v>
      </c>
    </row>
    <row r="241" spans="1:7" ht="15">
      <c r="A241" s="84" t="s">
        <v>1617</v>
      </c>
      <c r="B241" s="84">
        <v>20</v>
      </c>
      <c r="C241" s="118">
        <v>0.010919574818064947</v>
      </c>
      <c r="D241" s="84" t="s">
        <v>1535</v>
      </c>
      <c r="E241" s="84" t="b">
        <v>0</v>
      </c>
      <c r="F241" s="84" t="b">
        <v>0</v>
      </c>
      <c r="G241" s="84" t="b">
        <v>0</v>
      </c>
    </row>
    <row r="242" spans="1:7" ht="15">
      <c r="A242" s="84" t="s">
        <v>1660</v>
      </c>
      <c r="B242" s="84">
        <v>11</v>
      </c>
      <c r="C242" s="118">
        <v>0.011007535704337329</v>
      </c>
      <c r="D242" s="84" t="s">
        <v>1535</v>
      </c>
      <c r="E242" s="84" t="b">
        <v>0</v>
      </c>
      <c r="F242" s="84" t="b">
        <v>0</v>
      </c>
      <c r="G242" s="84" t="b">
        <v>0</v>
      </c>
    </row>
    <row r="243" spans="1:7" ht="15">
      <c r="A243" s="84" t="s">
        <v>1656</v>
      </c>
      <c r="B243" s="84">
        <v>11</v>
      </c>
      <c r="C243" s="118">
        <v>0.011007535704337329</v>
      </c>
      <c r="D243" s="84" t="s">
        <v>1535</v>
      </c>
      <c r="E243" s="84" t="b">
        <v>0</v>
      </c>
      <c r="F243" s="84" t="b">
        <v>0</v>
      </c>
      <c r="G243" s="84" t="b">
        <v>0</v>
      </c>
    </row>
    <row r="244" spans="1:7" ht="15">
      <c r="A244" s="84" t="s">
        <v>1661</v>
      </c>
      <c r="B244" s="84">
        <v>11</v>
      </c>
      <c r="C244" s="118">
        <v>0.011007535704337329</v>
      </c>
      <c r="D244" s="84" t="s">
        <v>1535</v>
      </c>
      <c r="E244" s="84" t="b">
        <v>0</v>
      </c>
      <c r="F244" s="84" t="b">
        <v>0</v>
      </c>
      <c r="G244" s="84" t="b">
        <v>0</v>
      </c>
    </row>
    <row r="245" spans="1:7" ht="15">
      <c r="A245" s="84" t="s">
        <v>1662</v>
      </c>
      <c r="B245" s="84">
        <v>11</v>
      </c>
      <c r="C245" s="118">
        <v>0.011007535704337329</v>
      </c>
      <c r="D245" s="84" t="s">
        <v>1535</v>
      </c>
      <c r="E245" s="84" t="b">
        <v>0</v>
      </c>
      <c r="F245" s="84" t="b">
        <v>0</v>
      </c>
      <c r="G245" s="84" t="b">
        <v>0</v>
      </c>
    </row>
    <row r="246" spans="1:7" ht="15">
      <c r="A246" s="84" t="s">
        <v>1658</v>
      </c>
      <c r="B246" s="84">
        <v>8</v>
      </c>
      <c r="C246" s="118">
        <v>0.009943171554855228</v>
      </c>
      <c r="D246" s="84" t="s">
        <v>1535</v>
      </c>
      <c r="E246" s="84" t="b">
        <v>0</v>
      </c>
      <c r="F246" s="84" t="b">
        <v>0</v>
      </c>
      <c r="G246" s="84" t="b">
        <v>0</v>
      </c>
    </row>
    <row r="247" spans="1:7" ht="15">
      <c r="A247" s="84" t="s">
        <v>1663</v>
      </c>
      <c r="B247" s="84">
        <v>8</v>
      </c>
      <c r="C247" s="118">
        <v>0.009943171554855228</v>
      </c>
      <c r="D247" s="84" t="s">
        <v>1535</v>
      </c>
      <c r="E247" s="84" t="b">
        <v>0</v>
      </c>
      <c r="F247" s="84" t="b">
        <v>0</v>
      </c>
      <c r="G247" s="84" t="b">
        <v>0</v>
      </c>
    </row>
    <row r="248" spans="1:7" ht="15">
      <c r="A248" s="84" t="s">
        <v>1664</v>
      </c>
      <c r="B248" s="84">
        <v>7</v>
      </c>
      <c r="C248" s="118">
        <v>0.00941120966188853</v>
      </c>
      <c r="D248" s="84" t="s">
        <v>1535</v>
      </c>
      <c r="E248" s="84" t="b">
        <v>0</v>
      </c>
      <c r="F248" s="84" t="b">
        <v>0</v>
      </c>
      <c r="G248" s="84" t="b">
        <v>0</v>
      </c>
    </row>
    <row r="249" spans="1:7" ht="15">
      <c r="A249" s="84" t="s">
        <v>1665</v>
      </c>
      <c r="B249" s="84">
        <v>7</v>
      </c>
      <c r="C249" s="118">
        <v>0.00941120966188853</v>
      </c>
      <c r="D249" s="84" t="s">
        <v>1535</v>
      </c>
      <c r="E249" s="84" t="b">
        <v>0</v>
      </c>
      <c r="F249" s="84" t="b">
        <v>0</v>
      </c>
      <c r="G249" s="84" t="b">
        <v>0</v>
      </c>
    </row>
    <row r="250" spans="1:7" ht="15">
      <c r="A250" s="84" t="s">
        <v>2024</v>
      </c>
      <c r="B250" s="84">
        <v>7</v>
      </c>
      <c r="C250" s="118">
        <v>0.00941120966188853</v>
      </c>
      <c r="D250" s="84" t="s">
        <v>1535</v>
      </c>
      <c r="E250" s="84" t="b">
        <v>0</v>
      </c>
      <c r="F250" s="84" t="b">
        <v>0</v>
      </c>
      <c r="G250" s="84" t="b">
        <v>0</v>
      </c>
    </row>
    <row r="251" spans="1:7" ht="15">
      <c r="A251" s="84" t="s">
        <v>2025</v>
      </c>
      <c r="B251" s="84">
        <v>7</v>
      </c>
      <c r="C251" s="118">
        <v>0.00941120966188853</v>
      </c>
      <c r="D251" s="84" t="s">
        <v>1535</v>
      </c>
      <c r="E251" s="84" t="b">
        <v>0</v>
      </c>
      <c r="F251" s="84" t="b">
        <v>0</v>
      </c>
      <c r="G251" s="84" t="b">
        <v>0</v>
      </c>
    </row>
    <row r="252" spans="1:7" ht="15">
      <c r="A252" s="84" t="s">
        <v>2026</v>
      </c>
      <c r="B252" s="84">
        <v>7</v>
      </c>
      <c r="C252" s="118">
        <v>0.00941120966188853</v>
      </c>
      <c r="D252" s="84" t="s">
        <v>1535</v>
      </c>
      <c r="E252" s="84" t="b">
        <v>0</v>
      </c>
      <c r="F252" s="84" t="b">
        <v>0</v>
      </c>
      <c r="G252" s="84" t="b">
        <v>0</v>
      </c>
    </row>
    <row r="253" spans="1:7" ht="15">
      <c r="A253" s="84" t="s">
        <v>2027</v>
      </c>
      <c r="B253" s="84">
        <v>7</v>
      </c>
      <c r="C253" s="118">
        <v>0.00941120966188853</v>
      </c>
      <c r="D253" s="84" t="s">
        <v>1535</v>
      </c>
      <c r="E253" s="84" t="b">
        <v>0</v>
      </c>
      <c r="F253" s="84" t="b">
        <v>0</v>
      </c>
      <c r="G253" s="84" t="b">
        <v>0</v>
      </c>
    </row>
    <row r="254" spans="1:7" ht="15">
      <c r="A254" s="84" t="s">
        <v>2028</v>
      </c>
      <c r="B254" s="84">
        <v>7</v>
      </c>
      <c r="C254" s="118">
        <v>0.00941120966188853</v>
      </c>
      <c r="D254" s="84" t="s">
        <v>1535</v>
      </c>
      <c r="E254" s="84" t="b">
        <v>0</v>
      </c>
      <c r="F254" s="84" t="b">
        <v>0</v>
      </c>
      <c r="G254" s="84" t="b">
        <v>0</v>
      </c>
    </row>
    <row r="255" spans="1:7" ht="15">
      <c r="A255" s="84" t="s">
        <v>2029</v>
      </c>
      <c r="B255" s="84">
        <v>7</v>
      </c>
      <c r="C255" s="118">
        <v>0.00941120966188853</v>
      </c>
      <c r="D255" s="84" t="s">
        <v>1535</v>
      </c>
      <c r="E255" s="84" t="b">
        <v>0</v>
      </c>
      <c r="F255" s="84" t="b">
        <v>0</v>
      </c>
      <c r="G255" s="84" t="b">
        <v>0</v>
      </c>
    </row>
    <row r="256" spans="1:7" ht="15">
      <c r="A256" s="84" t="s">
        <v>2030</v>
      </c>
      <c r="B256" s="84">
        <v>7</v>
      </c>
      <c r="C256" s="118">
        <v>0.00941120966188853</v>
      </c>
      <c r="D256" s="84" t="s">
        <v>1535</v>
      </c>
      <c r="E256" s="84" t="b">
        <v>0</v>
      </c>
      <c r="F256" s="84" t="b">
        <v>0</v>
      </c>
      <c r="G256" s="84" t="b">
        <v>0</v>
      </c>
    </row>
    <row r="257" spans="1:7" ht="15">
      <c r="A257" s="84" t="s">
        <v>2032</v>
      </c>
      <c r="B257" s="84">
        <v>7</v>
      </c>
      <c r="C257" s="118">
        <v>0.00941120966188853</v>
      </c>
      <c r="D257" s="84" t="s">
        <v>1535</v>
      </c>
      <c r="E257" s="84" t="b">
        <v>0</v>
      </c>
      <c r="F257" s="84" t="b">
        <v>0</v>
      </c>
      <c r="G257" s="84" t="b">
        <v>0</v>
      </c>
    </row>
    <row r="258" spans="1:7" ht="15">
      <c r="A258" s="84" t="s">
        <v>2041</v>
      </c>
      <c r="B258" s="84">
        <v>6</v>
      </c>
      <c r="C258" s="118">
        <v>0.008770220031552629</v>
      </c>
      <c r="D258" s="84" t="s">
        <v>1535</v>
      </c>
      <c r="E258" s="84" t="b">
        <v>0</v>
      </c>
      <c r="F258" s="84" t="b">
        <v>0</v>
      </c>
      <c r="G258" s="84" t="b">
        <v>0</v>
      </c>
    </row>
    <row r="259" spans="1:7" ht="15">
      <c r="A259" s="84" t="s">
        <v>2031</v>
      </c>
      <c r="B259" s="84">
        <v>6</v>
      </c>
      <c r="C259" s="118">
        <v>0.008770220031552629</v>
      </c>
      <c r="D259" s="84" t="s">
        <v>1535</v>
      </c>
      <c r="E259" s="84" t="b">
        <v>0</v>
      </c>
      <c r="F259" s="84" t="b">
        <v>0</v>
      </c>
      <c r="G259" s="84" t="b">
        <v>0</v>
      </c>
    </row>
    <row r="260" spans="1:7" ht="15">
      <c r="A260" s="84" t="s">
        <v>2033</v>
      </c>
      <c r="B260" s="84">
        <v>6</v>
      </c>
      <c r="C260" s="118">
        <v>0.008770220031552629</v>
      </c>
      <c r="D260" s="84" t="s">
        <v>1535</v>
      </c>
      <c r="E260" s="84" t="b">
        <v>0</v>
      </c>
      <c r="F260" s="84" t="b">
        <v>0</v>
      </c>
      <c r="G260" s="84" t="b">
        <v>0</v>
      </c>
    </row>
    <row r="261" spans="1:7" ht="15">
      <c r="A261" s="84" t="s">
        <v>2043</v>
      </c>
      <c r="B261" s="84">
        <v>6</v>
      </c>
      <c r="C261" s="118">
        <v>0.011933407376533168</v>
      </c>
      <c r="D261" s="84" t="s">
        <v>1535</v>
      </c>
      <c r="E261" s="84" t="b">
        <v>0</v>
      </c>
      <c r="F261" s="84" t="b">
        <v>0</v>
      </c>
      <c r="G261" s="84" t="b">
        <v>0</v>
      </c>
    </row>
    <row r="262" spans="1:7" ht="15">
      <c r="A262" s="84" t="s">
        <v>1690</v>
      </c>
      <c r="B262" s="84">
        <v>5</v>
      </c>
      <c r="C262" s="118">
        <v>0.008001872612817134</v>
      </c>
      <c r="D262" s="84" t="s">
        <v>1535</v>
      </c>
      <c r="E262" s="84" t="b">
        <v>0</v>
      </c>
      <c r="F262" s="84" t="b">
        <v>0</v>
      </c>
      <c r="G262" s="84" t="b">
        <v>0</v>
      </c>
    </row>
    <row r="263" spans="1:7" ht="15">
      <c r="A263" s="84" t="s">
        <v>2053</v>
      </c>
      <c r="B263" s="84">
        <v>5</v>
      </c>
      <c r="C263" s="118">
        <v>0.008001872612817134</v>
      </c>
      <c r="D263" s="84" t="s">
        <v>1535</v>
      </c>
      <c r="E263" s="84" t="b">
        <v>0</v>
      </c>
      <c r="F263" s="84" t="b">
        <v>0</v>
      </c>
      <c r="G263" s="84" t="b">
        <v>0</v>
      </c>
    </row>
    <row r="264" spans="1:7" ht="15">
      <c r="A264" s="84" t="s">
        <v>2040</v>
      </c>
      <c r="B264" s="84">
        <v>5</v>
      </c>
      <c r="C264" s="118">
        <v>0.008001872612817134</v>
      </c>
      <c r="D264" s="84" t="s">
        <v>1535</v>
      </c>
      <c r="E264" s="84" t="b">
        <v>0</v>
      </c>
      <c r="F264" s="84" t="b">
        <v>0</v>
      </c>
      <c r="G264" s="84" t="b">
        <v>0</v>
      </c>
    </row>
    <row r="265" spans="1:7" ht="15">
      <c r="A265" s="84" t="s">
        <v>2020</v>
      </c>
      <c r="B265" s="84">
        <v>5</v>
      </c>
      <c r="C265" s="118">
        <v>0.008001872612817134</v>
      </c>
      <c r="D265" s="84" t="s">
        <v>1535</v>
      </c>
      <c r="E265" s="84" t="b">
        <v>0</v>
      </c>
      <c r="F265" s="84" t="b">
        <v>0</v>
      </c>
      <c r="G265" s="84" t="b">
        <v>0</v>
      </c>
    </row>
    <row r="266" spans="1:7" ht="15">
      <c r="A266" s="84" t="s">
        <v>2021</v>
      </c>
      <c r="B266" s="84">
        <v>5</v>
      </c>
      <c r="C266" s="118">
        <v>0.008001872612817134</v>
      </c>
      <c r="D266" s="84" t="s">
        <v>1535</v>
      </c>
      <c r="E266" s="84" t="b">
        <v>0</v>
      </c>
      <c r="F266" s="84" t="b">
        <v>0</v>
      </c>
      <c r="G266" s="84" t="b">
        <v>0</v>
      </c>
    </row>
    <row r="267" spans="1:7" ht="15">
      <c r="A267" s="84" t="s">
        <v>2022</v>
      </c>
      <c r="B267" s="84">
        <v>5</v>
      </c>
      <c r="C267" s="118">
        <v>0.008001872612817134</v>
      </c>
      <c r="D267" s="84" t="s">
        <v>1535</v>
      </c>
      <c r="E267" s="84" t="b">
        <v>1</v>
      </c>
      <c r="F267" s="84" t="b">
        <v>0</v>
      </c>
      <c r="G267" s="84" t="b">
        <v>0</v>
      </c>
    </row>
    <row r="268" spans="1:7" ht="15">
      <c r="A268" s="84" t="s">
        <v>2023</v>
      </c>
      <c r="B268" s="84">
        <v>5</v>
      </c>
      <c r="C268" s="118">
        <v>0.008001872612817134</v>
      </c>
      <c r="D268" s="84" t="s">
        <v>1535</v>
      </c>
      <c r="E268" s="84" t="b">
        <v>1</v>
      </c>
      <c r="F268" s="84" t="b">
        <v>0</v>
      </c>
      <c r="G268" s="84" t="b">
        <v>0</v>
      </c>
    </row>
    <row r="269" spans="1:7" ht="15">
      <c r="A269" s="84" t="s">
        <v>2046</v>
      </c>
      <c r="B269" s="84">
        <v>5</v>
      </c>
      <c r="C269" s="118">
        <v>0.008001872612817134</v>
      </c>
      <c r="D269" s="84" t="s">
        <v>1535</v>
      </c>
      <c r="E269" s="84" t="b">
        <v>0</v>
      </c>
      <c r="F269" s="84" t="b">
        <v>0</v>
      </c>
      <c r="G269" s="84" t="b">
        <v>0</v>
      </c>
    </row>
    <row r="270" spans="1:7" ht="15">
      <c r="A270" s="84" t="s">
        <v>1678</v>
      </c>
      <c r="B270" s="84">
        <v>5</v>
      </c>
      <c r="C270" s="118">
        <v>0.008001872612817134</v>
      </c>
      <c r="D270" s="84" t="s">
        <v>1535</v>
      </c>
      <c r="E270" s="84" t="b">
        <v>0</v>
      </c>
      <c r="F270" s="84" t="b">
        <v>0</v>
      </c>
      <c r="G270" s="84" t="b">
        <v>0</v>
      </c>
    </row>
    <row r="271" spans="1:7" ht="15">
      <c r="A271" s="84" t="s">
        <v>2080</v>
      </c>
      <c r="B271" s="84">
        <v>4</v>
      </c>
      <c r="C271" s="118">
        <v>0.007080377340747973</v>
      </c>
      <c r="D271" s="84" t="s">
        <v>1535</v>
      </c>
      <c r="E271" s="84" t="b">
        <v>0</v>
      </c>
      <c r="F271" s="84" t="b">
        <v>0</v>
      </c>
      <c r="G271" s="84" t="b">
        <v>0</v>
      </c>
    </row>
    <row r="272" spans="1:7" ht="15">
      <c r="A272" s="84" t="s">
        <v>2081</v>
      </c>
      <c r="B272" s="84">
        <v>4</v>
      </c>
      <c r="C272" s="118">
        <v>0.007080377340747973</v>
      </c>
      <c r="D272" s="84" t="s">
        <v>1535</v>
      </c>
      <c r="E272" s="84" t="b">
        <v>0</v>
      </c>
      <c r="F272" s="84" t="b">
        <v>0</v>
      </c>
      <c r="G272" s="84" t="b">
        <v>0</v>
      </c>
    </row>
    <row r="273" spans="1:7" ht="15">
      <c r="A273" s="84" t="s">
        <v>2082</v>
      </c>
      <c r="B273" s="84">
        <v>4</v>
      </c>
      <c r="C273" s="118">
        <v>0.007080377340747973</v>
      </c>
      <c r="D273" s="84" t="s">
        <v>1535</v>
      </c>
      <c r="E273" s="84" t="b">
        <v>0</v>
      </c>
      <c r="F273" s="84" t="b">
        <v>0</v>
      </c>
      <c r="G273" s="84" t="b">
        <v>0</v>
      </c>
    </row>
    <row r="274" spans="1:7" ht="15">
      <c r="A274" s="84" t="s">
        <v>2034</v>
      </c>
      <c r="B274" s="84">
        <v>4</v>
      </c>
      <c r="C274" s="118">
        <v>0.007080377340747973</v>
      </c>
      <c r="D274" s="84" t="s">
        <v>1535</v>
      </c>
      <c r="E274" s="84" t="b">
        <v>0</v>
      </c>
      <c r="F274" s="84" t="b">
        <v>0</v>
      </c>
      <c r="G274" s="84" t="b">
        <v>0</v>
      </c>
    </row>
    <row r="275" spans="1:7" ht="15">
      <c r="A275" s="84" t="s">
        <v>2083</v>
      </c>
      <c r="B275" s="84">
        <v>4</v>
      </c>
      <c r="C275" s="118">
        <v>0.007080377340747973</v>
      </c>
      <c r="D275" s="84" t="s">
        <v>1535</v>
      </c>
      <c r="E275" s="84" t="b">
        <v>0</v>
      </c>
      <c r="F275" s="84" t="b">
        <v>0</v>
      </c>
      <c r="G275" s="84" t="b">
        <v>0</v>
      </c>
    </row>
    <row r="276" spans="1:7" ht="15">
      <c r="A276" s="84" t="s">
        <v>2084</v>
      </c>
      <c r="B276" s="84">
        <v>4</v>
      </c>
      <c r="C276" s="118">
        <v>0.007080377340747973</v>
      </c>
      <c r="D276" s="84" t="s">
        <v>1535</v>
      </c>
      <c r="E276" s="84" t="b">
        <v>0</v>
      </c>
      <c r="F276" s="84" t="b">
        <v>0</v>
      </c>
      <c r="G276" s="84" t="b">
        <v>0</v>
      </c>
    </row>
    <row r="277" spans="1:7" ht="15">
      <c r="A277" s="84" t="s">
        <v>2073</v>
      </c>
      <c r="B277" s="84">
        <v>4</v>
      </c>
      <c r="C277" s="118">
        <v>0.007080377340747973</v>
      </c>
      <c r="D277" s="84" t="s">
        <v>1535</v>
      </c>
      <c r="E277" s="84" t="b">
        <v>1</v>
      </c>
      <c r="F277" s="84" t="b">
        <v>0</v>
      </c>
      <c r="G277" s="84" t="b">
        <v>0</v>
      </c>
    </row>
    <row r="278" spans="1:7" ht="15">
      <c r="A278" s="84" t="s">
        <v>2074</v>
      </c>
      <c r="B278" s="84">
        <v>4</v>
      </c>
      <c r="C278" s="118">
        <v>0.007080377340747973</v>
      </c>
      <c r="D278" s="84" t="s">
        <v>1535</v>
      </c>
      <c r="E278" s="84" t="b">
        <v>0</v>
      </c>
      <c r="F278" s="84" t="b">
        <v>0</v>
      </c>
      <c r="G278" s="84" t="b">
        <v>0</v>
      </c>
    </row>
    <row r="279" spans="1:7" ht="15">
      <c r="A279" s="84" t="s">
        <v>2075</v>
      </c>
      <c r="B279" s="84">
        <v>4</v>
      </c>
      <c r="C279" s="118">
        <v>0.007080377340747973</v>
      </c>
      <c r="D279" s="84" t="s">
        <v>1535</v>
      </c>
      <c r="E279" s="84" t="b">
        <v>0</v>
      </c>
      <c r="F279" s="84" t="b">
        <v>0</v>
      </c>
      <c r="G279" s="84" t="b">
        <v>0</v>
      </c>
    </row>
    <row r="280" spans="1:7" ht="15">
      <c r="A280" s="84" t="s">
        <v>2052</v>
      </c>
      <c r="B280" s="84">
        <v>4</v>
      </c>
      <c r="C280" s="118">
        <v>0.007080377340747973</v>
      </c>
      <c r="D280" s="84" t="s">
        <v>1535</v>
      </c>
      <c r="E280" s="84" t="b">
        <v>0</v>
      </c>
      <c r="F280" s="84" t="b">
        <v>0</v>
      </c>
      <c r="G280" s="84" t="b">
        <v>0</v>
      </c>
    </row>
    <row r="281" spans="1:7" ht="15">
      <c r="A281" s="84" t="s">
        <v>2076</v>
      </c>
      <c r="B281" s="84">
        <v>4</v>
      </c>
      <c r="C281" s="118">
        <v>0.007080377340747973</v>
      </c>
      <c r="D281" s="84" t="s">
        <v>1535</v>
      </c>
      <c r="E281" s="84" t="b">
        <v>0</v>
      </c>
      <c r="F281" s="84" t="b">
        <v>0</v>
      </c>
      <c r="G281" s="84" t="b">
        <v>0</v>
      </c>
    </row>
    <row r="282" spans="1:7" ht="15">
      <c r="A282" s="84" t="s">
        <v>2077</v>
      </c>
      <c r="B282" s="84">
        <v>4</v>
      </c>
      <c r="C282" s="118">
        <v>0.007080377340747973</v>
      </c>
      <c r="D282" s="84" t="s">
        <v>1535</v>
      </c>
      <c r="E282" s="84" t="b">
        <v>0</v>
      </c>
      <c r="F282" s="84" t="b">
        <v>0</v>
      </c>
      <c r="G282" s="84" t="b">
        <v>0</v>
      </c>
    </row>
    <row r="283" spans="1:7" ht="15">
      <c r="A283" s="84" t="s">
        <v>2078</v>
      </c>
      <c r="B283" s="84">
        <v>4</v>
      </c>
      <c r="C283" s="118">
        <v>0.007080377340747973</v>
      </c>
      <c r="D283" s="84" t="s">
        <v>1535</v>
      </c>
      <c r="E283" s="84" t="b">
        <v>0</v>
      </c>
      <c r="F283" s="84" t="b">
        <v>0</v>
      </c>
      <c r="G283" s="84" t="b">
        <v>0</v>
      </c>
    </row>
    <row r="284" spans="1:7" ht="15">
      <c r="A284" s="84" t="s">
        <v>2079</v>
      </c>
      <c r="B284" s="84">
        <v>4</v>
      </c>
      <c r="C284" s="118">
        <v>0.007080377340747973</v>
      </c>
      <c r="D284" s="84" t="s">
        <v>1535</v>
      </c>
      <c r="E284" s="84" t="b">
        <v>0</v>
      </c>
      <c r="F284" s="84" t="b">
        <v>0</v>
      </c>
      <c r="G284" s="84" t="b">
        <v>0</v>
      </c>
    </row>
    <row r="285" spans="1:7" ht="15">
      <c r="A285" s="84" t="s">
        <v>2063</v>
      </c>
      <c r="B285" s="84">
        <v>4</v>
      </c>
      <c r="C285" s="118">
        <v>0.00918916890406833</v>
      </c>
      <c r="D285" s="84" t="s">
        <v>1535</v>
      </c>
      <c r="E285" s="84" t="b">
        <v>0</v>
      </c>
      <c r="F285" s="84" t="b">
        <v>0</v>
      </c>
      <c r="G285" s="84" t="b">
        <v>0</v>
      </c>
    </row>
    <row r="286" spans="1:7" ht="15">
      <c r="A286" s="84" t="s">
        <v>2065</v>
      </c>
      <c r="B286" s="84">
        <v>4</v>
      </c>
      <c r="C286" s="118">
        <v>0.007080377340747973</v>
      </c>
      <c r="D286" s="84" t="s">
        <v>1535</v>
      </c>
      <c r="E286" s="84" t="b">
        <v>0</v>
      </c>
      <c r="F286" s="84" t="b">
        <v>0</v>
      </c>
      <c r="G286" s="84" t="b">
        <v>0</v>
      </c>
    </row>
    <row r="287" spans="1:7" ht="15">
      <c r="A287" s="84" t="s">
        <v>2054</v>
      </c>
      <c r="B287" s="84">
        <v>3</v>
      </c>
      <c r="C287" s="118">
        <v>0.005966703688266584</v>
      </c>
      <c r="D287" s="84" t="s">
        <v>1535</v>
      </c>
      <c r="E287" s="84" t="b">
        <v>0</v>
      </c>
      <c r="F287" s="84" t="b">
        <v>0</v>
      </c>
      <c r="G287" s="84" t="b">
        <v>0</v>
      </c>
    </row>
    <row r="288" spans="1:7" ht="15">
      <c r="A288" s="84" t="s">
        <v>2055</v>
      </c>
      <c r="B288" s="84">
        <v>3</v>
      </c>
      <c r="C288" s="118">
        <v>0.005966703688266584</v>
      </c>
      <c r="D288" s="84" t="s">
        <v>1535</v>
      </c>
      <c r="E288" s="84" t="b">
        <v>1</v>
      </c>
      <c r="F288" s="84" t="b">
        <v>0</v>
      </c>
      <c r="G288" s="84" t="b">
        <v>0</v>
      </c>
    </row>
    <row r="289" spans="1:7" ht="15">
      <c r="A289" s="84" t="s">
        <v>2056</v>
      </c>
      <c r="B289" s="84">
        <v>3</v>
      </c>
      <c r="C289" s="118">
        <v>0.005966703688266584</v>
      </c>
      <c r="D289" s="84" t="s">
        <v>1535</v>
      </c>
      <c r="E289" s="84" t="b">
        <v>0</v>
      </c>
      <c r="F289" s="84" t="b">
        <v>0</v>
      </c>
      <c r="G289" s="84" t="b">
        <v>0</v>
      </c>
    </row>
    <row r="290" spans="1:7" ht="15">
      <c r="A290" s="84" t="s">
        <v>1675</v>
      </c>
      <c r="B290" s="84">
        <v>3</v>
      </c>
      <c r="C290" s="118">
        <v>0.005966703688266584</v>
      </c>
      <c r="D290" s="84" t="s">
        <v>1535</v>
      </c>
      <c r="E290" s="84" t="b">
        <v>0</v>
      </c>
      <c r="F290" s="84" t="b">
        <v>0</v>
      </c>
      <c r="G290" s="84" t="b">
        <v>0</v>
      </c>
    </row>
    <row r="291" spans="1:7" ht="15">
      <c r="A291" s="84" t="s">
        <v>2057</v>
      </c>
      <c r="B291" s="84">
        <v>3</v>
      </c>
      <c r="C291" s="118">
        <v>0.005966703688266584</v>
      </c>
      <c r="D291" s="84" t="s">
        <v>1535</v>
      </c>
      <c r="E291" s="84" t="b">
        <v>0</v>
      </c>
      <c r="F291" s="84" t="b">
        <v>0</v>
      </c>
      <c r="G291" s="84" t="b">
        <v>0</v>
      </c>
    </row>
    <row r="292" spans="1:7" ht="15">
      <c r="A292" s="84" t="s">
        <v>2044</v>
      </c>
      <c r="B292" s="84">
        <v>3</v>
      </c>
      <c r="C292" s="118">
        <v>0.005966703688266584</v>
      </c>
      <c r="D292" s="84" t="s">
        <v>1535</v>
      </c>
      <c r="E292" s="84" t="b">
        <v>0</v>
      </c>
      <c r="F292" s="84" t="b">
        <v>0</v>
      </c>
      <c r="G292" s="84" t="b">
        <v>0</v>
      </c>
    </row>
    <row r="293" spans="1:7" ht="15">
      <c r="A293" s="84" t="s">
        <v>2058</v>
      </c>
      <c r="B293" s="84">
        <v>3</v>
      </c>
      <c r="C293" s="118">
        <v>0.005966703688266584</v>
      </c>
      <c r="D293" s="84" t="s">
        <v>1535</v>
      </c>
      <c r="E293" s="84" t="b">
        <v>0</v>
      </c>
      <c r="F293" s="84" t="b">
        <v>0</v>
      </c>
      <c r="G293" s="84" t="b">
        <v>0</v>
      </c>
    </row>
    <row r="294" spans="1:7" ht="15">
      <c r="A294" s="84" t="s">
        <v>2059</v>
      </c>
      <c r="B294" s="84">
        <v>3</v>
      </c>
      <c r="C294" s="118">
        <v>0.005966703688266584</v>
      </c>
      <c r="D294" s="84" t="s">
        <v>1535</v>
      </c>
      <c r="E294" s="84" t="b">
        <v>0</v>
      </c>
      <c r="F294" s="84" t="b">
        <v>0</v>
      </c>
      <c r="G294" s="84" t="b">
        <v>0</v>
      </c>
    </row>
    <row r="295" spans="1:7" ht="15">
      <c r="A295" s="84" t="s">
        <v>2060</v>
      </c>
      <c r="B295" s="84">
        <v>3</v>
      </c>
      <c r="C295" s="118">
        <v>0.005966703688266584</v>
      </c>
      <c r="D295" s="84" t="s">
        <v>1535</v>
      </c>
      <c r="E295" s="84" t="b">
        <v>0</v>
      </c>
      <c r="F295" s="84" t="b">
        <v>0</v>
      </c>
      <c r="G295" s="84" t="b">
        <v>0</v>
      </c>
    </row>
    <row r="296" spans="1:7" ht="15">
      <c r="A296" s="84" t="s">
        <v>2061</v>
      </c>
      <c r="B296" s="84">
        <v>3</v>
      </c>
      <c r="C296" s="118">
        <v>0.005966703688266584</v>
      </c>
      <c r="D296" s="84" t="s">
        <v>1535</v>
      </c>
      <c r="E296" s="84" t="b">
        <v>0</v>
      </c>
      <c r="F296" s="84" t="b">
        <v>0</v>
      </c>
      <c r="G296" s="84" t="b">
        <v>0</v>
      </c>
    </row>
    <row r="297" spans="1:7" ht="15">
      <c r="A297" s="84" t="s">
        <v>2062</v>
      </c>
      <c r="B297" s="84">
        <v>3</v>
      </c>
      <c r="C297" s="118">
        <v>0.005966703688266584</v>
      </c>
      <c r="D297" s="84" t="s">
        <v>1535</v>
      </c>
      <c r="E297" s="84" t="b">
        <v>0</v>
      </c>
      <c r="F297" s="84" t="b">
        <v>0</v>
      </c>
      <c r="G297" s="84" t="b">
        <v>0</v>
      </c>
    </row>
    <row r="298" spans="1:7" ht="15">
      <c r="A298" s="84" t="s">
        <v>2066</v>
      </c>
      <c r="B298" s="84">
        <v>3</v>
      </c>
      <c r="C298" s="118">
        <v>0.005966703688266584</v>
      </c>
      <c r="D298" s="84" t="s">
        <v>1535</v>
      </c>
      <c r="E298" s="84" t="b">
        <v>0</v>
      </c>
      <c r="F298" s="84" t="b">
        <v>0</v>
      </c>
      <c r="G298" s="84" t="b">
        <v>0</v>
      </c>
    </row>
    <row r="299" spans="1:7" ht="15">
      <c r="A299" s="84" t="s">
        <v>2101</v>
      </c>
      <c r="B299" s="84">
        <v>3</v>
      </c>
      <c r="C299" s="118">
        <v>0.005966703688266584</v>
      </c>
      <c r="D299" s="84" t="s">
        <v>1535</v>
      </c>
      <c r="E299" s="84" t="b">
        <v>0</v>
      </c>
      <c r="F299" s="84" t="b">
        <v>0</v>
      </c>
      <c r="G299" s="84" t="b">
        <v>0</v>
      </c>
    </row>
    <row r="300" spans="1:7" ht="15">
      <c r="A300" s="84" t="s">
        <v>1689</v>
      </c>
      <c r="B300" s="84">
        <v>3</v>
      </c>
      <c r="C300" s="118">
        <v>0.005966703688266584</v>
      </c>
      <c r="D300" s="84" t="s">
        <v>1535</v>
      </c>
      <c r="E300" s="84" t="b">
        <v>0</v>
      </c>
      <c r="F300" s="84" t="b">
        <v>0</v>
      </c>
      <c r="G300" s="84" t="b">
        <v>0</v>
      </c>
    </row>
    <row r="301" spans="1:7" ht="15">
      <c r="A301" s="84" t="s">
        <v>2094</v>
      </c>
      <c r="B301" s="84">
        <v>3</v>
      </c>
      <c r="C301" s="118">
        <v>0.005966703688266584</v>
      </c>
      <c r="D301" s="84" t="s">
        <v>1535</v>
      </c>
      <c r="E301" s="84" t="b">
        <v>0</v>
      </c>
      <c r="F301" s="84" t="b">
        <v>0</v>
      </c>
      <c r="G301" s="84" t="b">
        <v>0</v>
      </c>
    </row>
    <row r="302" spans="1:7" ht="15">
      <c r="A302" s="84" t="s">
        <v>2095</v>
      </c>
      <c r="B302" s="84">
        <v>3</v>
      </c>
      <c r="C302" s="118">
        <v>0.005966703688266584</v>
      </c>
      <c r="D302" s="84" t="s">
        <v>1535</v>
      </c>
      <c r="E302" s="84" t="b">
        <v>0</v>
      </c>
      <c r="F302" s="84" t="b">
        <v>0</v>
      </c>
      <c r="G302" s="84" t="b">
        <v>0</v>
      </c>
    </row>
    <row r="303" spans="1:7" ht="15">
      <c r="A303" s="84" t="s">
        <v>2096</v>
      </c>
      <c r="B303" s="84">
        <v>3</v>
      </c>
      <c r="C303" s="118">
        <v>0.005966703688266584</v>
      </c>
      <c r="D303" s="84" t="s">
        <v>1535</v>
      </c>
      <c r="E303" s="84" t="b">
        <v>0</v>
      </c>
      <c r="F303" s="84" t="b">
        <v>0</v>
      </c>
      <c r="G303" s="84" t="b">
        <v>0</v>
      </c>
    </row>
    <row r="304" spans="1:7" ht="15">
      <c r="A304" s="84" t="s">
        <v>2097</v>
      </c>
      <c r="B304" s="84">
        <v>3</v>
      </c>
      <c r="C304" s="118">
        <v>0.005966703688266584</v>
      </c>
      <c r="D304" s="84" t="s">
        <v>1535</v>
      </c>
      <c r="E304" s="84" t="b">
        <v>0</v>
      </c>
      <c r="F304" s="84" t="b">
        <v>0</v>
      </c>
      <c r="G304" s="84" t="b">
        <v>0</v>
      </c>
    </row>
    <row r="305" spans="1:7" ht="15">
      <c r="A305" s="84" t="s">
        <v>2098</v>
      </c>
      <c r="B305" s="84">
        <v>3</v>
      </c>
      <c r="C305" s="118">
        <v>0.005966703688266584</v>
      </c>
      <c r="D305" s="84" t="s">
        <v>1535</v>
      </c>
      <c r="E305" s="84" t="b">
        <v>0</v>
      </c>
      <c r="F305" s="84" t="b">
        <v>1</v>
      </c>
      <c r="G305" s="84" t="b">
        <v>0</v>
      </c>
    </row>
    <row r="306" spans="1:7" ht="15">
      <c r="A306" s="84" t="s">
        <v>2071</v>
      </c>
      <c r="B306" s="84">
        <v>3</v>
      </c>
      <c r="C306" s="118">
        <v>0.005966703688266584</v>
      </c>
      <c r="D306" s="84" t="s">
        <v>1535</v>
      </c>
      <c r="E306" s="84" t="b">
        <v>0</v>
      </c>
      <c r="F306" s="84" t="b">
        <v>0</v>
      </c>
      <c r="G306" s="84" t="b">
        <v>0</v>
      </c>
    </row>
    <row r="307" spans="1:7" ht="15">
      <c r="A307" s="84" t="s">
        <v>2072</v>
      </c>
      <c r="B307" s="84">
        <v>3</v>
      </c>
      <c r="C307" s="118">
        <v>0.005966703688266584</v>
      </c>
      <c r="D307" s="84" t="s">
        <v>1535</v>
      </c>
      <c r="E307" s="84" t="b">
        <v>1</v>
      </c>
      <c r="F307" s="84" t="b">
        <v>0</v>
      </c>
      <c r="G307" s="84" t="b">
        <v>0</v>
      </c>
    </row>
    <row r="308" spans="1:7" ht="15">
      <c r="A308" s="84" t="s">
        <v>2099</v>
      </c>
      <c r="B308" s="84">
        <v>3</v>
      </c>
      <c r="C308" s="118">
        <v>0.005966703688266584</v>
      </c>
      <c r="D308" s="84" t="s">
        <v>1535</v>
      </c>
      <c r="E308" s="84" t="b">
        <v>0</v>
      </c>
      <c r="F308" s="84" t="b">
        <v>0</v>
      </c>
      <c r="G308" s="84" t="b">
        <v>0</v>
      </c>
    </row>
    <row r="309" spans="1:7" ht="15">
      <c r="A309" s="84" t="s">
        <v>301</v>
      </c>
      <c r="B309" s="84">
        <v>3</v>
      </c>
      <c r="C309" s="118">
        <v>0.005966703688266584</v>
      </c>
      <c r="D309" s="84" t="s">
        <v>1535</v>
      </c>
      <c r="E309" s="84" t="b">
        <v>0</v>
      </c>
      <c r="F309" s="84" t="b">
        <v>0</v>
      </c>
      <c r="G309" s="84" t="b">
        <v>0</v>
      </c>
    </row>
    <row r="310" spans="1:7" ht="15">
      <c r="A310" s="84" t="s">
        <v>2089</v>
      </c>
      <c r="B310" s="84">
        <v>3</v>
      </c>
      <c r="C310" s="118">
        <v>0.005966703688266584</v>
      </c>
      <c r="D310" s="84" t="s">
        <v>1535</v>
      </c>
      <c r="E310" s="84" t="b">
        <v>0</v>
      </c>
      <c r="F310" s="84" t="b">
        <v>0</v>
      </c>
      <c r="G310" s="84" t="b">
        <v>0</v>
      </c>
    </row>
    <row r="311" spans="1:7" ht="15">
      <c r="A311" s="84" t="s">
        <v>2090</v>
      </c>
      <c r="B311" s="84">
        <v>3</v>
      </c>
      <c r="C311" s="118">
        <v>0.005966703688266584</v>
      </c>
      <c r="D311" s="84" t="s">
        <v>1535</v>
      </c>
      <c r="E311" s="84" t="b">
        <v>1</v>
      </c>
      <c r="F311" s="84" t="b">
        <v>0</v>
      </c>
      <c r="G311" s="84" t="b">
        <v>0</v>
      </c>
    </row>
    <row r="312" spans="1:7" ht="15">
      <c r="A312" s="84" t="s">
        <v>2091</v>
      </c>
      <c r="B312" s="84">
        <v>3</v>
      </c>
      <c r="C312" s="118">
        <v>0.005966703688266584</v>
      </c>
      <c r="D312" s="84" t="s">
        <v>1535</v>
      </c>
      <c r="E312" s="84" t="b">
        <v>1</v>
      </c>
      <c r="F312" s="84" t="b">
        <v>0</v>
      </c>
      <c r="G312" s="84" t="b">
        <v>0</v>
      </c>
    </row>
    <row r="313" spans="1:7" ht="15">
      <c r="A313" s="84" t="s">
        <v>2038</v>
      </c>
      <c r="B313" s="84">
        <v>3</v>
      </c>
      <c r="C313" s="118">
        <v>0.005966703688266584</v>
      </c>
      <c r="D313" s="84" t="s">
        <v>1535</v>
      </c>
      <c r="E313" s="84" t="b">
        <v>0</v>
      </c>
      <c r="F313" s="84" t="b">
        <v>0</v>
      </c>
      <c r="G313" s="84" t="b">
        <v>0</v>
      </c>
    </row>
    <row r="314" spans="1:7" ht="15">
      <c r="A314" s="84" t="s">
        <v>302</v>
      </c>
      <c r="B314" s="84">
        <v>3</v>
      </c>
      <c r="C314" s="118">
        <v>0.005966703688266584</v>
      </c>
      <c r="D314" s="84" t="s">
        <v>1535</v>
      </c>
      <c r="E314" s="84" t="b">
        <v>0</v>
      </c>
      <c r="F314" s="84" t="b">
        <v>0</v>
      </c>
      <c r="G314" s="84" t="b">
        <v>0</v>
      </c>
    </row>
    <row r="315" spans="1:7" ht="15">
      <c r="A315" s="84" t="s">
        <v>2042</v>
      </c>
      <c r="B315" s="84">
        <v>3</v>
      </c>
      <c r="C315" s="118">
        <v>0.005966703688266584</v>
      </c>
      <c r="D315" s="84" t="s">
        <v>1535</v>
      </c>
      <c r="E315" s="84" t="b">
        <v>0</v>
      </c>
      <c r="F315" s="84" t="b">
        <v>0</v>
      </c>
      <c r="G315" s="84" t="b">
        <v>0</v>
      </c>
    </row>
    <row r="316" spans="1:7" ht="15">
      <c r="A316" s="84" t="s">
        <v>2110</v>
      </c>
      <c r="B316" s="84">
        <v>3</v>
      </c>
      <c r="C316" s="118">
        <v>0.005966703688266584</v>
      </c>
      <c r="D316" s="84" t="s">
        <v>1535</v>
      </c>
      <c r="E316" s="84" t="b">
        <v>0</v>
      </c>
      <c r="F316" s="84" t="b">
        <v>0</v>
      </c>
      <c r="G316" s="84" t="b">
        <v>0</v>
      </c>
    </row>
    <row r="317" spans="1:7" ht="15">
      <c r="A317" s="84" t="s">
        <v>2111</v>
      </c>
      <c r="B317" s="84">
        <v>3</v>
      </c>
      <c r="C317" s="118">
        <v>0.005966703688266584</v>
      </c>
      <c r="D317" s="84" t="s">
        <v>1535</v>
      </c>
      <c r="E317" s="84" t="b">
        <v>0</v>
      </c>
      <c r="F317" s="84" t="b">
        <v>1</v>
      </c>
      <c r="G317" s="84" t="b">
        <v>0</v>
      </c>
    </row>
    <row r="318" spans="1:7" ht="15">
      <c r="A318" s="84" t="s">
        <v>2112</v>
      </c>
      <c r="B318" s="84">
        <v>3</v>
      </c>
      <c r="C318" s="118">
        <v>0.005966703688266584</v>
      </c>
      <c r="D318" s="84" t="s">
        <v>1535</v>
      </c>
      <c r="E318" s="84" t="b">
        <v>0</v>
      </c>
      <c r="F318" s="84" t="b">
        <v>0</v>
      </c>
      <c r="G318" s="84" t="b">
        <v>0</v>
      </c>
    </row>
    <row r="319" spans="1:7" ht="15">
      <c r="A319" s="84" t="s">
        <v>2113</v>
      </c>
      <c r="B319" s="84">
        <v>3</v>
      </c>
      <c r="C319" s="118">
        <v>0.005966703688266584</v>
      </c>
      <c r="D319" s="84" t="s">
        <v>1535</v>
      </c>
      <c r="E319" s="84" t="b">
        <v>0</v>
      </c>
      <c r="F319" s="84" t="b">
        <v>0</v>
      </c>
      <c r="G319" s="84" t="b">
        <v>0</v>
      </c>
    </row>
    <row r="320" spans="1:7" ht="15">
      <c r="A320" s="84" t="s">
        <v>2114</v>
      </c>
      <c r="B320" s="84">
        <v>3</v>
      </c>
      <c r="C320" s="118">
        <v>0.005966703688266584</v>
      </c>
      <c r="D320" s="84" t="s">
        <v>1535</v>
      </c>
      <c r="E320" s="84" t="b">
        <v>0</v>
      </c>
      <c r="F320" s="84" t="b">
        <v>0</v>
      </c>
      <c r="G320" s="84" t="b">
        <v>0</v>
      </c>
    </row>
    <row r="321" spans="1:7" ht="15">
      <c r="A321" s="84" t="s">
        <v>2085</v>
      </c>
      <c r="B321" s="84">
        <v>2</v>
      </c>
      <c r="C321" s="118">
        <v>0.004594584452034165</v>
      </c>
      <c r="D321" s="84" t="s">
        <v>1535</v>
      </c>
      <c r="E321" s="84" t="b">
        <v>0</v>
      </c>
      <c r="F321" s="84" t="b">
        <v>0</v>
      </c>
      <c r="G321" s="84" t="b">
        <v>0</v>
      </c>
    </row>
    <row r="322" spans="1:7" ht="15">
      <c r="A322" s="84" t="s">
        <v>2115</v>
      </c>
      <c r="B322" s="84">
        <v>2</v>
      </c>
      <c r="C322" s="118">
        <v>0.004594584452034165</v>
      </c>
      <c r="D322" s="84" t="s">
        <v>1535</v>
      </c>
      <c r="E322" s="84" t="b">
        <v>0</v>
      </c>
      <c r="F322" s="84" t="b">
        <v>0</v>
      </c>
      <c r="G322" s="84" t="b">
        <v>0</v>
      </c>
    </row>
    <row r="323" spans="1:7" ht="15">
      <c r="A323" s="84" t="s">
        <v>2100</v>
      </c>
      <c r="B323" s="84">
        <v>2</v>
      </c>
      <c r="C323" s="118">
        <v>0.004594584452034165</v>
      </c>
      <c r="D323" s="84" t="s">
        <v>1535</v>
      </c>
      <c r="E323" s="84" t="b">
        <v>0</v>
      </c>
      <c r="F323" s="84" t="b">
        <v>0</v>
      </c>
      <c r="G323" s="84" t="b">
        <v>0</v>
      </c>
    </row>
    <row r="324" spans="1:7" ht="15">
      <c r="A324" s="84" t="s">
        <v>2035</v>
      </c>
      <c r="B324" s="84">
        <v>2</v>
      </c>
      <c r="C324" s="118">
        <v>0.004594584452034165</v>
      </c>
      <c r="D324" s="84" t="s">
        <v>1535</v>
      </c>
      <c r="E324" s="84" t="b">
        <v>0</v>
      </c>
      <c r="F324" s="84" t="b">
        <v>0</v>
      </c>
      <c r="G324" s="84" t="b">
        <v>0</v>
      </c>
    </row>
    <row r="325" spans="1:7" ht="15">
      <c r="A325" s="84" t="s">
        <v>2036</v>
      </c>
      <c r="B325" s="84">
        <v>2</v>
      </c>
      <c r="C325" s="118">
        <v>0.004594584452034165</v>
      </c>
      <c r="D325" s="84" t="s">
        <v>1535</v>
      </c>
      <c r="E325" s="84" t="b">
        <v>0</v>
      </c>
      <c r="F325" s="84" t="b">
        <v>0</v>
      </c>
      <c r="G325" s="84" t="b">
        <v>0</v>
      </c>
    </row>
    <row r="326" spans="1:7" ht="15">
      <c r="A326" s="84" t="s">
        <v>232</v>
      </c>
      <c r="B326" s="84">
        <v>2</v>
      </c>
      <c r="C326" s="118">
        <v>0.004594584452034165</v>
      </c>
      <c r="D326" s="84" t="s">
        <v>1535</v>
      </c>
      <c r="E326" s="84" t="b">
        <v>0</v>
      </c>
      <c r="F326" s="84" t="b">
        <v>0</v>
      </c>
      <c r="G326" s="84" t="b">
        <v>0</v>
      </c>
    </row>
    <row r="327" spans="1:7" ht="15">
      <c r="A327" s="84" t="s">
        <v>2037</v>
      </c>
      <c r="B327" s="84">
        <v>2</v>
      </c>
      <c r="C327" s="118">
        <v>0.004594584452034165</v>
      </c>
      <c r="D327" s="84" t="s">
        <v>1535</v>
      </c>
      <c r="E327" s="84" t="b">
        <v>0</v>
      </c>
      <c r="F327" s="84" t="b">
        <v>0</v>
      </c>
      <c r="G327" s="84" t="b">
        <v>0</v>
      </c>
    </row>
    <row r="328" spans="1:7" ht="15">
      <c r="A328" s="84" t="s">
        <v>1691</v>
      </c>
      <c r="B328" s="84">
        <v>2</v>
      </c>
      <c r="C328" s="118">
        <v>0.004594584452034165</v>
      </c>
      <c r="D328" s="84" t="s">
        <v>1535</v>
      </c>
      <c r="E328" s="84" t="b">
        <v>0</v>
      </c>
      <c r="F328" s="84" t="b">
        <v>0</v>
      </c>
      <c r="G328" s="84" t="b">
        <v>0</v>
      </c>
    </row>
    <row r="329" spans="1:7" ht="15">
      <c r="A329" s="84" t="s">
        <v>281</v>
      </c>
      <c r="B329" s="84">
        <v>2</v>
      </c>
      <c r="C329" s="118">
        <v>0.004594584452034165</v>
      </c>
      <c r="D329" s="84" t="s">
        <v>1535</v>
      </c>
      <c r="E329" s="84" t="b">
        <v>0</v>
      </c>
      <c r="F329" s="84" t="b">
        <v>0</v>
      </c>
      <c r="G329" s="84" t="b">
        <v>0</v>
      </c>
    </row>
    <row r="330" spans="1:7" ht="15">
      <c r="A330" s="84" t="s">
        <v>1688</v>
      </c>
      <c r="B330" s="84">
        <v>2</v>
      </c>
      <c r="C330" s="118">
        <v>0.004594584452034165</v>
      </c>
      <c r="D330" s="84" t="s">
        <v>1535</v>
      </c>
      <c r="E330" s="84" t="b">
        <v>0</v>
      </c>
      <c r="F330" s="84" t="b">
        <v>0</v>
      </c>
      <c r="G330" s="84" t="b">
        <v>0</v>
      </c>
    </row>
    <row r="331" spans="1:7" ht="15">
      <c r="A331" s="84" t="s">
        <v>1687</v>
      </c>
      <c r="B331" s="84">
        <v>2</v>
      </c>
      <c r="C331" s="118">
        <v>0.004594584452034165</v>
      </c>
      <c r="D331" s="84" t="s">
        <v>1535</v>
      </c>
      <c r="E331" s="84" t="b">
        <v>0</v>
      </c>
      <c r="F331" s="84" t="b">
        <v>0</v>
      </c>
      <c r="G331" s="84" t="b">
        <v>0</v>
      </c>
    </row>
    <row r="332" spans="1:7" ht="15">
      <c r="A332" s="84" t="s">
        <v>2116</v>
      </c>
      <c r="B332" s="84">
        <v>2</v>
      </c>
      <c r="C332" s="118">
        <v>0.004594584452034165</v>
      </c>
      <c r="D332" s="84" t="s">
        <v>1535</v>
      </c>
      <c r="E332" s="84" t="b">
        <v>0</v>
      </c>
      <c r="F332" s="84" t="b">
        <v>0</v>
      </c>
      <c r="G332" s="84" t="b">
        <v>0</v>
      </c>
    </row>
    <row r="333" spans="1:7" ht="15">
      <c r="A333" s="84" t="s">
        <v>2117</v>
      </c>
      <c r="B333" s="84">
        <v>2</v>
      </c>
      <c r="C333" s="118">
        <v>0.004594584452034165</v>
      </c>
      <c r="D333" s="84" t="s">
        <v>1535</v>
      </c>
      <c r="E333" s="84" t="b">
        <v>0</v>
      </c>
      <c r="F333" s="84" t="b">
        <v>0</v>
      </c>
      <c r="G333" s="84" t="b">
        <v>0</v>
      </c>
    </row>
    <row r="334" spans="1:7" ht="15">
      <c r="A334" s="84" t="s">
        <v>2118</v>
      </c>
      <c r="B334" s="84">
        <v>2</v>
      </c>
      <c r="C334" s="118">
        <v>0.004594584452034165</v>
      </c>
      <c r="D334" s="84" t="s">
        <v>1535</v>
      </c>
      <c r="E334" s="84" t="b">
        <v>0</v>
      </c>
      <c r="F334" s="84" t="b">
        <v>0</v>
      </c>
      <c r="G334" s="84" t="b">
        <v>0</v>
      </c>
    </row>
    <row r="335" spans="1:7" ht="15">
      <c r="A335" s="84" t="s">
        <v>2045</v>
      </c>
      <c r="B335" s="84">
        <v>2</v>
      </c>
      <c r="C335" s="118">
        <v>0.004594584452034165</v>
      </c>
      <c r="D335" s="84" t="s">
        <v>1535</v>
      </c>
      <c r="E335" s="84" t="b">
        <v>0</v>
      </c>
      <c r="F335" s="84" t="b">
        <v>0</v>
      </c>
      <c r="G335" s="84" t="b">
        <v>0</v>
      </c>
    </row>
    <row r="336" spans="1:7" ht="15">
      <c r="A336" s="84" t="s">
        <v>2119</v>
      </c>
      <c r="B336" s="84">
        <v>2</v>
      </c>
      <c r="C336" s="118">
        <v>0.004594584452034165</v>
      </c>
      <c r="D336" s="84" t="s">
        <v>1535</v>
      </c>
      <c r="E336" s="84" t="b">
        <v>0</v>
      </c>
      <c r="F336" s="84" t="b">
        <v>0</v>
      </c>
      <c r="G336" s="84" t="b">
        <v>0</v>
      </c>
    </row>
    <row r="337" spans="1:7" ht="15">
      <c r="A337" s="84" t="s">
        <v>2064</v>
      </c>
      <c r="B337" s="84">
        <v>2</v>
      </c>
      <c r="C337" s="118">
        <v>0.004594584452034165</v>
      </c>
      <c r="D337" s="84" t="s">
        <v>1535</v>
      </c>
      <c r="E337" s="84" t="b">
        <v>0</v>
      </c>
      <c r="F337" s="84" t="b">
        <v>0</v>
      </c>
      <c r="G337" s="84" t="b">
        <v>0</v>
      </c>
    </row>
    <row r="338" spans="1:7" ht="15">
      <c r="A338" s="84" t="s">
        <v>2120</v>
      </c>
      <c r="B338" s="84">
        <v>2</v>
      </c>
      <c r="C338" s="118">
        <v>0.004594584452034165</v>
      </c>
      <c r="D338" s="84" t="s">
        <v>1535</v>
      </c>
      <c r="E338" s="84" t="b">
        <v>1</v>
      </c>
      <c r="F338" s="84" t="b">
        <v>0</v>
      </c>
      <c r="G338" s="84" t="b">
        <v>0</v>
      </c>
    </row>
    <row r="339" spans="1:7" ht="15">
      <c r="A339" s="84" t="s">
        <v>2121</v>
      </c>
      <c r="B339" s="84">
        <v>2</v>
      </c>
      <c r="C339" s="118">
        <v>0.004594584452034165</v>
      </c>
      <c r="D339" s="84" t="s">
        <v>1535</v>
      </c>
      <c r="E339" s="84" t="b">
        <v>0</v>
      </c>
      <c r="F339" s="84" t="b">
        <v>0</v>
      </c>
      <c r="G339" s="84" t="b">
        <v>0</v>
      </c>
    </row>
    <row r="340" spans="1:7" ht="15">
      <c r="A340" s="84" t="s">
        <v>2126</v>
      </c>
      <c r="B340" s="84">
        <v>2</v>
      </c>
      <c r="C340" s="118">
        <v>0.004594584452034165</v>
      </c>
      <c r="D340" s="84" t="s">
        <v>1535</v>
      </c>
      <c r="E340" s="84" t="b">
        <v>0</v>
      </c>
      <c r="F340" s="84" t="b">
        <v>0</v>
      </c>
      <c r="G340" s="84" t="b">
        <v>0</v>
      </c>
    </row>
    <row r="341" spans="1:7" ht="15">
      <c r="A341" s="84" t="s">
        <v>278</v>
      </c>
      <c r="B341" s="84">
        <v>2</v>
      </c>
      <c r="C341" s="118">
        <v>0.004594584452034165</v>
      </c>
      <c r="D341" s="84" t="s">
        <v>1535</v>
      </c>
      <c r="E341" s="84" t="b">
        <v>0</v>
      </c>
      <c r="F341" s="84" t="b">
        <v>0</v>
      </c>
      <c r="G341" s="84" t="b">
        <v>0</v>
      </c>
    </row>
    <row r="342" spans="1:7" ht="15">
      <c r="A342" s="84" t="s">
        <v>2127</v>
      </c>
      <c r="B342" s="84">
        <v>2</v>
      </c>
      <c r="C342" s="118">
        <v>0.004594584452034165</v>
      </c>
      <c r="D342" s="84" t="s">
        <v>1535</v>
      </c>
      <c r="E342" s="84" t="b">
        <v>0</v>
      </c>
      <c r="F342" s="84" t="b">
        <v>0</v>
      </c>
      <c r="G342" s="84" t="b">
        <v>0</v>
      </c>
    </row>
    <row r="343" spans="1:7" ht="15">
      <c r="A343" s="84" t="s">
        <v>308</v>
      </c>
      <c r="B343" s="84">
        <v>2</v>
      </c>
      <c r="C343" s="118">
        <v>0.004594584452034165</v>
      </c>
      <c r="D343" s="84" t="s">
        <v>1535</v>
      </c>
      <c r="E343" s="84" t="b">
        <v>0</v>
      </c>
      <c r="F343" s="84" t="b">
        <v>0</v>
      </c>
      <c r="G343" s="84" t="b">
        <v>0</v>
      </c>
    </row>
    <row r="344" spans="1:7" ht="15">
      <c r="A344" s="84" t="s">
        <v>2128</v>
      </c>
      <c r="B344" s="84">
        <v>2</v>
      </c>
      <c r="C344" s="118">
        <v>0.004594584452034165</v>
      </c>
      <c r="D344" s="84" t="s">
        <v>1535</v>
      </c>
      <c r="E344" s="84" t="b">
        <v>0</v>
      </c>
      <c r="F344" s="84" t="b">
        <v>0</v>
      </c>
      <c r="G344" s="84" t="b">
        <v>0</v>
      </c>
    </row>
    <row r="345" spans="1:7" ht="15">
      <c r="A345" s="84" t="s">
        <v>2129</v>
      </c>
      <c r="B345" s="84">
        <v>2</v>
      </c>
      <c r="C345" s="118">
        <v>0.004594584452034165</v>
      </c>
      <c r="D345" s="84" t="s">
        <v>1535</v>
      </c>
      <c r="E345" s="84" t="b">
        <v>0</v>
      </c>
      <c r="F345" s="84" t="b">
        <v>0</v>
      </c>
      <c r="G345" s="84" t="b">
        <v>0</v>
      </c>
    </row>
    <row r="346" spans="1:7" ht="15">
      <c r="A346" s="84" t="s">
        <v>2130</v>
      </c>
      <c r="B346" s="84">
        <v>2</v>
      </c>
      <c r="C346" s="118">
        <v>0.004594584452034165</v>
      </c>
      <c r="D346" s="84" t="s">
        <v>1535</v>
      </c>
      <c r="E346" s="84" t="b">
        <v>1</v>
      </c>
      <c r="F346" s="84" t="b">
        <v>0</v>
      </c>
      <c r="G346" s="84" t="b">
        <v>0</v>
      </c>
    </row>
    <row r="347" spans="1:7" ht="15">
      <c r="A347" s="84" t="s">
        <v>2068</v>
      </c>
      <c r="B347" s="84">
        <v>2</v>
      </c>
      <c r="C347" s="118">
        <v>0.004594584452034165</v>
      </c>
      <c r="D347" s="84" t="s">
        <v>1535</v>
      </c>
      <c r="E347" s="84" t="b">
        <v>0</v>
      </c>
      <c r="F347" s="84" t="b">
        <v>0</v>
      </c>
      <c r="G347" s="84" t="b">
        <v>0</v>
      </c>
    </row>
    <row r="348" spans="1:7" ht="15">
      <c r="A348" s="84" t="s">
        <v>2147</v>
      </c>
      <c r="B348" s="84">
        <v>2</v>
      </c>
      <c r="C348" s="118">
        <v>0.004594584452034165</v>
      </c>
      <c r="D348" s="84" t="s">
        <v>1535</v>
      </c>
      <c r="E348" s="84" t="b">
        <v>0</v>
      </c>
      <c r="F348" s="84" t="b">
        <v>0</v>
      </c>
      <c r="G348" s="84" t="b">
        <v>0</v>
      </c>
    </row>
    <row r="349" spans="1:7" ht="15">
      <c r="A349" s="84" t="s">
        <v>2148</v>
      </c>
      <c r="B349" s="84">
        <v>2</v>
      </c>
      <c r="C349" s="118">
        <v>0.004594584452034165</v>
      </c>
      <c r="D349" s="84" t="s">
        <v>1535</v>
      </c>
      <c r="E349" s="84" t="b">
        <v>0</v>
      </c>
      <c r="F349" s="84" t="b">
        <v>0</v>
      </c>
      <c r="G349" s="84" t="b">
        <v>0</v>
      </c>
    </row>
    <row r="350" spans="1:7" ht="15">
      <c r="A350" s="84" t="s">
        <v>2149</v>
      </c>
      <c r="B350" s="84">
        <v>2</v>
      </c>
      <c r="C350" s="118">
        <v>0.004594584452034165</v>
      </c>
      <c r="D350" s="84" t="s">
        <v>1535</v>
      </c>
      <c r="E350" s="84" t="b">
        <v>0</v>
      </c>
      <c r="F350" s="84" t="b">
        <v>0</v>
      </c>
      <c r="G350" s="84" t="b">
        <v>0</v>
      </c>
    </row>
    <row r="351" spans="1:7" ht="15">
      <c r="A351" s="84" t="s">
        <v>2150</v>
      </c>
      <c r="B351" s="84">
        <v>2</v>
      </c>
      <c r="C351" s="118">
        <v>0.004594584452034165</v>
      </c>
      <c r="D351" s="84" t="s">
        <v>1535</v>
      </c>
      <c r="E351" s="84" t="b">
        <v>1</v>
      </c>
      <c r="F351" s="84" t="b">
        <v>0</v>
      </c>
      <c r="G351" s="84" t="b">
        <v>0</v>
      </c>
    </row>
    <row r="352" spans="1:7" ht="15">
      <c r="A352" s="84" t="s">
        <v>2172</v>
      </c>
      <c r="B352" s="84">
        <v>2</v>
      </c>
      <c r="C352" s="118">
        <v>0.004594584452034165</v>
      </c>
      <c r="D352" s="84" t="s">
        <v>1535</v>
      </c>
      <c r="E352" s="84" t="b">
        <v>0</v>
      </c>
      <c r="F352" s="84" t="b">
        <v>0</v>
      </c>
      <c r="G352" s="84" t="b">
        <v>0</v>
      </c>
    </row>
    <row r="353" spans="1:7" ht="15">
      <c r="A353" s="84" t="s">
        <v>2109</v>
      </c>
      <c r="B353" s="84">
        <v>2</v>
      </c>
      <c r="C353" s="118">
        <v>0.005648980233694345</v>
      </c>
      <c r="D353" s="84" t="s">
        <v>1535</v>
      </c>
      <c r="E353" s="84" t="b">
        <v>0</v>
      </c>
      <c r="F353" s="84" t="b">
        <v>0</v>
      </c>
      <c r="G353" s="84" t="b">
        <v>0</v>
      </c>
    </row>
    <row r="354" spans="1:7" ht="15">
      <c r="A354" s="84" t="s">
        <v>1656</v>
      </c>
      <c r="B354" s="84">
        <v>18</v>
      </c>
      <c r="C354" s="118">
        <v>0</v>
      </c>
      <c r="D354" s="84" t="s">
        <v>1536</v>
      </c>
      <c r="E354" s="84" t="b">
        <v>0</v>
      </c>
      <c r="F354" s="84" t="b">
        <v>0</v>
      </c>
      <c r="G354" s="84" t="b">
        <v>0</v>
      </c>
    </row>
    <row r="355" spans="1:7" ht="15">
      <c r="A355" s="84" t="s">
        <v>1667</v>
      </c>
      <c r="B355" s="84">
        <v>18</v>
      </c>
      <c r="C355" s="118">
        <v>0</v>
      </c>
      <c r="D355" s="84" t="s">
        <v>1536</v>
      </c>
      <c r="E355" s="84" t="b">
        <v>0</v>
      </c>
      <c r="F355" s="84" t="b">
        <v>0</v>
      </c>
      <c r="G355" s="84" t="b">
        <v>0</v>
      </c>
    </row>
    <row r="356" spans="1:7" ht="15">
      <c r="A356" s="84" t="s">
        <v>1658</v>
      </c>
      <c r="B356" s="84">
        <v>18</v>
      </c>
      <c r="C356" s="118">
        <v>0</v>
      </c>
      <c r="D356" s="84" t="s">
        <v>1536</v>
      </c>
      <c r="E356" s="84" t="b">
        <v>0</v>
      </c>
      <c r="F356" s="84" t="b">
        <v>0</v>
      </c>
      <c r="G356" s="84" t="b">
        <v>0</v>
      </c>
    </row>
    <row r="357" spans="1:7" ht="15">
      <c r="A357" s="84" t="s">
        <v>277</v>
      </c>
      <c r="B357" s="84">
        <v>18</v>
      </c>
      <c r="C357" s="118">
        <v>0</v>
      </c>
      <c r="D357" s="84" t="s">
        <v>1536</v>
      </c>
      <c r="E357" s="84" t="b">
        <v>0</v>
      </c>
      <c r="F357" s="84" t="b">
        <v>0</v>
      </c>
      <c r="G357" s="84" t="b">
        <v>0</v>
      </c>
    </row>
    <row r="358" spans="1:7" ht="15">
      <c r="A358" s="84" t="s">
        <v>1668</v>
      </c>
      <c r="B358" s="84">
        <v>18</v>
      </c>
      <c r="C358" s="118">
        <v>0</v>
      </c>
      <c r="D358" s="84" t="s">
        <v>1536</v>
      </c>
      <c r="E358" s="84" t="b">
        <v>0</v>
      </c>
      <c r="F358" s="84" t="b">
        <v>0</v>
      </c>
      <c r="G358" s="84" t="b">
        <v>0</v>
      </c>
    </row>
    <row r="359" spans="1:7" ht="15">
      <c r="A359" s="84" t="s">
        <v>1669</v>
      </c>
      <c r="B359" s="84">
        <v>17</v>
      </c>
      <c r="C359" s="118">
        <v>0.001604566248386108</v>
      </c>
      <c r="D359" s="84" t="s">
        <v>1536</v>
      </c>
      <c r="E359" s="84" t="b">
        <v>0</v>
      </c>
      <c r="F359" s="84" t="b">
        <v>0</v>
      </c>
      <c r="G359" s="84" t="b">
        <v>0</v>
      </c>
    </row>
    <row r="360" spans="1:7" ht="15">
      <c r="A360" s="84" t="s">
        <v>1670</v>
      </c>
      <c r="B360" s="84">
        <v>17</v>
      </c>
      <c r="C360" s="118">
        <v>0.001604566248386108</v>
      </c>
      <c r="D360" s="84" t="s">
        <v>1536</v>
      </c>
      <c r="E360" s="84" t="b">
        <v>0</v>
      </c>
      <c r="F360" s="84" t="b">
        <v>0</v>
      </c>
      <c r="G360" s="84" t="b">
        <v>0</v>
      </c>
    </row>
    <row r="361" spans="1:7" ht="15">
      <c r="A361" s="84" t="s">
        <v>1671</v>
      </c>
      <c r="B361" s="84">
        <v>17</v>
      </c>
      <c r="C361" s="118">
        <v>0.001604566248386108</v>
      </c>
      <c r="D361" s="84" t="s">
        <v>1536</v>
      </c>
      <c r="E361" s="84" t="b">
        <v>0</v>
      </c>
      <c r="F361" s="84" t="b">
        <v>0</v>
      </c>
      <c r="G361" s="84" t="b">
        <v>0</v>
      </c>
    </row>
    <row r="362" spans="1:7" ht="15">
      <c r="A362" s="84" t="s">
        <v>1617</v>
      </c>
      <c r="B362" s="84">
        <v>17</v>
      </c>
      <c r="C362" s="118">
        <v>0.001604566248386108</v>
      </c>
      <c r="D362" s="84" t="s">
        <v>1536</v>
      </c>
      <c r="E362" s="84" t="b">
        <v>0</v>
      </c>
      <c r="F362" s="84" t="b">
        <v>0</v>
      </c>
      <c r="G362" s="84" t="b">
        <v>0</v>
      </c>
    </row>
    <row r="363" spans="1:7" ht="15">
      <c r="A363" s="84" t="s">
        <v>1657</v>
      </c>
      <c r="B363" s="84">
        <v>17</v>
      </c>
      <c r="C363" s="118">
        <v>0.001604566248386108</v>
      </c>
      <c r="D363" s="84" t="s">
        <v>1536</v>
      </c>
      <c r="E363" s="84" t="b">
        <v>0</v>
      </c>
      <c r="F363" s="84" t="b">
        <v>0</v>
      </c>
      <c r="G363" s="84" t="b">
        <v>0</v>
      </c>
    </row>
    <row r="364" spans="1:7" ht="15">
      <c r="A364" s="84" t="s">
        <v>2017</v>
      </c>
      <c r="B364" s="84">
        <v>17</v>
      </c>
      <c r="C364" s="118">
        <v>0.001604566248386108</v>
      </c>
      <c r="D364" s="84" t="s">
        <v>1536</v>
      </c>
      <c r="E364" s="84" t="b">
        <v>0</v>
      </c>
      <c r="F364" s="84" t="b">
        <v>0</v>
      </c>
      <c r="G364" s="84" t="b">
        <v>0</v>
      </c>
    </row>
    <row r="365" spans="1:7" ht="15">
      <c r="A365" s="84" t="s">
        <v>2018</v>
      </c>
      <c r="B365" s="84">
        <v>17</v>
      </c>
      <c r="C365" s="118">
        <v>0.001604566248386108</v>
      </c>
      <c r="D365" s="84" t="s">
        <v>1536</v>
      </c>
      <c r="E365" s="84" t="b">
        <v>0</v>
      </c>
      <c r="F365" s="84" t="b">
        <v>0</v>
      </c>
      <c r="G365" s="84" t="b">
        <v>0</v>
      </c>
    </row>
    <row r="366" spans="1:7" ht="15">
      <c r="A366" s="84" t="s">
        <v>265</v>
      </c>
      <c r="B366" s="84">
        <v>16</v>
      </c>
      <c r="C366" s="118">
        <v>0.0031119405291182532</v>
      </c>
      <c r="D366" s="84" t="s">
        <v>1536</v>
      </c>
      <c r="E366" s="84" t="b">
        <v>0</v>
      </c>
      <c r="F366" s="84" t="b">
        <v>0</v>
      </c>
      <c r="G366" s="84" t="b">
        <v>0</v>
      </c>
    </row>
    <row r="367" spans="1:7" ht="15">
      <c r="A367" s="84" t="s">
        <v>2019</v>
      </c>
      <c r="B367" s="84">
        <v>16</v>
      </c>
      <c r="C367" s="118">
        <v>0.0031119405291182532</v>
      </c>
      <c r="D367" s="84" t="s">
        <v>1536</v>
      </c>
      <c r="E367" s="84" t="b">
        <v>0</v>
      </c>
      <c r="F367" s="84" t="b">
        <v>0</v>
      </c>
      <c r="G367" s="84" t="b">
        <v>0</v>
      </c>
    </row>
    <row r="368" spans="1:7" ht="15">
      <c r="A368" s="84" t="s">
        <v>1678</v>
      </c>
      <c r="B368" s="84">
        <v>2</v>
      </c>
      <c r="C368" s="118">
        <v>0.0072565970299568435</v>
      </c>
      <c r="D368" s="84" t="s">
        <v>1536</v>
      </c>
      <c r="E368" s="84" t="b">
        <v>0</v>
      </c>
      <c r="F368" s="84" t="b">
        <v>0</v>
      </c>
      <c r="G368" s="84" t="b">
        <v>0</v>
      </c>
    </row>
    <row r="369" spans="1:7" ht="15">
      <c r="A369" s="84" t="s">
        <v>2038</v>
      </c>
      <c r="B369" s="84">
        <v>2</v>
      </c>
      <c r="C369" s="118">
        <v>0.0072565970299568435</v>
      </c>
      <c r="D369" s="84" t="s">
        <v>1536</v>
      </c>
      <c r="E369" s="84" t="b">
        <v>0</v>
      </c>
      <c r="F369" s="84" t="b">
        <v>0</v>
      </c>
      <c r="G369" s="84" t="b">
        <v>0</v>
      </c>
    </row>
    <row r="370" spans="1:7" ht="15">
      <c r="A370" s="84" t="s">
        <v>1617</v>
      </c>
      <c r="B370" s="84">
        <v>21</v>
      </c>
      <c r="C370" s="118">
        <v>0.015358826818650362</v>
      </c>
      <c r="D370" s="84" t="s">
        <v>1537</v>
      </c>
      <c r="E370" s="84" t="b">
        <v>0</v>
      </c>
      <c r="F370" s="84" t="b">
        <v>0</v>
      </c>
      <c r="G370" s="84" t="b">
        <v>0</v>
      </c>
    </row>
    <row r="371" spans="1:7" ht="15">
      <c r="A371" s="84" t="s">
        <v>277</v>
      </c>
      <c r="B371" s="84">
        <v>19</v>
      </c>
      <c r="C371" s="118">
        <v>0.00377757862374208</v>
      </c>
      <c r="D371" s="84" t="s">
        <v>1537</v>
      </c>
      <c r="E371" s="84" t="b">
        <v>0</v>
      </c>
      <c r="F371" s="84" t="b">
        <v>0</v>
      </c>
      <c r="G371" s="84" t="b">
        <v>0</v>
      </c>
    </row>
    <row r="372" spans="1:7" ht="15">
      <c r="A372" s="84" t="s">
        <v>1673</v>
      </c>
      <c r="B372" s="84">
        <v>14</v>
      </c>
      <c r="C372" s="118">
        <v>0.023743210925609787</v>
      </c>
      <c r="D372" s="84" t="s">
        <v>1537</v>
      </c>
      <c r="E372" s="84" t="b">
        <v>0</v>
      </c>
      <c r="F372" s="84" t="b">
        <v>0</v>
      </c>
      <c r="G372" s="84" t="b">
        <v>0</v>
      </c>
    </row>
    <row r="373" spans="1:7" ht="15">
      <c r="A373" s="84" t="s">
        <v>1657</v>
      </c>
      <c r="B373" s="84">
        <v>11</v>
      </c>
      <c r="C373" s="118">
        <v>0.01620187661432032</v>
      </c>
      <c r="D373" s="84" t="s">
        <v>1537</v>
      </c>
      <c r="E373" s="84" t="b">
        <v>0</v>
      </c>
      <c r="F373" s="84" t="b">
        <v>0</v>
      </c>
      <c r="G373" s="84" t="b">
        <v>0</v>
      </c>
    </row>
    <row r="374" spans="1:7" ht="15">
      <c r="A374" s="84" t="s">
        <v>1674</v>
      </c>
      <c r="B374" s="84">
        <v>9</v>
      </c>
      <c r="C374" s="118">
        <v>0.015263492737892004</v>
      </c>
      <c r="D374" s="84" t="s">
        <v>1537</v>
      </c>
      <c r="E374" s="84" t="b">
        <v>0</v>
      </c>
      <c r="F374" s="84" t="b">
        <v>0</v>
      </c>
      <c r="G374" s="84" t="b">
        <v>0</v>
      </c>
    </row>
    <row r="375" spans="1:7" ht="15">
      <c r="A375" s="84" t="s">
        <v>1675</v>
      </c>
      <c r="B375" s="84">
        <v>9</v>
      </c>
      <c r="C375" s="118">
        <v>0.015263492737892004</v>
      </c>
      <c r="D375" s="84" t="s">
        <v>1537</v>
      </c>
      <c r="E375" s="84" t="b">
        <v>0</v>
      </c>
      <c r="F375" s="84" t="b">
        <v>0</v>
      </c>
      <c r="G375" s="84" t="b">
        <v>0</v>
      </c>
    </row>
    <row r="376" spans="1:7" ht="15">
      <c r="A376" s="84" t="s">
        <v>300</v>
      </c>
      <c r="B376" s="84">
        <v>8</v>
      </c>
      <c r="C376" s="118">
        <v>0.01575143671743141</v>
      </c>
      <c r="D376" s="84" t="s">
        <v>1537</v>
      </c>
      <c r="E376" s="84" t="b">
        <v>0</v>
      </c>
      <c r="F376" s="84" t="b">
        <v>0</v>
      </c>
      <c r="G376" s="84" t="b">
        <v>0</v>
      </c>
    </row>
    <row r="377" spans="1:7" ht="15">
      <c r="A377" s="84" t="s">
        <v>1676</v>
      </c>
      <c r="B377" s="84">
        <v>8</v>
      </c>
      <c r="C377" s="118">
        <v>0.01575143671743141</v>
      </c>
      <c r="D377" s="84" t="s">
        <v>1537</v>
      </c>
      <c r="E377" s="84" t="b">
        <v>0</v>
      </c>
      <c r="F377" s="84" t="b">
        <v>0</v>
      </c>
      <c r="G377" s="84" t="b">
        <v>0</v>
      </c>
    </row>
    <row r="378" spans="1:7" ht="15">
      <c r="A378" s="84" t="s">
        <v>1677</v>
      </c>
      <c r="B378" s="84">
        <v>8</v>
      </c>
      <c r="C378" s="118">
        <v>0.01575143671743141</v>
      </c>
      <c r="D378" s="84" t="s">
        <v>1537</v>
      </c>
      <c r="E378" s="84" t="b">
        <v>0</v>
      </c>
      <c r="F378" s="84" t="b">
        <v>0</v>
      </c>
      <c r="G378" s="84" t="b">
        <v>0</v>
      </c>
    </row>
    <row r="379" spans="1:7" ht="15">
      <c r="A379" s="84" t="s">
        <v>1678</v>
      </c>
      <c r="B379" s="84">
        <v>7</v>
      </c>
      <c r="C379" s="118">
        <v>0.008990207576191749</v>
      </c>
      <c r="D379" s="84" t="s">
        <v>1537</v>
      </c>
      <c r="E379" s="84" t="b">
        <v>0</v>
      </c>
      <c r="F379" s="84" t="b">
        <v>0</v>
      </c>
      <c r="G379" s="84" t="b">
        <v>0</v>
      </c>
    </row>
    <row r="380" spans="1:7" ht="15">
      <c r="A380" s="84" t="s">
        <v>2048</v>
      </c>
      <c r="B380" s="84">
        <v>5</v>
      </c>
      <c r="C380" s="118">
        <v>0.008479718187717781</v>
      </c>
      <c r="D380" s="84" t="s">
        <v>1537</v>
      </c>
      <c r="E380" s="84" t="b">
        <v>0</v>
      </c>
      <c r="F380" s="84" t="b">
        <v>0</v>
      </c>
      <c r="G380" s="84" t="b">
        <v>0</v>
      </c>
    </row>
    <row r="381" spans="1:7" ht="15">
      <c r="A381" s="84" t="s">
        <v>2049</v>
      </c>
      <c r="B381" s="84">
        <v>5</v>
      </c>
      <c r="C381" s="118">
        <v>0.008479718187717781</v>
      </c>
      <c r="D381" s="84" t="s">
        <v>1537</v>
      </c>
      <c r="E381" s="84" t="b">
        <v>0</v>
      </c>
      <c r="F381" s="84" t="b">
        <v>0</v>
      </c>
      <c r="G381" s="84" t="b">
        <v>0</v>
      </c>
    </row>
    <row r="382" spans="1:7" ht="15">
      <c r="A382" s="84" t="s">
        <v>2039</v>
      </c>
      <c r="B382" s="84">
        <v>5</v>
      </c>
      <c r="C382" s="118">
        <v>0.008479718187717781</v>
      </c>
      <c r="D382" s="84" t="s">
        <v>1537</v>
      </c>
      <c r="E382" s="84" t="b">
        <v>0</v>
      </c>
      <c r="F382" s="84" t="b">
        <v>0</v>
      </c>
      <c r="G382" s="84" t="b">
        <v>0</v>
      </c>
    </row>
    <row r="383" spans="1:7" ht="15">
      <c r="A383" s="84" t="s">
        <v>2050</v>
      </c>
      <c r="B383" s="84">
        <v>5</v>
      </c>
      <c r="C383" s="118">
        <v>0.008479718187717781</v>
      </c>
      <c r="D383" s="84" t="s">
        <v>1537</v>
      </c>
      <c r="E383" s="84" t="b">
        <v>0</v>
      </c>
      <c r="F383" s="84" t="b">
        <v>0</v>
      </c>
      <c r="G383" s="84" t="b">
        <v>0</v>
      </c>
    </row>
    <row r="384" spans="1:7" ht="15">
      <c r="A384" s="84" t="s">
        <v>2051</v>
      </c>
      <c r="B384" s="84">
        <v>5</v>
      </c>
      <c r="C384" s="118">
        <v>0.008479718187717781</v>
      </c>
      <c r="D384" s="84" t="s">
        <v>1537</v>
      </c>
      <c r="E384" s="84" t="b">
        <v>0</v>
      </c>
      <c r="F384" s="84" t="b">
        <v>0</v>
      </c>
      <c r="G384" s="84" t="b">
        <v>0</v>
      </c>
    </row>
    <row r="385" spans="1:7" ht="15">
      <c r="A385" s="84" t="s">
        <v>2069</v>
      </c>
      <c r="B385" s="84">
        <v>4</v>
      </c>
      <c r="C385" s="118">
        <v>0.007875718358715705</v>
      </c>
      <c r="D385" s="84" t="s">
        <v>1537</v>
      </c>
      <c r="E385" s="84" t="b">
        <v>0</v>
      </c>
      <c r="F385" s="84" t="b">
        <v>0</v>
      </c>
      <c r="G385" s="84" t="b">
        <v>0</v>
      </c>
    </row>
    <row r="386" spans="1:7" ht="15">
      <c r="A386" s="84" t="s">
        <v>2070</v>
      </c>
      <c r="B386" s="84">
        <v>4</v>
      </c>
      <c r="C386" s="118">
        <v>0.007875718358715705</v>
      </c>
      <c r="D386" s="84" t="s">
        <v>1537</v>
      </c>
      <c r="E386" s="84" t="b">
        <v>1</v>
      </c>
      <c r="F386" s="84" t="b">
        <v>0</v>
      </c>
      <c r="G386" s="84" t="b">
        <v>0</v>
      </c>
    </row>
    <row r="387" spans="1:7" ht="15">
      <c r="A387" s="84" t="s">
        <v>2108</v>
      </c>
      <c r="B387" s="84">
        <v>3</v>
      </c>
      <c r="C387" s="118">
        <v>0.006962609078402693</v>
      </c>
      <c r="D387" s="84" t="s">
        <v>1537</v>
      </c>
      <c r="E387" s="84" t="b">
        <v>0</v>
      </c>
      <c r="F387" s="84" t="b">
        <v>0</v>
      </c>
      <c r="G387" s="84" t="b">
        <v>0</v>
      </c>
    </row>
    <row r="388" spans="1:7" ht="15">
      <c r="A388" s="84" t="s">
        <v>2042</v>
      </c>
      <c r="B388" s="84">
        <v>3</v>
      </c>
      <c r="C388" s="118">
        <v>0.006962609078402693</v>
      </c>
      <c r="D388" s="84" t="s">
        <v>1537</v>
      </c>
      <c r="E388" s="84" t="b">
        <v>0</v>
      </c>
      <c r="F388" s="84" t="b">
        <v>0</v>
      </c>
      <c r="G388" s="84" t="b">
        <v>0</v>
      </c>
    </row>
    <row r="389" spans="1:7" ht="15">
      <c r="A389" s="84" t="s">
        <v>2103</v>
      </c>
      <c r="B389" s="84">
        <v>3</v>
      </c>
      <c r="C389" s="118">
        <v>0.006962609078402693</v>
      </c>
      <c r="D389" s="84" t="s">
        <v>1537</v>
      </c>
      <c r="E389" s="84" t="b">
        <v>0</v>
      </c>
      <c r="F389" s="84" t="b">
        <v>0</v>
      </c>
      <c r="G389" s="84" t="b">
        <v>0</v>
      </c>
    </row>
    <row r="390" spans="1:7" ht="15">
      <c r="A390" s="84" t="s">
        <v>2104</v>
      </c>
      <c r="B390" s="84">
        <v>3</v>
      </c>
      <c r="C390" s="118">
        <v>0.006962609078402693</v>
      </c>
      <c r="D390" s="84" t="s">
        <v>1537</v>
      </c>
      <c r="E390" s="84" t="b">
        <v>0</v>
      </c>
      <c r="F390" s="84" t="b">
        <v>0</v>
      </c>
      <c r="G390" s="84" t="b">
        <v>0</v>
      </c>
    </row>
    <row r="391" spans="1:7" ht="15">
      <c r="A391" s="84" t="s">
        <v>2106</v>
      </c>
      <c r="B391" s="84">
        <v>3</v>
      </c>
      <c r="C391" s="118">
        <v>0.006962609078402693</v>
      </c>
      <c r="D391" s="84" t="s">
        <v>1537</v>
      </c>
      <c r="E391" s="84" t="b">
        <v>0</v>
      </c>
      <c r="F391" s="84" t="b">
        <v>0</v>
      </c>
      <c r="G391" s="84" t="b">
        <v>0</v>
      </c>
    </row>
    <row r="392" spans="1:7" ht="15">
      <c r="A392" s="84" t="s">
        <v>2034</v>
      </c>
      <c r="B392" s="84">
        <v>3</v>
      </c>
      <c r="C392" s="118">
        <v>0.006962609078402693</v>
      </c>
      <c r="D392" s="84" t="s">
        <v>1537</v>
      </c>
      <c r="E392" s="84" t="b">
        <v>0</v>
      </c>
      <c r="F392" s="84" t="b">
        <v>0</v>
      </c>
      <c r="G392" s="84" t="b">
        <v>0</v>
      </c>
    </row>
    <row r="393" spans="1:7" ht="15">
      <c r="A393" s="84" t="s">
        <v>2107</v>
      </c>
      <c r="B393" s="84">
        <v>3</v>
      </c>
      <c r="C393" s="118">
        <v>0.006962609078402693</v>
      </c>
      <c r="D393" s="84" t="s">
        <v>1537</v>
      </c>
      <c r="E393" s="84" t="b">
        <v>0</v>
      </c>
      <c r="F393" s="84" t="b">
        <v>0</v>
      </c>
      <c r="G393" s="84" t="b">
        <v>0</v>
      </c>
    </row>
    <row r="394" spans="1:7" ht="15">
      <c r="A394" s="84" t="s">
        <v>2105</v>
      </c>
      <c r="B394" s="84">
        <v>3</v>
      </c>
      <c r="C394" s="118">
        <v>0.010994619681667445</v>
      </c>
      <c r="D394" s="84" t="s">
        <v>1537</v>
      </c>
      <c r="E394" s="84" t="b">
        <v>0</v>
      </c>
      <c r="F394" s="84" t="b">
        <v>0</v>
      </c>
      <c r="G394" s="84" t="b">
        <v>0</v>
      </c>
    </row>
    <row r="395" spans="1:7" ht="15">
      <c r="A395" s="84" t="s">
        <v>2092</v>
      </c>
      <c r="B395" s="84">
        <v>3</v>
      </c>
      <c r="C395" s="118">
        <v>0.006962609078402693</v>
      </c>
      <c r="D395" s="84" t="s">
        <v>1537</v>
      </c>
      <c r="E395" s="84" t="b">
        <v>0</v>
      </c>
      <c r="F395" s="84" t="b">
        <v>0</v>
      </c>
      <c r="G395" s="84" t="b">
        <v>0</v>
      </c>
    </row>
    <row r="396" spans="1:7" ht="15">
      <c r="A396" s="84" t="s">
        <v>1656</v>
      </c>
      <c r="B396" s="84">
        <v>2</v>
      </c>
      <c r="C396" s="118">
        <v>0.005633802816901409</v>
      </c>
      <c r="D396" s="84" t="s">
        <v>1537</v>
      </c>
      <c r="E396" s="84" t="b">
        <v>0</v>
      </c>
      <c r="F396" s="84" t="b">
        <v>0</v>
      </c>
      <c r="G396" s="84" t="b">
        <v>0</v>
      </c>
    </row>
    <row r="397" spans="1:7" ht="15">
      <c r="A397" s="84" t="s">
        <v>1660</v>
      </c>
      <c r="B397" s="84">
        <v>2</v>
      </c>
      <c r="C397" s="118">
        <v>0.005633802816901409</v>
      </c>
      <c r="D397" s="84" t="s">
        <v>1537</v>
      </c>
      <c r="E397" s="84" t="b">
        <v>0</v>
      </c>
      <c r="F397" s="84" t="b">
        <v>0</v>
      </c>
      <c r="G397" s="84" t="b">
        <v>0</v>
      </c>
    </row>
    <row r="398" spans="1:7" ht="15">
      <c r="A398" s="84" t="s">
        <v>2165</v>
      </c>
      <c r="B398" s="84">
        <v>2</v>
      </c>
      <c r="C398" s="118">
        <v>0.005633802816901409</v>
      </c>
      <c r="D398" s="84" t="s">
        <v>1537</v>
      </c>
      <c r="E398" s="84" t="b">
        <v>0</v>
      </c>
      <c r="F398" s="84" t="b">
        <v>0</v>
      </c>
      <c r="G398" s="84" t="b">
        <v>0</v>
      </c>
    </row>
    <row r="399" spans="1:7" ht="15">
      <c r="A399" s="84" t="s">
        <v>2166</v>
      </c>
      <c r="B399" s="84">
        <v>2</v>
      </c>
      <c r="C399" s="118">
        <v>0.005633802816901409</v>
      </c>
      <c r="D399" s="84" t="s">
        <v>1537</v>
      </c>
      <c r="E399" s="84" t="b">
        <v>0</v>
      </c>
      <c r="F399" s="84" t="b">
        <v>0</v>
      </c>
      <c r="G399" s="84" t="b">
        <v>0</v>
      </c>
    </row>
    <row r="400" spans="1:7" ht="15">
      <c r="A400" s="84" t="s">
        <v>2162</v>
      </c>
      <c r="B400" s="84">
        <v>2</v>
      </c>
      <c r="C400" s="118">
        <v>0.005633802816901409</v>
      </c>
      <c r="D400" s="84" t="s">
        <v>1537</v>
      </c>
      <c r="E400" s="84" t="b">
        <v>0</v>
      </c>
      <c r="F400" s="84" t="b">
        <v>0</v>
      </c>
      <c r="G400" s="84" t="b">
        <v>0</v>
      </c>
    </row>
    <row r="401" spans="1:7" ht="15">
      <c r="A401" s="84" t="s">
        <v>2163</v>
      </c>
      <c r="B401" s="84">
        <v>2</v>
      </c>
      <c r="C401" s="118">
        <v>0.005633802816901409</v>
      </c>
      <c r="D401" s="84" t="s">
        <v>1537</v>
      </c>
      <c r="E401" s="84" t="b">
        <v>0</v>
      </c>
      <c r="F401" s="84" t="b">
        <v>0</v>
      </c>
      <c r="G401" s="84" t="b">
        <v>0</v>
      </c>
    </row>
    <row r="402" spans="1:7" ht="15">
      <c r="A402" s="84" t="s">
        <v>1698</v>
      </c>
      <c r="B402" s="84">
        <v>2</v>
      </c>
      <c r="C402" s="118">
        <v>0.005633802816901409</v>
      </c>
      <c r="D402" s="84" t="s">
        <v>1537</v>
      </c>
      <c r="E402" s="84" t="b">
        <v>1</v>
      </c>
      <c r="F402" s="84" t="b">
        <v>0</v>
      </c>
      <c r="G402" s="84" t="b">
        <v>0</v>
      </c>
    </row>
    <row r="403" spans="1:7" ht="15">
      <c r="A403" s="84" t="s">
        <v>1621</v>
      </c>
      <c r="B403" s="84">
        <v>2</v>
      </c>
      <c r="C403" s="118">
        <v>0.005633802816901409</v>
      </c>
      <c r="D403" s="84" t="s">
        <v>1537</v>
      </c>
      <c r="E403" s="84" t="b">
        <v>0</v>
      </c>
      <c r="F403" s="84" t="b">
        <v>0</v>
      </c>
      <c r="G403" s="84" t="b">
        <v>0</v>
      </c>
    </row>
    <row r="404" spans="1:7" ht="15">
      <c r="A404" s="84" t="s">
        <v>2087</v>
      </c>
      <c r="B404" s="84">
        <v>2</v>
      </c>
      <c r="C404" s="118">
        <v>0.007329746454444965</v>
      </c>
      <c r="D404" s="84" t="s">
        <v>1537</v>
      </c>
      <c r="E404" s="84" t="b">
        <v>0</v>
      </c>
      <c r="F404" s="84" t="b">
        <v>0</v>
      </c>
      <c r="G404" s="84" t="b">
        <v>0</v>
      </c>
    </row>
    <row r="405" spans="1:7" ht="15">
      <c r="A405" s="84" t="s">
        <v>2086</v>
      </c>
      <c r="B405" s="84">
        <v>2</v>
      </c>
      <c r="C405" s="118">
        <v>0.005633802816901409</v>
      </c>
      <c r="D405" s="84" t="s">
        <v>1537</v>
      </c>
      <c r="E405" s="84" t="b">
        <v>0</v>
      </c>
      <c r="F405" s="84" t="b">
        <v>0</v>
      </c>
      <c r="G405" s="84" t="b">
        <v>0</v>
      </c>
    </row>
    <row r="406" spans="1:7" ht="15">
      <c r="A406" s="84" t="s">
        <v>2167</v>
      </c>
      <c r="B406" s="84">
        <v>2</v>
      </c>
      <c r="C406" s="118">
        <v>0.005633802816901409</v>
      </c>
      <c r="D406" s="84" t="s">
        <v>1537</v>
      </c>
      <c r="E406" s="84" t="b">
        <v>0</v>
      </c>
      <c r="F406" s="84" t="b">
        <v>0</v>
      </c>
      <c r="G406" s="84" t="b">
        <v>0</v>
      </c>
    </row>
    <row r="407" spans="1:7" ht="15">
      <c r="A407" s="84" t="s">
        <v>2161</v>
      </c>
      <c r="B407" s="84">
        <v>2</v>
      </c>
      <c r="C407" s="118">
        <v>0.005633802816901409</v>
      </c>
      <c r="D407" s="84" t="s">
        <v>1537</v>
      </c>
      <c r="E407" s="84" t="b">
        <v>1</v>
      </c>
      <c r="F407" s="84" t="b">
        <v>0</v>
      </c>
      <c r="G407" s="84" t="b">
        <v>0</v>
      </c>
    </row>
    <row r="408" spans="1:7" ht="15">
      <c r="A408" s="84" t="s">
        <v>2164</v>
      </c>
      <c r="B408" s="84">
        <v>2</v>
      </c>
      <c r="C408" s="118">
        <v>0.007329746454444965</v>
      </c>
      <c r="D408" s="84" t="s">
        <v>1537</v>
      </c>
      <c r="E408" s="84" t="b">
        <v>0</v>
      </c>
      <c r="F408" s="84" t="b">
        <v>0</v>
      </c>
      <c r="G408" s="84" t="b">
        <v>0</v>
      </c>
    </row>
    <row r="409" spans="1:7" ht="15">
      <c r="A409" s="84" t="s">
        <v>1706</v>
      </c>
      <c r="B409" s="84">
        <v>2</v>
      </c>
      <c r="C409" s="118">
        <v>0.007329746454444965</v>
      </c>
      <c r="D409" s="84" t="s">
        <v>1537</v>
      </c>
      <c r="E409" s="84" t="b">
        <v>0</v>
      </c>
      <c r="F409" s="84" t="b">
        <v>0</v>
      </c>
      <c r="G409" s="84" t="b">
        <v>0</v>
      </c>
    </row>
    <row r="410" spans="1:7" ht="15">
      <c r="A410" s="84" t="s">
        <v>2146</v>
      </c>
      <c r="B410" s="84">
        <v>2</v>
      </c>
      <c r="C410" s="118">
        <v>0.005633802816901409</v>
      </c>
      <c r="D410" s="84" t="s">
        <v>1537</v>
      </c>
      <c r="E410" s="84" t="b">
        <v>0</v>
      </c>
      <c r="F410" s="84" t="b">
        <v>0</v>
      </c>
      <c r="G410" s="84" t="b">
        <v>0</v>
      </c>
    </row>
    <row r="411" spans="1:7" ht="15">
      <c r="A411" s="84" t="s">
        <v>277</v>
      </c>
      <c r="B411" s="84">
        <v>8</v>
      </c>
      <c r="C411" s="118">
        <v>0</v>
      </c>
      <c r="D411" s="84" t="s">
        <v>1538</v>
      </c>
      <c r="E411" s="84" t="b">
        <v>0</v>
      </c>
      <c r="F411" s="84" t="b">
        <v>0</v>
      </c>
      <c r="G411" s="84" t="b">
        <v>0</v>
      </c>
    </row>
    <row r="412" spans="1:7" ht="15">
      <c r="A412" s="84" t="s">
        <v>232</v>
      </c>
      <c r="B412" s="84">
        <v>4</v>
      </c>
      <c r="C412" s="118">
        <v>0.008804562952784062</v>
      </c>
      <c r="D412" s="84" t="s">
        <v>1538</v>
      </c>
      <c r="E412" s="84" t="b">
        <v>0</v>
      </c>
      <c r="F412" s="84" t="b">
        <v>0</v>
      </c>
      <c r="G412" s="84" t="b">
        <v>0</v>
      </c>
    </row>
    <row r="413" spans="1:7" ht="15">
      <c r="A413" s="84" t="s">
        <v>1617</v>
      </c>
      <c r="B413" s="84">
        <v>4</v>
      </c>
      <c r="C413" s="118">
        <v>0.01505149978319906</v>
      </c>
      <c r="D413" s="84" t="s">
        <v>1538</v>
      </c>
      <c r="E413" s="84" t="b">
        <v>0</v>
      </c>
      <c r="F413" s="84" t="b">
        <v>0</v>
      </c>
      <c r="G413" s="84" t="b">
        <v>0</v>
      </c>
    </row>
    <row r="414" spans="1:7" ht="15">
      <c r="A414" s="84" t="s">
        <v>1680</v>
      </c>
      <c r="B414" s="84">
        <v>3</v>
      </c>
      <c r="C414" s="118">
        <v>0.011288624837399295</v>
      </c>
      <c r="D414" s="84" t="s">
        <v>1538</v>
      </c>
      <c r="E414" s="84" t="b">
        <v>0</v>
      </c>
      <c r="F414" s="84" t="b">
        <v>0</v>
      </c>
      <c r="G414" s="84" t="b">
        <v>0</v>
      </c>
    </row>
    <row r="415" spans="1:7" ht="15">
      <c r="A415" s="84" t="s">
        <v>1681</v>
      </c>
      <c r="B415" s="84">
        <v>3</v>
      </c>
      <c r="C415" s="118">
        <v>0.011288624837399295</v>
      </c>
      <c r="D415" s="84" t="s">
        <v>1538</v>
      </c>
      <c r="E415" s="84" t="b">
        <v>0</v>
      </c>
      <c r="F415" s="84" t="b">
        <v>0</v>
      </c>
      <c r="G415" s="84" t="b">
        <v>0</v>
      </c>
    </row>
    <row r="416" spans="1:7" ht="15">
      <c r="A416" s="84" t="s">
        <v>1682</v>
      </c>
      <c r="B416" s="84">
        <v>3</v>
      </c>
      <c r="C416" s="118">
        <v>0.011288624837399295</v>
      </c>
      <c r="D416" s="84" t="s">
        <v>1538</v>
      </c>
      <c r="E416" s="84" t="b">
        <v>0</v>
      </c>
      <c r="F416" s="84" t="b">
        <v>0</v>
      </c>
      <c r="G416" s="84" t="b">
        <v>0</v>
      </c>
    </row>
    <row r="417" spans="1:7" ht="15">
      <c r="A417" s="84" t="s">
        <v>1683</v>
      </c>
      <c r="B417" s="84">
        <v>3</v>
      </c>
      <c r="C417" s="118">
        <v>0.011288624837399295</v>
      </c>
      <c r="D417" s="84" t="s">
        <v>1538</v>
      </c>
      <c r="E417" s="84" t="b">
        <v>0</v>
      </c>
      <c r="F417" s="84" t="b">
        <v>0</v>
      </c>
      <c r="G417" s="84" t="b">
        <v>0</v>
      </c>
    </row>
    <row r="418" spans="1:7" ht="15">
      <c r="A418" s="84" t="s">
        <v>1684</v>
      </c>
      <c r="B418" s="84">
        <v>3</v>
      </c>
      <c r="C418" s="118">
        <v>0.011288624837399295</v>
      </c>
      <c r="D418" s="84" t="s">
        <v>1538</v>
      </c>
      <c r="E418" s="84" t="b">
        <v>0</v>
      </c>
      <c r="F418" s="84" t="b">
        <v>0</v>
      </c>
      <c r="G418" s="84" t="b">
        <v>0</v>
      </c>
    </row>
    <row r="419" spans="1:7" ht="15">
      <c r="A419" s="84" t="s">
        <v>1685</v>
      </c>
      <c r="B419" s="84">
        <v>3</v>
      </c>
      <c r="C419" s="118">
        <v>0.011288624837399295</v>
      </c>
      <c r="D419" s="84" t="s">
        <v>1538</v>
      </c>
      <c r="E419" s="84" t="b">
        <v>0</v>
      </c>
      <c r="F419" s="84" t="b">
        <v>0</v>
      </c>
      <c r="G419" s="84" t="b">
        <v>0</v>
      </c>
    </row>
    <row r="420" spans="1:7" ht="15">
      <c r="A420" s="84" t="s">
        <v>300</v>
      </c>
      <c r="B420" s="84">
        <v>3</v>
      </c>
      <c r="C420" s="118">
        <v>0.011288624837399295</v>
      </c>
      <c r="D420" s="84" t="s">
        <v>1538</v>
      </c>
      <c r="E420" s="84" t="b">
        <v>0</v>
      </c>
      <c r="F420" s="84" t="b">
        <v>0</v>
      </c>
      <c r="G420" s="84" t="b">
        <v>0</v>
      </c>
    </row>
    <row r="421" spans="1:7" ht="15">
      <c r="A421" s="84" t="s">
        <v>299</v>
      </c>
      <c r="B421" s="84">
        <v>2</v>
      </c>
      <c r="C421" s="118">
        <v>0.011928031367991561</v>
      </c>
      <c r="D421" s="84" t="s">
        <v>1538</v>
      </c>
      <c r="E421" s="84" t="b">
        <v>0</v>
      </c>
      <c r="F421" s="84" t="b">
        <v>0</v>
      </c>
      <c r="G421" s="84" t="b">
        <v>0</v>
      </c>
    </row>
    <row r="422" spans="1:7" ht="15">
      <c r="A422" s="84" t="s">
        <v>2035</v>
      </c>
      <c r="B422" s="84">
        <v>2</v>
      </c>
      <c r="C422" s="118">
        <v>0.011928031367991561</v>
      </c>
      <c r="D422" s="84" t="s">
        <v>1538</v>
      </c>
      <c r="E422" s="84" t="b">
        <v>0</v>
      </c>
      <c r="F422" s="84" t="b">
        <v>0</v>
      </c>
      <c r="G422" s="84" t="b">
        <v>0</v>
      </c>
    </row>
    <row r="423" spans="1:7" ht="15">
      <c r="A423" s="84" t="s">
        <v>2036</v>
      </c>
      <c r="B423" s="84">
        <v>2</v>
      </c>
      <c r="C423" s="118">
        <v>0.011928031367991561</v>
      </c>
      <c r="D423" s="84" t="s">
        <v>1538</v>
      </c>
      <c r="E423" s="84" t="b">
        <v>0</v>
      </c>
      <c r="F423" s="84" t="b">
        <v>0</v>
      </c>
      <c r="G423" s="84" t="b">
        <v>0</v>
      </c>
    </row>
    <row r="424" spans="1:7" ht="15">
      <c r="A424" s="84" t="s">
        <v>2020</v>
      </c>
      <c r="B424" s="84">
        <v>2</v>
      </c>
      <c r="C424" s="118">
        <v>0.011928031367991561</v>
      </c>
      <c r="D424" s="84" t="s">
        <v>1538</v>
      </c>
      <c r="E424" s="84" t="b">
        <v>0</v>
      </c>
      <c r="F424" s="84" t="b">
        <v>0</v>
      </c>
      <c r="G424" s="84" t="b">
        <v>0</v>
      </c>
    </row>
    <row r="425" spans="1:7" ht="15">
      <c r="A425" s="84" t="s">
        <v>2021</v>
      </c>
      <c r="B425" s="84">
        <v>2</v>
      </c>
      <c r="C425" s="118">
        <v>0.011928031367991561</v>
      </c>
      <c r="D425" s="84" t="s">
        <v>1538</v>
      </c>
      <c r="E425" s="84" t="b">
        <v>0</v>
      </c>
      <c r="F425" s="84" t="b">
        <v>0</v>
      </c>
      <c r="G425" s="84" t="b">
        <v>0</v>
      </c>
    </row>
    <row r="426" spans="1:7" ht="15">
      <c r="A426" s="84" t="s">
        <v>2022</v>
      </c>
      <c r="B426" s="84">
        <v>2</v>
      </c>
      <c r="C426" s="118">
        <v>0.011928031367991561</v>
      </c>
      <c r="D426" s="84" t="s">
        <v>1538</v>
      </c>
      <c r="E426" s="84" t="b">
        <v>1</v>
      </c>
      <c r="F426" s="84" t="b">
        <v>0</v>
      </c>
      <c r="G426" s="84" t="b">
        <v>0</v>
      </c>
    </row>
    <row r="427" spans="1:7" ht="15">
      <c r="A427" s="84" t="s">
        <v>1690</v>
      </c>
      <c r="B427" s="84">
        <v>2</v>
      </c>
      <c r="C427" s="118">
        <v>0.011928031367991561</v>
      </c>
      <c r="D427" s="84" t="s">
        <v>1538</v>
      </c>
      <c r="E427" s="84" t="b">
        <v>0</v>
      </c>
      <c r="F427" s="84" t="b">
        <v>0</v>
      </c>
      <c r="G427" s="84" t="b">
        <v>0</v>
      </c>
    </row>
    <row r="428" spans="1:7" ht="15">
      <c r="A428" s="84" t="s">
        <v>2037</v>
      </c>
      <c r="B428" s="84">
        <v>2</v>
      </c>
      <c r="C428" s="118">
        <v>0.011928031367991561</v>
      </c>
      <c r="D428" s="84" t="s">
        <v>1538</v>
      </c>
      <c r="E428" s="84" t="b">
        <v>0</v>
      </c>
      <c r="F428" s="84" t="b">
        <v>0</v>
      </c>
      <c r="G428" s="84" t="b">
        <v>0</v>
      </c>
    </row>
    <row r="429" spans="1:7" ht="15">
      <c r="A429" s="84" t="s">
        <v>2023</v>
      </c>
      <c r="B429" s="84">
        <v>2</v>
      </c>
      <c r="C429" s="118">
        <v>0.011928031367991561</v>
      </c>
      <c r="D429" s="84" t="s">
        <v>1538</v>
      </c>
      <c r="E429" s="84" t="b">
        <v>1</v>
      </c>
      <c r="F429" s="84" t="b">
        <v>0</v>
      </c>
      <c r="G429" s="84" t="b">
        <v>0</v>
      </c>
    </row>
    <row r="430" spans="1:7" ht="15">
      <c r="A430" s="84" t="s">
        <v>1691</v>
      </c>
      <c r="B430" s="84">
        <v>2</v>
      </c>
      <c r="C430" s="118">
        <v>0.011928031367991561</v>
      </c>
      <c r="D430" s="84" t="s">
        <v>1538</v>
      </c>
      <c r="E430" s="84" t="b">
        <v>0</v>
      </c>
      <c r="F430" s="84" t="b">
        <v>0</v>
      </c>
      <c r="G430" s="84" t="b">
        <v>0</v>
      </c>
    </row>
    <row r="431" spans="1:7" ht="15">
      <c r="A431" s="84" t="s">
        <v>2047</v>
      </c>
      <c r="B431" s="84">
        <v>2</v>
      </c>
      <c r="C431" s="118">
        <v>0.011928031367991561</v>
      </c>
      <c r="D431" s="84" t="s">
        <v>1538</v>
      </c>
      <c r="E431" s="84" t="b">
        <v>0</v>
      </c>
      <c r="F431" s="84" t="b">
        <v>0</v>
      </c>
      <c r="G431" s="84" t="b">
        <v>0</v>
      </c>
    </row>
    <row r="432" spans="1:7" ht="15">
      <c r="A432" s="84" t="s">
        <v>277</v>
      </c>
      <c r="B432" s="84">
        <v>18</v>
      </c>
      <c r="C432" s="118">
        <v>0.0035280910825481373</v>
      </c>
      <c r="D432" s="84" t="s">
        <v>1539</v>
      </c>
      <c r="E432" s="84" t="b">
        <v>0</v>
      </c>
      <c r="F432" s="84" t="b">
        <v>0</v>
      </c>
      <c r="G432" s="84" t="b">
        <v>0</v>
      </c>
    </row>
    <row r="433" spans="1:7" ht="15">
      <c r="A433" s="84" t="s">
        <v>1687</v>
      </c>
      <c r="B433" s="84">
        <v>9</v>
      </c>
      <c r="C433" s="118">
        <v>0.01572655425838741</v>
      </c>
      <c r="D433" s="84" t="s">
        <v>1539</v>
      </c>
      <c r="E433" s="84" t="b">
        <v>0</v>
      </c>
      <c r="F433" s="84" t="b">
        <v>0</v>
      </c>
      <c r="G433" s="84" t="b">
        <v>0</v>
      </c>
    </row>
    <row r="434" spans="1:7" ht="15">
      <c r="A434" s="84" t="s">
        <v>1688</v>
      </c>
      <c r="B434" s="84">
        <v>8</v>
      </c>
      <c r="C434" s="118">
        <v>0.016840838918264683</v>
      </c>
      <c r="D434" s="84" t="s">
        <v>1539</v>
      </c>
      <c r="E434" s="84" t="b">
        <v>0</v>
      </c>
      <c r="F434" s="84" t="b">
        <v>0</v>
      </c>
      <c r="G434" s="84" t="b">
        <v>0</v>
      </c>
    </row>
    <row r="435" spans="1:7" ht="15">
      <c r="A435" s="84" t="s">
        <v>1689</v>
      </c>
      <c r="B435" s="84">
        <v>8</v>
      </c>
      <c r="C435" s="118">
        <v>0.016840838918264683</v>
      </c>
      <c r="D435" s="84" t="s">
        <v>1539</v>
      </c>
      <c r="E435" s="84" t="b">
        <v>0</v>
      </c>
      <c r="F435" s="84" t="b">
        <v>0</v>
      </c>
      <c r="G435" s="84" t="b">
        <v>0</v>
      </c>
    </row>
    <row r="436" spans="1:7" ht="15">
      <c r="A436" s="84" t="s">
        <v>281</v>
      </c>
      <c r="B436" s="84">
        <v>7</v>
      </c>
      <c r="C436" s="118">
        <v>0.017574500688752975</v>
      </c>
      <c r="D436" s="84" t="s">
        <v>1539</v>
      </c>
      <c r="E436" s="84" t="b">
        <v>0</v>
      </c>
      <c r="F436" s="84" t="b">
        <v>0</v>
      </c>
      <c r="G436" s="84" t="b">
        <v>0</v>
      </c>
    </row>
    <row r="437" spans="1:7" ht="15">
      <c r="A437" s="84" t="s">
        <v>1690</v>
      </c>
      <c r="B437" s="84">
        <v>3</v>
      </c>
      <c r="C437" s="118">
        <v>0.015251721565096412</v>
      </c>
      <c r="D437" s="84" t="s">
        <v>1539</v>
      </c>
      <c r="E437" s="84" t="b">
        <v>0</v>
      </c>
      <c r="F437" s="84" t="b">
        <v>0</v>
      </c>
      <c r="G437" s="84" t="b">
        <v>0</v>
      </c>
    </row>
    <row r="438" spans="1:7" ht="15">
      <c r="A438" s="84" t="s">
        <v>1656</v>
      </c>
      <c r="B438" s="84">
        <v>3</v>
      </c>
      <c r="C438" s="118">
        <v>0.015251721565096412</v>
      </c>
      <c r="D438" s="84" t="s">
        <v>1539</v>
      </c>
      <c r="E438" s="84" t="b">
        <v>0</v>
      </c>
      <c r="F438" s="84" t="b">
        <v>0</v>
      </c>
      <c r="G438" s="84" t="b">
        <v>0</v>
      </c>
    </row>
    <row r="439" spans="1:7" ht="15">
      <c r="A439" s="84" t="s">
        <v>1691</v>
      </c>
      <c r="B439" s="84">
        <v>3</v>
      </c>
      <c r="C439" s="118">
        <v>0.015251721565096412</v>
      </c>
      <c r="D439" s="84" t="s">
        <v>1539</v>
      </c>
      <c r="E439" s="84" t="b">
        <v>0</v>
      </c>
      <c r="F439" s="84" t="b">
        <v>0</v>
      </c>
      <c r="G439" s="84" t="b">
        <v>0</v>
      </c>
    </row>
    <row r="440" spans="1:7" ht="15">
      <c r="A440" s="84" t="s">
        <v>1617</v>
      </c>
      <c r="B440" s="84">
        <v>3</v>
      </c>
      <c r="C440" s="118">
        <v>0.015251721565096412</v>
      </c>
      <c r="D440" s="84" t="s">
        <v>1539</v>
      </c>
      <c r="E440" s="84" t="b">
        <v>0</v>
      </c>
      <c r="F440" s="84" t="b">
        <v>0</v>
      </c>
      <c r="G440" s="84" t="b">
        <v>0</v>
      </c>
    </row>
    <row r="441" spans="1:7" ht="15">
      <c r="A441" s="84" t="s">
        <v>1664</v>
      </c>
      <c r="B441" s="84">
        <v>2</v>
      </c>
      <c r="C441" s="118">
        <v>0.01263062918869851</v>
      </c>
      <c r="D441" s="84" t="s">
        <v>1539</v>
      </c>
      <c r="E441" s="84" t="b">
        <v>0</v>
      </c>
      <c r="F441" s="84" t="b">
        <v>0</v>
      </c>
      <c r="G441" s="84" t="b">
        <v>0</v>
      </c>
    </row>
    <row r="442" spans="1:7" ht="15">
      <c r="A442" s="84" t="s">
        <v>1621</v>
      </c>
      <c r="B442" s="84">
        <v>2</v>
      </c>
      <c r="C442" s="118">
        <v>0.01263062918869851</v>
      </c>
      <c r="D442" s="84" t="s">
        <v>1539</v>
      </c>
      <c r="E442" s="84" t="b">
        <v>0</v>
      </c>
      <c r="F442" s="84" t="b">
        <v>0</v>
      </c>
      <c r="G442" s="84" t="b">
        <v>0</v>
      </c>
    </row>
    <row r="443" spans="1:7" ht="15">
      <c r="A443" s="84" t="s">
        <v>2131</v>
      </c>
      <c r="B443" s="84">
        <v>2</v>
      </c>
      <c r="C443" s="118">
        <v>0.01263062918869851</v>
      </c>
      <c r="D443" s="84" t="s">
        <v>1539</v>
      </c>
      <c r="E443" s="84" t="b">
        <v>0</v>
      </c>
      <c r="F443" s="84" t="b">
        <v>0</v>
      </c>
      <c r="G443" s="84" t="b">
        <v>0</v>
      </c>
    </row>
    <row r="444" spans="1:7" ht="15">
      <c r="A444" s="84" t="s">
        <v>2088</v>
      </c>
      <c r="B444" s="84">
        <v>2</v>
      </c>
      <c r="C444" s="118">
        <v>0.01263062918869851</v>
      </c>
      <c r="D444" s="84" t="s">
        <v>1539</v>
      </c>
      <c r="E444" s="84" t="b">
        <v>0</v>
      </c>
      <c r="F444" s="84" t="b">
        <v>0</v>
      </c>
      <c r="G444" s="84" t="b">
        <v>0</v>
      </c>
    </row>
    <row r="445" spans="1:7" ht="15">
      <c r="A445" s="84" t="s">
        <v>2045</v>
      </c>
      <c r="B445" s="84">
        <v>2</v>
      </c>
      <c r="C445" s="118">
        <v>0.01263062918869851</v>
      </c>
      <c r="D445" s="84" t="s">
        <v>1539</v>
      </c>
      <c r="E445" s="84" t="b">
        <v>0</v>
      </c>
      <c r="F445" s="84" t="b">
        <v>0</v>
      </c>
      <c r="G445" s="84" t="b">
        <v>0</v>
      </c>
    </row>
    <row r="446" spans="1:7" ht="15">
      <c r="A446" s="84" t="s">
        <v>2132</v>
      </c>
      <c r="B446" s="84">
        <v>2</v>
      </c>
      <c r="C446" s="118">
        <v>0.01263062918869851</v>
      </c>
      <c r="D446" s="84" t="s">
        <v>1539</v>
      </c>
      <c r="E446" s="84" t="b">
        <v>0</v>
      </c>
      <c r="F446" s="84" t="b">
        <v>0</v>
      </c>
      <c r="G446" s="84" t="b">
        <v>0</v>
      </c>
    </row>
    <row r="447" spans="1:7" ht="15">
      <c r="A447" s="84" t="s">
        <v>2133</v>
      </c>
      <c r="B447" s="84">
        <v>2</v>
      </c>
      <c r="C447" s="118">
        <v>0.01263062918869851</v>
      </c>
      <c r="D447" s="84" t="s">
        <v>1539</v>
      </c>
      <c r="E447" s="84" t="b">
        <v>0</v>
      </c>
      <c r="F447" s="84" t="b">
        <v>0</v>
      </c>
      <c r="G447" s="84" t="b">
        <v>0</v>
      </c>
    </row>
    <row r="448" spans="1:7" ht="15">
      <c r="A448" s="84" t="s">
        <v>306</v>
      </c>
      <c r="B448" s="84">
        <v>2</v>
      </c>
      <c r="C448" s="118">
        <v>0.01263062918869851</v>
      </c>
      <c r="D448" s="84" t="s">
        <v>1539</v>
      </c>
      <c r="E448" s="84" t="b">
        <v>0</v>
      </c>
      <c r="F448" s="84" t="b">
        <v>0</v>
      </c>
      <c r="G448" s="84" t="b">
        <v>0</v>
      </c>
    </row>
    <row r="449" spans="1:7" ht="15">
      <c r="A449" s="84" t="s">
        <v>2134</v>
      </c>
      <c r="B449" s="84">
        <v>2</v>
      </c>
      <c r="C449" s="118">
        <v>0.01263062918869851</v>
      </c>
      <c r="D449" s="84" t="s">
        <v>1539</v>
      </c>
      <c r="E449" s="84" t="b">
        <v>1</v>
      </c>
      <c r="F449" s="84" t="b">
        <v>0</v>
      </c>
      <c r="G449" s="84" t="b">
        <v>0</v>
      </c>
    </row>
    <row r="450" spans="1:7" ht="15">
      <c r="A450" s="84" t="s">
        <v>2035</v>
      </c>
      <c r="B450" s="84">
        <v>2</v>
      </c>
      <c r="C450" s="118">
        <v>0.01263062918869851</v>
      </c>
      <c r="D450" s="84" t="s">
        <v>1539</v>
      </c>
      <c r="E450" s="84" t="b">
        <v>0</v>
      </c>
      <c r="F450" s="84" t="b">
        <v>0</v>
      </c>
      <c r="G450" s="84" t="b">
        <v>0</v>
      </c>
    </row>
    <row r="451" spans="1:7" ht="15">
      <c r="A451" s="84" t="s">
        <v>2036</v>
      </c>
      <c r="B451" s="84">
        <v>2</v>
      </c>
      <c r="C451" s="118">
        <v>0.01263062918869851</v>
      </c>
      <c r="D451" s="84" t="s">
        <v>1539</v>
      </c>
      <c r="E451" s="84" t="b">
        <v>0</v>
      </c>
      <c r="F451" s="84" t="b">
        <v>0</v>
      </c>
      <c r="G451" s="84" t="b">
        <v>0</v>
      </c>
    </row>
    <row r="452" spans="1:7" ht="15">
      <c r="A452" s="84" t="s">
        <v>232</v>
      </c>
      <c r="B452" s="84">
        <v>2</v>
      </c>
      <c r="C452" s="118">
        <v>0.01263062918869851</v>
      </c>
      <c r="D452" s="84" t="s">
        <v>1539</v>
      </c>
      <c r="E452" s="84" t="b">
        <v>0</v>
      </c>
      <c r="F452" s="84" t="b">
        <v>0</v>
      </c>
      <c r="G452" s="84" t="b">
        <v>0</v>
      </c>
    </row>
    <row r="453" spans="1:7" ht="15">
      <c r="A453" s="84" t="s">
        <v>2020</v>
      </c>
      <c r="B453" s="84">
        <v>2</v>
      </c>
      <c r="C453" s="118">
        <v>0.01263062918869851</v>
      </c>
      <c r="D453" s="84" t="s">
        <v>1539</v>
      </c>
      <c r="E453" s="84" t="b">
        <v>0</v>
      </c>
      <c r="F453" s="84" t="b">
        <v>0</v>
      </c>
      <c r="G453" s="84" t="b">
        <v>0</v>
      </c>
    </row>
    <row r="454" spans="1:7" ht="15">
      <c r="A454" s="84" t="s">
        <v>2021</v>
      </c>
      <c r="B454" s="84">
        <v>2</v>
      </c>
      <c r="C454" s="118">
        <v>0.01263062918869851</v>
      </c>
      <c r="D454" s="84" t="s">
        <v>1539</v>
      </c>
      <c r="E454" s="84" t="b">
        <v>0</v>
      </c>
      <c r="F454" s="84" t="b">
        <v>0</v>
      </c>
      <c r="G454" s="84" t="b">
        <v>0</v>
      </c>
    </row>
    <row r="455" spans="1:7" ht="15">
      <c r="A455" s="84" t="s">
        <v>2022</v>
      </c>
      <c r="B455" s="84">
        <v>2</v>
      </c>
      <c r="C455" s="118">
        <v>0.01263062918869851</v>
      </c>
      <c r="D455" s="84" t="s">
        <v>1539</v>
      </c>
      <c r="E455" s="84" t="b">
        <v>1</v>
      </c>
      <c r="F455" s="84" t="b">
        <v>0</v>
      </c>
      <c r="G455" s="84" t="b">
        <v>0</v>
      </c>
    </row>
    <row r="456" spans="1:7" ht="15">
      <c r="A456" s="84" t="s">
        <v>2037</v>
      </c>
      <c r="B456" s="84">
        <v>2</v>
      </c>
      <c r="C456" s="118">
        <v>0.01263062918869851</v>
      </c>
      <c r="D456" s="84" t="s">
        <v>1539</v>
      </c>
      <c r="E456" s="84" t="b">
        <v>0</v>
      </c>
      <c r="F456" s="84" t="b">
        <v>0</v>
      </c>
      <c r="G456" s="84" t="b">
        <v>0</v>
      </c>
    </row>
    <row r="457" spans="1:7" ht="15">
      <c r="A457" s="84" t="s">
        <v>2023</v>
      </c>
      <c r="B457" s="84">
        <v>2</v>
      </c>
      <c r="C457" s="118">
        <v>0.01263062918869851</v>
      </c>
      <c r="D457" s="84" t="s">
        <v>1539</v>
      </c>
      <c r="E457" s="84" t="b">
        <v>1</v>
      </c>
      <c r="F457" s="84" t="b">
        <v>0</v>
      </c>
      <c r="G457" s="84" t="b">
        <v>0</v>
      </c>
    </row>
    <row r="458" spans="1:7" ht="15">
      <c r="A458" s="84" t="s">
        <v>2047</v>
      </c>
      <c r="B458" s="84">
        <v>2</v>
      </c>
      <c r="C458" s="118">
        <v>0.01263062918869851</v>
      </c>
      <c r="D458" s="84" t="s">
        <v>1539</v>
      </c>
      <c r="E458" s="84" t="b">
        <v>0</v>
      </c>
      <c r="F458" s="84" t="b">
        <v>0</v>
      </c>
      <c r="G458" s="84" t="b">
        <v>0</v>
      </c>
    </row>
    <row r="459" spans="1:7" ht="15">
      <c r="A459" s="84" t="s">
        <v>218</v>
      </c>
      <c r="B459" s="84">
        <v>2</v>
      </c>
      <c r="C459" s="118">
        <v>0</v>
      </c>
      <c r="D459" s="84" t="s">
        <v>1540</v>
      </c>
      <c r="E459" s="84" t="b">
        <v>0</v>
      </c>
      <c r="F459" s="84" t="b">
        <v>0</v>
      </c>
      <c r="G459" s="84" t="b">
        <v>0</v>
      </c>
    </row>
    <row r="460" spans="1:7" ht="15">
      <c r="A460" s="84" t="s">
        <v>292</v>
      </c>
      <c r="B460" s="84">
        <v>2</v>
      </c>
      <c r="C460" s="118">
        <v>0</v>
      </c>
      <c r="D460" s="84" t="s">
        <v>1540</v>
      </c>
      <c r="E460" s="84" t="b">
        <v>0</v>
      </c>
      <c r="F460" s="84" t="b">
        <v>0</v>
      </c>
      <c r="G460" s="84" t="b">
        <v>0</v>
      </c>
    </row>
    <row r="461" spans="1:7" ht="15">
      <c r="A461" s="84" t="s">
        <v>291</v>
      </c>
      <c r="B461" s="84">
        <v>2</v>
      </c>
      <c r="C461" s="118">
        <v>0</v>
      </c>
      <c r="D461" s="84" t="s">
        <v>1540</v>
      </c>
      <c r="E461" s="84" t="b">
        <v>0</v>
      </c>
      <c r="F461" s="84" t="b">
        <v>0</v>
      </c>
      <c r="G461" s="84" t="b">
        <v>0</v>
      </c>
    </row>
    <row r="462" spans="1:7" ht="15">
      <c r="A462" s="84" t="s">
        <v>290</v>
      </c>
      <c r="B462" s="84">
        <v>2</v>
      </c>
      <c r="C462" s="118">
        <v>0</v>
      </c>
      <c r="D462" s="84" t="s">
        <v>1540</v>
      </c>
      <c r="E462" s="84" t="b">
        <v>0</v>
      </c>
      <c r="F462" s="84" t="b">
        <v>0</v>
      </c>
      <c r="G462" s="84" t="b">
        <v>0</v>
      </c>
    </row>
    <row r="463" spans="1:7" ht="15">
      <c r="A463" s="84" t="s">
        <v>289</v>
      </c>
      <c r="B463" s="84">
        <v>2</v>
      </c>
      <c r="C463" s="118">
        <v>0</v>
      </c>
      <c r="D463" s="84" t="s">
        <v>1540</v>
      </c>
      <c r="E463" s="84" t="b">
        <v>0</v>
      </c>
      <c r="F463" s="84" t="b">
        <v>0</v>
      </c>
      <c r="G463" s="84" t="b">
        <v>0</v>
      </c>
    </row>
    <row r="464" spans="1:7" ht="15">
      <c r="A464" s="84" t="s">
        <v>288</v>
      </c>
      <c r="B464" s="84">
        <v>2</v>
      </c>
      <c r="C464" s="118">
        <v>0</v>
      </c>
      <c r="D464" s="84" t="s">
        <v>1540</v>
      </c>
      <c r="E464" s="84" t="b">
        <v>0</v>
      </c>
      <c r="F464" s="84" t="b">
        <v>0</v>
      </c>
      <c r="G464" s="84" t="b">
        <v>0</v>
      </c>
    </row>
    <row r="465" spans="1:7" ht="15">
      <c r="A465" s="84" t="s">
        <v>1693</v>
      </c>
      <c r="B465" s="84">
        <v>2</v>
      </c>
      <c r="C465" s="118">
        <v>0</v>
      </c>
      <c r="D465" s="84" t="s">
        <v>1540</v>
      </c>
      <c r="E465" s="84" t="b">
        <v>0</v>
      </c>
      <c r="F465" s="84" t="b">
        <v>0</v>
      </c>
      <c r="G465" s="84" t="b">
        <v>0</v>
      </c>
    </row>
    <row r="466" spans="1:7" ht="15">
      <c r="A466" s="84" t="s">
        <v>1694</v>
      </c>
      <c r="B466" s="84">
        <v>2</v>
      </c>
      <c r="C466" s="118">
        <v>0</v>
      </c>
      <c r="D466" s="84" t="s">
        <v>1540</v>
      </c>
      <c r="E466" s="84" t="b">
        <v>1</v>
      </c>
      <c r="F466" s="84" t="b">
        <v>0</v>
      </c>
      <c r="G466" s="84" t="b">
        <v>0</v>
      </c>
    </row>
    <row r="467" spans="1:7" ht="15">
      <c r="A467" s="84" t="s">
        <v>1695</v>
      </c>
      <c r="B467" s="84">
        <v>2</v>
      </c>
      <c r="C467" s="118">
        <v>0</v>
      </c>
      <c r="D467" s="84" t="s">
        <v>1540</v>
      </c>
      <c r="E467" s="84" t="b">
        <v>0</v>
      </c>
      <c r="F467" s="84" t="b">
        <v>0</v>
      </c>
      <c r="G467" s="84" t="b">
        <v>0</v>
      </c>
    </row>
    <row r="468" spans="1:7" ht="15">
      <c r="A468" s="84" t="s">
        <v>1696</v>
      </c>
      <c r="B468" s="84">
        <v>2</v>
      </c>
      <c r="C468" s="118">
        <v>0</v>
      </c>
      <c r="D468" s="84" t="s">
        <v>1540</v>
      </c>
      <c r="E468" s="84" t="b">
        <v>0</v>
      </c>
      <c r="F468" s="84" t="b">
        <v>0</v>
      </c>
      <c r="G468" s="84" t="b">
        <v>0</v>
      </c>
    </row>
    <row r="469" spans="1:7" ht="15">
      <c r="A469" s="84" t="s">
        <v>2174</v>
      </c>
      <c r="B469" s="84">
        <v>2</v>
      </c>
      <c r="C469" s="118">
        <v>0</v>
      </c>
      <c r="D469" s="84" t="s">
        <v>1540</v>
      </c>
      <c r="E469" s="84" t="b">
        <v>0</v>
      </c>
      <c r="F469" s="84" t="b">
        <v>0</v>
      </c>
      <c r="G469" s="84" t="b">
        <v>0</v>
      </c>
    </row>
    <row r="470" spans="1:7" ht="15">
      <c r="A470" s="84" t="s">
        <v>1698</v>
      </c>
      <c r="B470" s="84">
        <v>3</v>
      </c>
      <c r="C470" s="118">
        <v>0.017039433716829123</v>
      </c>
      <c r="D470" s="84" t="s">
        <v>1541</v>
      </c>
      <c r="E470" s="84" t="b">
        <v>1</v>
      </c>
      <c r="F470" s="84" t="b">
        <v>0</v>
      </c>
      <c r="G470" s="84" t="b">
        <v>0</v>
      </c>
    </row>
    <row r="471" spans="1:7" ht="15">
      <c r="A471" s="84" t="s">
        <v>1699</v>
      </c>
      <c r="B471" s="84">
        <v>3</v>
      </c>
      <c r="C471" s="118">
        <v>0.017039433716829123</v>
      </c>
      <c r="D471" s="84" t="s">
        <v>1541</v>
      </c>
      <c r="E471" s="84" t="b">
        <v>1</v>
      </c>
      <c r="F471" s="84" t="b">
        <v>0</v>
      </c>
      <c r="G471" s="84" t="b">
        <v>0</v>
      </c>
    </row>
    <row r="472" spans="1:7" ht="15">
      <c r="A472" s="84" t="s">
        <v>277</v>
      </c>
      <c r="B472" s="84">
        <v>3</v>
      </c>
      <c r="C472" s="118">
        <v>0.007072003958960374</v>
      </c>
      <c r="D472" s="84" t="s">
        <v>1541</v>
      </c>
      <c r="E472" s="84" t="b">
        <v>0</v>
      </c>
      <c r="F472" s="84" t="b">
        <v>0</v>
      </c>
      <c r="G472" s="84" t="b">
        <v>0</v>
      </c>
    </row>
    <row r="473" spans="1:7" ht="15">
      <c r="A473" s="84" t="s">
        <v>1700</v>
      </c>
      <c r="B473" s="84">
        <v>2</v>
      </c>
      <c r="C473" s="118">
        <v>0.011359622477886083</v>
      </c>
      <c r="D473" s="84" t="s">
        <v>1541</v>
      </c>
      <c r="E473" s="84" t="b">
        <v>0</v>
      </c>
      <c r="F473" s="84" t="b">
        <v>0</v>
      </c>
      <c r="G473" s="84" t="b">
        <v>0</v>
      </c>
    </row>
    <row r="474" spans="1:7" ht="15">
      <c r="A474" s="84" t="s">
        <v>1701</v>
      </c>
      <c r="B474" s="84">
        <v>2</v>
      </c>
      <c r="C474" s="118">
        <v>0.011359622477886083</v>
      </c>
      <c r="D474" s="84" t="s">
        <v>1541</v>
      </c>
      <c r="E474" s="84" t="b">
        <v>0</v>
      </c>
      <c r="F474" s="84" t="b">
        <v>0</v>
      </c>
      <c r="G474" s="84" t="b">
        <v>0</v>
      </c>
    </row>
    <row r="475" spans="1:7" ht="15">
      <c r="A475" s="84" t="s">
        <v>275</v>
      </c>
      <c r="B475" s="84">
        <v>2</v>
      </c>
      <c r="C475" s="118">
        <v>0.011359622477886083</v>
      </c>
      <c r="D475" s="84" t="s">
        <v>1541</v>
      </c>
      <c r="E475" s="84" t="b">
        <v>0</v>
      </c>
      <c r="F475" s="84" t="b">
        <v>0</v>
      </c>
      <c r="G475" s="84" t="b">
        <v>0</v>
      </c>
    </row>
    <row r="476" spans="1:7" ht="15">
      <c r="A476" s="84" t="s">
        <v>305</v>
      </c>
      <c r="B476" s="84">
        <v>2</v>
      </c>
      <c r="C476" s="118">
        <v>0.011359622477886083</v>
      </c>
      <c r="D476" s="84" t="s">
        <v>1541</v>
      </c>
      <c r="E476" s="84" t="b">
        <v>0</v>
      </c>
      <c r="F476" s="84" t="b">
        <v>0</v>
      </c>
      <c r="G476" s="84" t="b">
        <v>0</v>
      </c>
    </row>
    <row r="477" spans="1:7" ht="15">
      <c r="A477" s="84" t="s">
        <v>1702</v>
      </c>
      <c r="B477" s="84">
        <v>2</v>
      </c>
      <c r="C477" s="118">
        <v>0.011359622477886083</v>
      </c>
      <c r="D477" s="84" t="s">
        <v>1541</v>
      </c>
      <c r="E477" s="84" t="b">
        <v>0</v>
      </c>
      <c r="F477" s="84" t="b">
        <v>0</v>
      </c>
      <c r="G477" s="84" t="b">
        <v>0</v>
      </c>
    </row>
    <row r="478" spans="1:7" ht="15">
      <c r="A478" s="84" t="s">
        <v>1703</v>
      </c>
      <c r="B478" s="84">
        <v>2</v>
      </c>
      <c r="C478" s="118">
        <v>0.011359622477886083</v>
      </c>
      <c r="D478" s="84" t="s">
        <v>1541</v>
      </c>
      <c r="E478" s="84" t="b">
        <v>0</v>
      </c>
      <c r="F478" s="84" t="b">
        <v>0</v>
      </c>
      <c r="G478" s="84" t="b">
        <v>0</v>
      </c>
    </row>
    <row r="479" spans="1:7" ht="15">
      <c r="A479" s="84" t="s">
        <v>1704</v>
      </c>
      <c r="B479" s="84">
        <v>2</v>
      </c>
      <c r="C479" s="118">
        <v>0.011359622477886083</v>
      </c>
      <c r="D479" s="84" t="s">
        <v>1541</v>
      </c>
      <c r="E479" s="84" t="b">
        <v>0</v>
      </c>
      <c r="F479" s="84" t="b">
        <v>0</v>
      </c>
      <c r="G479" s="84" t="b">
        <v>0</v>
      </c>
    </row>
    <row r="480" spans="1:7" ht="15">
      <c r="A480" s="84" t="s">
        <v>2137</v>
      </c>
      <c r="B480" s="84">
        <v>2</v>
      </c>
      <c r="C480" s="118">
        <v>0.011359622477886083</v>
      </c>
      <c r="D480" s="84" t="s">
        <v>1541</v>
      </c>
      <c r="E480" s="84" t="b">
        <v>0</v>
      </c>
      <c r="F480" s="84" t="b">
        <v>0</v>
      </c>
      <c r="G480" s="84" t="b">
        <v>0</v>
      </c>
    </row>
    <row r="481" spans="1:7" ht="15">
      <c r="A481" s="84" t="s">
        <v>2138</v>
      </c>
      <c r="B481" s="84">
        <v>2</v>
      </c>
      <c r="C481" s="118">
        <v>0.011359622477886083</v>
      </c>
      <c r="D481" s="84" t="s">
        <v>1541</v>
      </c>
      <c r="E481" s="84" t="b">
        <v>0</v>
      </c>
      <c r="F481" s="84" t="b">
        <v>0</v>
      </c>
      <c r="G481" s="84" t="b">
        <v>0</v>
      </c>
    </row>
    <row r="482" spans="1:7" ht="15">
      <c r="A482" s="84" t="s">
        <v>2139</v>
      </c>
      <c r="B482" s="84">
        <v>2</v>
      </c>
      <c r="C482" s="118">
        <v>0.011359622477886083</v>
      </c>
      <c r="D482" s="84" t="s">
        <v>1541</v>
      </c>
      <c r="E482" s="84" t="b">
        <v>0</v>
      </c>
      <c r="F482" s="84" t="b">
        <v>0</v>
      </c>
      <c r="G482" s="84" t="b">
        <v>0</v>
      </c>
    </row>
    <row r="483" spans="1:7" ht="15">
      <c r="A483" s="84" t="s">
        <v>2140</v>
      </c>
      <c r="B483" s="84">
        <v>2</v>
      </c>
      <c r="C483" s="118">
        <v>0.011359622477886083</v>
      </c>
      <c r="D483" s="84" t="s">
        <v>1541</v>
      </c>
      <c r="E483" s="84" t="b">
        <v>0</v>
      </c>
      <c r="F483" s="84" t="b">
        <v>0</v>
      </c>
      <c r="G483" s="84" t="b">
        <v>0</v>
      </c>
    </row>
    <row r="484" spans="1:7" ht="15">
      <c r="A484" s="84" t="s">
        <v>2141</v>
      </c>
      <c r="B484" s="84">
        <v>2</v>
      </c>
      <c r="C484" s="118">
        <v>0.011359622477886083</v>
      </c>
      <c r="D484" s="84" t="s">
        <v>1541</v>
      </c>
      <c r="E484" s="84" t="b">
        <v>0</v>
      </c>
      <c r="F484" s="84" t="b">
        <v>0</v>
      </c>
      <c r="G484" s="84" t="b">
        <v>0</v>
      </c>
    </row>
    <row r="485" spans="1:7" ht="15">
      <c r="A485" s="84" t="s">
        <v>2142</v>
      </c>
      <c r="B485" s="84">
        <v>2</v>
      </c>
      <c r="C485" s="118">
        <v>0.011359622477886083</v>
      </c>
      <c r="D485" s="84" t="s">
        <v>1541</v>
      </c>
      <c r="E485" s="84" t="b">
        <v>0</v>
      </c>
      <c r="F485" s="84" t="b">
        <v>0</v>
      </c>
      <c r="G485" s="84" t="b">
        <v>0</v>
      </c>
    </row>
    <row r="486" spans="1:7" ht="15">
      <c r="A486" s="84" t="s">
        <v>2143</v>
      </c>
      <c r="B486" s="84">
        <v>2</v>
      </c>
      <c r="C486" s="118">
        <v>0.011359622477886083</v>
      </c>
      <c r="D486" s="84" t="s">
        <v>1541</v>
      </c>
      <c r="E486" s="84" t="b">
        <v>0</v>
      </c>
      <c r="F486" s="84" t="b">
        <v>0</v>
      </c>
      <c r="G486" s="84" t="b">
        <v>0</v>
      </c>
    </row>
    <row r="487" spans="1:7" ht="15">
      <c r="A487" s="84" t="s">
        <v>2064</v>
      </c>
      <c r="B487" s="84">
        <v>2</v>
      </c>
      <c r="C487" s="118">
        <v>0.011359622477886083</v>
      </c>
      <c r="D487" s="84" t="s">
        <v>1541</v>
      </c>
      <c r="E487" s="84" t="b">
        <v>0</v>
      </c>
      <c r="F487" s="84" t="b">
        <v>0</v>
      </c>
      <c r="G487" s="84" t="b">
        <v>0</v>
      </c>
    </row>
    <row r="488" spans="1:7" ht="15">
      <c r="A488" s="84" t="s">
        <v>2144</v>
      </c>
      <c r="B488" s="84">
        <v>2</v>
      </c>
      <c r="C488" s="118">
        <v>0.011359622477886083</v>
      </c>
      <c r="D488" s="84" t="s">
        <v>1541</v>
      </c>
      <c r="E488" s="84" t="b">
        <v>0</v>
      </c>
      <c r="F488" s="84" t="b">
        <v>0</v>
      </c>
      <c r="G488" s="84" t="b">
        <v>0</v>
      </c>
    </row>
    <row r="489" spans="1:7" ht="15">
      <c r="A489" s="84" t="s">
        <v>2145</v>
      </c>
      <c r="B489" s="84">
        <v>2</v>
      </c>
      <c r="C489" s="118">
        <v>0.011359622477886083</v>
      </c>
      <c r="D489" s="84" t="s">
        <v>1541</v>
      </c>
      <c r="E489" s="84" t="b">
        <v>0</v>
      </c>
      <c r="F489" s="84" t="b">
        <v>0</v>
      </c>
      <c r="G489" s="84" t="b">
        <v>0</v>
      </c>
    </row>
    <row r="490" spans="1:7" ht="15">
      <c r="A490" s="84" t="s">
        <v>1617</v>
      </c>
      <c r="B490" s="84">
        <v>5</v>
      </c>
      <c r="C490" s="118">
        <v>0</v>
      </c>
      <c r="D490" s="84" t="s">
        <v>1542</v>
      </c>
      <c r="E490" s="84" t="b">
        <v>0</v>
      </c>
      <c r="F490" s="84" t="b">
        <v>0</v>
      </c>
      <c r="G490" s="84" t="b">
        <v>0</v>
      </c>
    </row>
    <row r="491" spans="1:7" ht="15">
      <c r="A491" s="84" t="s">
        <v>1690</v>
      </c>
      <c r="B491" s="84">
        <v>4</v>
      </c>
      <c r="C491" s="118">
        <v>0</v>
      </c>
      <c r="D491" s="84" t="s">
        <v>1542</v>
      </c>
      <c r="E491" s="84" t="b">
        <v>0</v>
      </c>
      <c r="F491" s="84" t="b">
        <v>0</v>
      </c>
      <c r="G491" s="84" t="b">
        <v>0</v>
      </c>
    </row>
    <row r="492" spans="1:7" ht="15">
      <c r="A492" s="84" t="s">
        <v>1706</v>
      </c>
      <c r="B492" s="84">
        <v>4</v>
      </c>
      <c r="C492" s="118">
        <v>0</v>
      </c>
      <c r="D492" s="84" t="s">
        <v>1542</v>
      </c>
      <c r="E492" s="84" t="b">
        <v>0</v>
      </c>
      <c r="F492" s="84" t="b">
        <v>0</v>
      </c>
      <c r="G492" s="84" t="b">
        <v>0</v>
      </c>
    </row>
    <row r="493" spans="1:7" ht="15">
      <c r="A493" s="84" t="s">
        <v>1673</v>
      </c>
      <c r="B493" s="84">
        <v>4</v>
      </c>
      <c r="C493" s="118">
        <v>0</v>
      </c>
      <c r="D493" s="84" t="s">
        <v>1542</v>
      </c>
      <c r="E493" s="84" t="b">
        <v>0</v>
      </c>
      <c r="F493" s="84" t="b">
        <v>0</v>
      </c>
      <c r="G493" s="84" t="b">
        <v>0</v>
      </c>
    </row>
    <row r="494" spans="1:7" ht="15">
      <c r="A494" s="84" t="s">
        <v>1707</v>
      </c>
      <c r="B494" s="84">
        <v>4</v>
      </c>
      <c r="C494" s="118">
        <v>0</v>
      </c>
      <c r="D494" s="84" t="s">
        <v>1542</v>
      </c>
      <c r="E494" s="84" t="b">
        <v>0</v>
      </c>
      <c r="F494" s="84" t="b">
        <v>0</v>
      </c>
      <c r="G494" s="84" t="b">
        <v>0</v>
      </c>
    </row>
    <row r="495" spans="1:7" ht="15">
      <c r="A495" s="84" t="s">
        <v>1708</v>
      </c>
      <c r="B495" s="84">
        <v>4</v>
      </c>
      <c r="C495" s="118">
        <v>0</v>
      </c>
      <c r="D495" s="84" t="s">
        <v>1542</v>
      </c>
      <c r="E495" s="84" t="b">
        <v>0</v>
      </c>
      <c r="F495" s="84" t="b">
        <v>0</v>
      </c>
      <c r="G495" s="84" t="b">
        <v>0</v>
      </c>
    </row>
    <row r="496" spans="1:7" ht="15">
      <c r="A496" s="84" t="s">
        <v>294</v>
      </c>
      <c r="B496" s="84">
        <v>4</v>
      </c>
      <c r="C496" s="118">
        <v>0</v>
      </c>
      <c r="D496" s="84" t="s">
        <v>1542</v>
      </c>
      <c r="E496" s="84" t="b">
        <v>0</v>
      </c>
      <c r="F496" s="84" t="b">
        <v>0</v>
      </c>
      <c r="G496" s="84" t="b">
        <v>0</v>
      </c>
    </row>
    <row r="497" spans="1:7" ht="15">
      <c r="A497" s="84" t="s">
        <v>300</v>
      </c>
      <c r="B497" s="84">
        <v>4</v>
      </c>
      <c r="C497" s="118">
        <v>0</v>
      </c>
      <c r="D497" s="84" t="s">
        <v>1542</v>
      </c>
      <c r="E497" s="84" t="b">
        <v>0</v>
      </c>
      <c r="F497" s="84" t="b">
        <v>0</v>
      </c>
      <c r="G497" s="84" t="b">
        <v>0</v>
      </c>
    </row>
    <row r="498" spans="1:7" ht="15">
      <c r="A498" s="84" t="s">
        <v>277</v>
      </c>
      <c r="B498" s="84">
        <v>3</v>
      </c>
      <c r="C498" s="118">
        <v>0.004805336023396152</v>
      </c>
      <c r="D498" s="84" t="s">
        <v>1542</v>
      </c>
      <c r="E498" s="84" t="b">
        <v>0</v>
      </c>
      <c r="F498" s="84" t="b">
        <v>0</v>
      </c>
      <c r="G498" s="84" t="b">
        <v>0</v>
      </c>
    </row>
    <row r="499" spans="1:7" ht="15">
      <c r="A499" s="84" t="s">
        <v>263</v>
      </c>
      <c r="B499" s="84">
        <v>2</v>
      </c>
      <c r="C499" s="118">
        <v>0.007718717837537979</v>
      </c>
      <c r="D499" s="84" t="s">
        <v>1542</v>
      </c>
      <c r="E499" s="84" t="b">
        <v>0</v>
      </c>
      <c r="F499" s="84" t="b">
        <v>0</v>
      </c>
      <c r="G499" s="84" t="b">
        <v>0</v>
      </c>
    </row>
    <row r="500" spans="1:7" ht="15">
      <c r="A500" s="84" t="s">
        <v>2151</v>
      </c>
      <c r="B500" s="84">
        <v>2</v>
      </c>
      <c r="C500" s="118">
        <v>0.007718717837537979</v>
      </c>
      <c r="D500" s="84" t="s">
        <v>1542</v>
      </c>
      <c r="E500" s="84" t="b">
        <v>0</v>
      </c>
      <c r="F500" s="84" t="b">
        <v>0</v>
      </c>
      <c r="G500" s="84" t="b">
        <v>0</v>
      </c>
    </row>
    <row r="501" spans="1:7" ht="15">
      <c r="A501" s="84" t="s">
        <v>2152</v>
      </c>
      <c r="B501" s="84">
        <v>2</v>
      </c>
      <c r="C501" s="118">
        <v>0.007718717837537979</v>
      </c>
      <c r="D501" s="84" t="s">
        <v>1542</v>
      </c>
      <c r="E501" s="84" t="b">
        <v>0</v>
      </c>
      <c r="F501" s="84" t="b">
        <v>0</v>
      </c>
      <c r="G501" s="84" t="b">
        <v>0</v>
      </c>
    </row>
    <row r="502" spans="1:7" ht="15">
      <c r="A502" s="84" t="s">
        <v>2068</v>
      </c>
      <c r="B502" s="84">
        <v>2</v>
      </c>
      <c r="C502" s="118">
        <v>0.007718717837537979</v>
      </c>
      <c r="D502" s="84" t="s">
        <v>1542</v>
      </c>
      <c r="E502" s="84" t="b">
        <v>0</v>
      </c>
      <c r="F502" s="84" t="b">
        <v>0</v>
      </c>
      <c r="G502" s="84" t="b">
        <v>0</v>
      </c>
    </row>
    <row r="503" spans="1:7" ht="15">
      <c r="A503" s="84" t="s">
        <v>2102</v>
      </c>
      <c r="B503" s="84">
        <v>2</v>
      </c>
      <c r="C503" s="118">
        <v>0.007718717837537979</v>
      </c>
      <c r="D503" s="84" t="s">
        <v>1542</v>
      </c>
      <c r="E503" s="84" t="b">
        <v>0</v>
      </c>
      <c r="F503" s="84" t="b">
        <v>0</v>
      </c>
      <c r="G503" s="84" t="b">
        <v>0</v>
      </c>
    </row>
    <row r="504" spans="1:7" ht="15">
      <c r="A504" s="84" t="s">
        <v>2153</v>
      </c>
      <c r="B504" s="84">
        <v>2</v>
      </c>
      <c r="C504" s="118">
        <v>0.007718717837537979</v>
      </c>
      <c r="D504" s="84" t="s">
        <v>1542</v>
      </c>
      <c r="E504" s="84" t="b">
        <v>0</v>
      </c>
      <c r="F504" s="84" t="b">
        <v>0</v>
      </c>
      <c r="G504" s="84" t="b">
        <v>0</v>
      </c>
    </row>
    <row r="505" spans="1:7" ht="15">
      <c r="A505" s="84" t="s">
        <v>2154</v>
      </c>
      <c r="B505" s="84">
        <v>2</v>
      </c>
      <c r="C505" s="118">
        <v>0.007718717837537979</v>
      </c>
      <c r="D505" s="84" t="s">
        <v>1542</v>
      </c>
      <c r="E505" s="84" t="b">
        <v>0</v>
      </c>
      <c r="F505" s="84" t="b">
        <v>0</v>
      </c>
      <c r="G505" s="84" t="b">
        <v>0</v>
      </c>
    </row>
    <row r="506" spans="1:7" ht="15">
      <c r="A506" s="84" t="s">
        <v>2155</v>
      </c>
      <c r="B506" s="84">
        <v>2</v>
      </c>
      <c r="C506" s="118">
        <v>0.007718717837537979</v>
      </c>
      <c r="D506" s="84" t="s">
        <v>1542</v>
      </c>
      <c r="E506" s="84" t="b">
        <v>0</v>
      </c>
      <c r="F506" s="84" t="b">
        <v>0</v>
      </c>
      <c r="G506" s="84" t="b">
        <v>0</v>
      </c>
    </row>
    <row r="507" spans="1:7" ht="15">
      <c r="A507" s="84" t="s">
        <v>2156</v>
      </c>
      <c r="B507" s="84">
        <v>2</v>
      </c>
      <c r="C507" s="118">
        <v>0.007718717837537979</v>
      </c>
      <c r="D507" s="84" t="s">
        <v>1542</v>
      </c>
      <c r="E507" s="84" t="b">
        <v>0</v>
      </c>
      <c r="F507" s="84" t="b">
        <v>0</v>
      </c>
      <c r="G507" s="84" t="b">
        <v>0</v>
      </c>
    </row>
    <row r="508" spans="1:7" ht="15">
      <c r="A508" s="84" t="s">
        <v>2157</v>
      </c>
      <c r="B508" s="84">
        <v>2</v>
      </c>
      <c r="C508" s="118">
        <v>0.007718717837537979</v>
      </c>
      <c r="D508" s="84" t="s">
        <v>1542</v>
      </c>
      <c r="E508" s="84" t="b">
        <v>0</v>
      </c>
      <c r="F508" s="84" t="b">
        <v>0</v>
      </c>
      <c r="G508" s="84" t="b">
        <v>0</v>
      </c>
    </row>
    <row r="509" spans="1:7" ht="15">
      <c r="A509" s="84" t="s">
        <v>2158</v>
      </c>
      <c r="B509" s="84">
        <v>2</v>
      </c>
      <c r="C509" s="118">
        <v>0.007718717837537979</v>
      </c>
      <c r="D509" s="84" t="s">
        <v>1542</v>
      </c>
      <c r="E509" s="84" t="b">
        <v>0</v>
      </c>
      <c r="F509" s="84" t="b">
        <v>0</v>
      </c>
      <c r="G509" s="84" t="b">
        <v>0</v>
      </c>
    </row>
    <row r="510" spans="1:7" ht="15">
      <c r="A510" s="84" t="s">
        <v>295</v>
      </c>
      <c r="B510" s="84">
        <v>2</v>
      </c>
      <c r="C510" s="118">
        <v>0.007718717837537979</v>
      </c>
      <c r="D510" s="84" t="s">
        <v>1542</v>
      </c>
      <c r="E510" s="84" t="b">
        <v>0</v>
      </c>
      <c r="F510" s="84" t="b">
        <v>0</v>
      </c>
      <c r="G510" s="84" t="b">
        <v>0</v>
      </c>
    </row>
    <row r="511" spans="1:7" ht="15">
      <c r="A511" s="84" t="s">
        <v>2093</v>
      </c>
      <c r="B511" s="84">
        <v>2</v>
      </c>
      <c r="C511" s="118">
        <v>0.007718717837537979</v>
      </c>
      <c r="D511" s="84" t="s">
        <v>1542</v>
      </c>
      <c r="E511" s="84" t="b">
        <v>0</v>
      </c>
      <c r="F511" s="84" t="b">
        <v>0</v>
      </c>
      <c r="G511" s="84" t="b">
        <v>0</v>
      </c>
    </row>
    <row r="512" spans="1:7" ht="15">
      <c r="A512" s="84" t="s">
        <v>2159</v>
      </c>
      <c r="B512" s="84">
        <v>2</v>
      </c>
      <c r="C512" s="118">
        <v>0.007718717837537979</v>
      </c>
      <c r="D512" s="84" t="s">
        <v>1542</v>
      </c>
      <c r="E512" s="84" t="b">
        <v>0</v>
      </c>
      <c r="F512" s="84" t="b">
        <v>0</v>
      </c>
      <c r="G512" s="84" t="b">
        <v>0</v>
      </c>
    </row>
    <row r="513" spans="1:7" ht="15">
      <c r="A513" s="84" t="s">
        <v>2160</v>
      </c>
      <c r="B513" s="84">
        <v>2</v>
      </c>
      <c r="C513" s="118">
        <v>0.007718717837537979</v>
      </c>
      <c r="D513" s="84" t="s">
        <v>1542</v>
      </c>
      <c r="E513" s="84" t="b">
        <v>0</v>
      </c>
      <c r="F513" s="84" t="b">
        <v>0</v>
      </c>
      <c r="G513" s="84" t="b">
        <v>0</v>
      </c>
    </row>
    <row r="514" spans="1:7" ht="15">
      <c r="A514" s="84" t="s">
        <v>1710</v>
      </c>
      <c r="B514" s="84">
        <v>3</v>
      </c>
      <c r="C514" s="118">
        <v>0</v>
      </c>
      <c r="D514" s="84" t="s">
        <v>1543</v>
      </c>
      <c r="E514" s="84" t="b">
        <v>0</v>
      </c>
      <c r="F514" s="84" t="b">
        <v>0</v>
      </c>
      <c r="G514" s="84" t="b">
        <v>0</v>
      </c>
    </row>
    <row r="515" spans="1:7" ht="15">
      <c r="A515" s="84" t="s">
        <v>1712</v>
      </c>
      <c r="B515" s="84">
        <v>2</v>
      </c>
      <c r="C515" s="118">
        <v>0</v>
      </c>
      <c r="D515" s="84" t="s">
        <v>1544</v>
      </c>
      <c r="E515" s="84" t="b">
        <v>0</v>
      </c>
      <c r="F515" s="84" t="b">
        <v>0</v>
      </c>
      <c r="G515" s="84" t="b">
        <v>0</v>
      </c>
    </row>
    <row r="516" spans="1:7" ht="15">
      <c r="A516" s="84" t="s">
        <v>1713</v>
      </c>
      <c r="B516" s="84">
        <v>2</v>
      </c>
      <c r="C516" s="118">
        <v>0</v>
      </c>
      <c r="D516" s="84" t="s">
        <v>1544</v>
      </c>
      <c r="E516" s="84" t="b">
        <v>0</v>
      </c>
      <c r="F516" s="84" t="b">
        <v>0</v>
      </c>
      <c r="G516" s="84" t="b">
        <v>0</v>
      </c>
    </row>
    <row r="517" spans="1:7" ht="15">
      <c r="A517" s="84" t="s">
        <v>1678</v>
      </c>
      <c r="B517" s="84">
        <v>2</v>
      </c>
      <c r="C517" s="118">
        <v>0</v>
      </c>
      <c r="D517" s="84" t="s">
        <v>1544</v>
      </c>
      <c r="E517" s="84" t="b">
        <v>0</v>
      </c>
      <c r="F517" s="84" t="b">
        <v>0</v>
      </c>
      <c r="G517" s="84" t="b">
        <v>0</v>
      </c>
    </row>
    <row r="518" spans="1:7" ht="15">
      <c r="A518" s="84" t="s">
        <v>1714</v>
      </c>
      <c r="B518" s="84">
        <v>2</v>
      </c>
      <c r="C518" s="118">
        <v>0</v>
      </c>
      <c r="D518" s="84" t="s">
        <v>1544</v>
      </c>
      <c r="E518" s="84" t="b">
        <v>0</v>
      </c>
      <c r="F518" s="84" t="b">
        <v>0</v>
      </c>
      <c r="G51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