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<sst xmlns="http://schemas.openxmlformats.org/spreadsheetml/2006/main" count="1505" uniqueCount="660">
  <si>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</si>
  <si>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</si>
  <si>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</si>
  <si>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</si>
  <si>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</si>
  <si>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</si>
  <si>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</si>
  <si>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</si>
  <si>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</si>
  <si>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</si>
  <si>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</si>
  <si>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</si>
  <si>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</si>
  <si>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</si>
  <si>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</si>
  <si>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</si>
  <si>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</si>
  <si>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</si>
  <si>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</si>
  <si>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</si>
  <si>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</si>
  <si>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</si>
  <si>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</si>
  <si>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</si>
  <si>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</si>
  <si>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</si>
  <si>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</si>
  <si>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</si>
  <si>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</si>
  <si>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</si>
  <si>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</si>
  <si>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</si>
  <si>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</si>
  <si>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</si>
  <si>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</si>
  <si>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</si>
  <si>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</si>
  <si>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</si>
  <si>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</si>
  <si>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</si>
  <si>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</si>
  <si>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</si>
  <si>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</si>
  <si>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</si>
  <si>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</si>
  <si>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</si>
  <si>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</si>
  <si>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</si>
  <si>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</si>
  <si>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</si>
  <si>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</si>
  <si>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</si>
  <si>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</si>
  <si>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</si>
  <si>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</si>
  <si>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</si>
  <si>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</si>
  <si>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</si>
  <si>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</si>
  <si>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</si>
  <si>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</si>
  <si>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</si>
  <si>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</si>
  <si>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</si>
  <si>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</si>
  <si>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</si>
  <si>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</si>
  <si>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</si>
  <si>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</si>
  <si>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</si>
  <si>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</si>
  <si>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</si>
  <si>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</si>
  <si>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</si>
  <si>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</si>
  <si>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</si>
  <si>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</si>
  <si>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</si>
  <si>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</si>
  <si>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</si>
  <si>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</si>
  <si>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</si>
  <si>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</si>
  <si>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</si>
  <si>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</si>
  <si>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</si>
  <si>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</si>
  <si>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</si>
  <si>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</si>
  <si>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</si>
  <si>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</si>
  <si>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</si>
  <si>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</si>
  <si>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</si>
  <si>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</si>
  <si>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</si>
  <si>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</si>
  <si>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</si>
  <si>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</si>
  <si>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</si>
  <si>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</si>
  <si>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</si>
  <si>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</si>
  <si>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</si>
  <si>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</si>
  <si>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</si>
  <si>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</si>
  <si>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</si>
  <si>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</si>
  <si>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</si>
  <si>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</si>
  <si>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</si>
  <si>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</si>
  <si>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</si>
  <si>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</si>
  <si>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</si>
  <si>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</si>
  <si>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</si>
  <si>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</si>
  <si>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</si>
  <si>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</si>
  <si>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</si>
  <si>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</si>
  <si>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</si>
  <si>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</si>
  <si>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</si>
  <si>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</si>
  <si>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</si>
  <si>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</si>
  <si>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</si>
  <si>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</si>
  <si>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</si>
  <si>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</si>
  <si>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</si>
  <si>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</si>
  <si>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</si>
  <si>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</si>
  <si>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</si>
  <si>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</si>
  <si>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</si>
  <si>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</si>
  <si>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</si>
  <si>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</si>
  <si>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</si>
  <si>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</si>
  <si>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</si>
  <si>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</si>
  <si>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</si>
  <si>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</si>
  <si>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</si>
  <si>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</si>
  <si>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</si>
  <si>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</si>
  <si>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</si>
  <si>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</si>
  <si>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</si>
  <si>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</si>
  <si>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</si>
  <si>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</si>
  <si>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</si>
  <si>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</si>
  <si>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</si>
  <si>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</si>
  <si>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</si>
  <si>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</si>
  <si>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</si>
  <si>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</si>
  <si>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</si>
  <si>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</si>
  <si>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</si>
  <si>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</si>
  <si>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</si>
  <si>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</si>
  <si>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</si>
  <si>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</si>
  <si>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</si>
  <si>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</si>
  <si>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</si>
  <si>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</si>
  <si>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</si>
  <si>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</si>
  <si>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</si>
  <si>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</si>
  <si>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</si>
  <si>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</si>
  <si>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</si>
  <si>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</si>
  <si>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</si>
  <si>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</si>
  <si>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</si>
  <si>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</si>
  <si>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</si>
  <si>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</si>
  <si>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</si>
  <si>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</si>
  <si>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</si>
  <si>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</si>
  <si>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</si>
  <si>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</si>
  <si>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</si>
  <si>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</si>
  <si>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</si>
  <si>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</si>
  <si>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</si>
  <si>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</si>
  <si>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</si>
  <si>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</si>
  <si>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</si>
  <si>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</si>
  <si>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</si>
  <si>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</si>
  <si>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</si>
  <si>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syria_neet</t>
  </si>
  <si>
    <t>sammy_aw</t>
  </si>
  <si>
    <t>sam_samoooiiiii</t>
  </si>
  <si>
    <t>mmoo9m</t>
  </si>
  <si>
    <t>muhammedalhamd</t>
  </si>
  <si>
    <t>joe68095082</t>
  </si>
  <si>
    <t>3lalillo</t>
  </si>
  <si>
    <t>26b169ff3ffa4bc</t>
  </si>
  <si>
    <t>megd1982</t>
  </si>
  <si>
    <t>sabri_ali_oglu</t>
  </si>
  <si>
    <t>sldv61</t>
  </si>
  <si>
    <t>lola5574409011</t>
  </si>
  <si>
    <t>kami2kira</t>
  </si>
  <si>
    <t>sociosteiner</t>
  </si>
  <si>
    <t>farahalfetyani</t>
  </si>
  <si>
    <t>hadialabdallah</t>
  </si>
  <si>
    <t>Replies to</t>
  </si>
  <si>
    <t>Mentions</t>
  </si>
  <si>
    <t>@megd1982 الصورة من تصوير مواطن سوري 
٢_ هاد الحكي مش ضد الإسلام الحكي ضد وزارة الأوقاف والإسلام هنن أنتقدو الصورة… https://t.co/pzHKUIdbvU</t>
  </si>
  <si>
    <t>الحكي أنه سوريا 'تغيّرت' هو نصف الحقيقة. النصف التاني هو 'نحو الأسوأ بمئات المرّات'.
بيكفي تشوف العالم بالمخيمات و… https://t.co/1kJhEcPN8b</t>
  </si>
  <si>
    <t>@Sabri_ali_oglu اول باشتان انت مين وتاني باشتان مين حطك محامي على السوريين وتالت باشتان واذا كنت سوري ومتجنس حل عن… https://t.co/8Qm4i3Q637</t>
  </si>
  <si>
    <t>@Lola5574409011 @sldv61 ماقدرت كمل المقطع من الحكي جبت ظهري وتخيلتها نوره مع سوري</t>
  </si>
  <si>
    <t>من حلقة لبرنامج الحكي سوري - The talk is Syrian على Alhurra قناة الحرة https://t.co/D2CtLXbxdo</t>
  </si>
  <si>
    <t>@Kami2kira المهم انو تضلو بعاد (جماعة امل) عن الوضع السوري لأنو بالاساس ما خصكن فيه و موقفكن كان ما بيشرف و المهم ع… https://t.co/a22WSGuULN</t>
  </si>
  <si>
    <t>@farahalfetyani @SocioSteiner تسوكي وثانك يو
 سوري ما انتبهت، بس بضل الحكي غلط</t>
  </si>
  <si>
    <t>@HadiAlabdallah بذمتك انت مصدق هادا الحكي ... حتى الحمار صار يعرف انو تركيا لم ولن تكن تهتم بأي سوري ولا بالثورة  ا… https://t.co/nbpHOx9USy</t>
  </si>
  <si>
    <t>https://twitter.com/i/web/status/1160542695728832512</t>
  </si>
  <si>
    <t>https://twitter.com/i/web/status/1160628655598505984</t>
  </si>
  <si>
    <t>https://twitter.com/i/web/status/1161066981216460801</t>
  </si>
  <si>
    <t>https://www.facebook.com/100010809189560/posts/900063167030648/</t>
  </si>
  <si>
    <t>https://twitter.com/i/web/status/1161710430399729664</t>
  </si>
  <si>
    <t>https://twitter.com/i/web/status/1161903751076225025</t>
  </si>
  <si>
    <t>twitter.com</t>
  </si>
  <si>
    <t>facebook.com</t>
  </si>
  <si>
    <t>http://pbs.twimg.com/profile_images/1147209705850310656/4jrjRuxu_normal.jpg</t>
  </si>
  <si>
    <t>http://pbs.twimg.com/profile_images/1159904630245122048/P3o7NkO9_normal.jpg</t>
  </si>
  <si>
    <t>http://pbs.twimg.com/profile_images/1011205278199631872/gCXTRtJ9_normal.jpg</t>
  </si>
  <si>
    <t>http://abs.twimg.com/sticky/default_profile_images/default_profile_normal.png</t>
  </si>
  <si>
    <t>http://pbs.twimg.com/profile_images/856664119658897408/7w29_NxF_normal.jpg</t>
  </si>
  <si>
    <t>http://pbs.twimg.com/profile_images/1138118061368729600/9e6oEZx6_normal.jpg</t>
  </si>
  <si>
    <t>http://pbs.twimg.com/profile_images/1160568440895225856/PjNmYIC3_normal.jpg</t>
  </si>
  <si>
    <t>http://pbs.twimg.com/profile_images/562010995925983233/6mczWehq_normal.png</t>
  </si>
  <si>
    <t>https://twitter.com/#!/syria_neet/status/1160542695728832512</t>
  </si>
  <si>
    <t>https://twitter.com/#!/sammy_aw/status/1160628655598505984</t>
  </si>
  <si>
    <t>https://twitter.com/#!/sam_samoooiiiii/status/1161066981216460801</t>
  </si>
  <si>
    <t>https://twitter.com/#!/mmoo9m/status/1161134027409108992</t>
  </si>
  <si>
    <t>https://twitter.com/#!/muhammedalhamd/status/1161706410826174464</t>
  </si>
  <si>
    <t>https://twitter.com/#!/joe68095082/status/1161710430399729664</t>
  </si>
  <si>
    <t>https://twitter.com/#!/3lalillo/status/1161900318541717504</t>
  </si>
  <si>
    <t>https://twitter.com/#!/26b169ff3ffa4bc/status/1161903751076225025</t>
  </si>
  <si>
    <t>1160542695728832512</t>
  </si>
  <si>
    <t>1160628655598505984</t>
  </si>
  <si>
    <t>1161066981216460801</t>
  </si>
  <si>
    <t>1161134027409108992</t>
  </si>
  <si>
    <t>1161706410826174464</t>
  </si>
  <si>
    <t>1161710430399729664</t>
  </si>
  <si>
    <t>1161900318541717504</t>
  </si>
  <si>
    <t>1161903751076225025</t>
  </si>
  <si>
    <t>1160332334845124610</t>
  </si>
  <si>
    <t>1160859083005681665</t>
  </si>
  <si>
    <t>1159893131048996865</t>
  </si>
  <si>
    <t>1161682309441040385</t>
  </si>
  <si>
    <t>1161900071375560705</t>
  </si>
  <si>
    <t>1161713944895115266</t>
  </si>
  <si>
    <t>1148599000406401028</t>
  </si>
  <si>
    <t/>
  </si>
  <si>
    <t>3306861329</t>
  </si>
  <si>
    <t>1158500524452454402</t>
  </si>
  <si>
    <t>1411031486</t>
  </si>
  <si>
    <t>1018436009829326850</t>
  </si>
  <si>
    <t>906771091</t>
  </si>
  <si>
    <t>ar</t>
  </si>
  <si>
    <t>Twitter for Android</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</si>
  <si>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</si>
  <si>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</si>
  <si>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</si>
  <si>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</si>
  <si>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</si>
  <si>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</si>
  <si>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</si>
  <si>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</si>
  <si>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</si>
  <si>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</si>
  <si>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</si>
  <si>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</si>
  <si>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</si>
  <si>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</si>
  <si>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</si>
  <si>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</si>
  <si>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</si>
  <si>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</si>
  <si>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</si>
  <si>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</si>
  <si>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</si>
  <si>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</si>
  <si>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</si>
  <si>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alsham_net</t>
  </si>
  <si>
    <t>Megd1982</t>
  </si>
  <si>
    <t>Sammy</t>
  </si>
  <si>
    <t>Osama</t>
  </si>
  <si>
    <t>sabri ali oğlu</t>
  </si>
  <si>
    <t>إبن الغالية وأخو نورة</t>
  </si>
  <si>
    <t>سالب فلسطيني  _xD83C__xDFF3_️‍_xD83C__xDF08_</t>
  </si>
  <si>
    <t>فحل تركي</t>
  </si>
  <si>
    <t>Mohamma Alhamed</t>
  </si>
  <si>
    <t>joe</t>
  </si>
  <si>
    <t>محمد شمس الدين</t>
  </si>
  <si>
    <t>Alia | كثّر اللّه سفرها</t>
  </si>
  <si>
    <t>_xD835__xDD4A__xD835__xDD4B__xD835__xDD3C__xD835__xDD40_ℕ_xD835__xDD3C_ℝ ﮼شتاينر △⃒⃘</t>
  </si>
  <si>
    <t>فرَح</t>
  </si>
  <si>
    <t>Servan Arnas</t>
  </si>
  <si>
    <t>هادي العبدالله Hadi</t>
  </si>
  <si>
    <t>‏‏‏‏‏‏شبكة شام نت الأخبارية
أخبار نجوم الساحة الفنية العربية
أخبار منوعة
الأهتمام في أبرز مشاكل الشارع السوري والعربي</t>
  </si>
  <si>
    <t>Human</t>
  </si>
  <si>
    <t>‏‏‏‏الذي لم نفعله اليوم
نستطيع أن نحقِّقه غدًا
و الذي أتعبنا البارحة
نستطيع أن نضحك منه اليوم - رياض الصالح حسين
@stillthere2011</t>
  </si>
  <si>
    <t>‏‏‏‏‏‏‏‏‏‏‏‏‏‏‏‏احاول بكل انصاف وموضوعيه ان انقل الصوره الصحيحه عن تركيا للاخوه العرب ومااغرد به رأي شخصي.مهتم ب الشأن السوري
عثماني الهوى و الاتجاه</t>
  </si>
  <si>
    <t>متشرب الدياثه منذ صغري ديوث مع مرتبة الشرف الأولى لامكان للغيرة(خواتي مو قحاب لاتقولي بنيكهم)اتمناهم ينتاكون بالسر لو الامربيدي سمحت لك(افضل واعشق الرجل الشامي)</t>
  </si>
  <si>
    <t>_xD83C__xDFF3_️‍_xD83C__xDF08_! _xD83C__xDFF3_️‍_xD83C__xDF08_ 
I love Israel❤_xD83C__xDDEE__xD83C__xDDF1_</t>
  </si>
  <si>
    <t>‏‏انا شاب مقيم في تركيا احب نيك امهات واخوت الديوثين أمام اازواجهن واشتمهم</t>
  </si>
  <si>
    <t>photographer</t>
  </si>
  <si>
    <t>سوري مقاوم / مدرسة سماحة السيد المفدى / قائدي بشار / الجنرال عون المشرقي / الوزير باسيل المستقبل.</t>
  </si>
  <si>
    <t>#الرمز_والقضية لبناني..... نبيه بري..... العروبة ماتت مع جمال عبد الناصر تغريداتي في المفضلة #تعاليم_ابو_حميد</t>
  </si>
  <si>
    <t>‏‏‏‏‏civil engineer | _xD83C__xDDEF__xD83C__xDDF4_ | ‎‎‎ |16.8.2014 | و أخرجني منها بالستر، و حُسن الذِكر، و أنتَ راضٍ عني.</t>
  </si>
  <si>
    <t>a Photographer, a Teaholic and a Computer Science Student in my spare time @ Technical University of Braunschweig _xD83C__xDDE9__xD83C__xDDEA_</t>
  </si>
  <si>
    <t>واصبِرْ لِحُكمِ ربِّكَ فَإِنَّكَ بِأَعيُنِنا</t>
  </si>
  <si>
    <t>صحفي سوري مستقل، أنقل آلام السوريين وآمالهم، حائز على جائزة مراسلون بلا حدود الدولية لعام 2016
أتقبل كل الآراء .. مرحبا بكم جميعا</t>
  </si>
  <si>
    <t>Syria</t>
  </si>
  <si>
    <t>Turkey</t>
  </si>
  <si>
    <t>DEIR EZOOR</t>
  </si>
  <si>
    <t>lebanon</t>
  </si>
  <si>
    <t xml:space="preserve">غاد حَد الحارة التِحتا </t>
  </si>
  <si>
    <t>221.B Baker Street</t>
  </si>
  <si>
    <t>Amman, Hashemite Kingdom of Jordan</t>
  </si>
  <si>
    <t>http://alsham0damas.site123.me/</t>
  </si>
  <si>
    <t>https://ka2enblog.wordpress.com/</t>
  </si>
  <si>
    <t>http://mshamsdeen.sarahah.com/</t>
  </si>
  <si>
    <t>https://curiouscat.me/3lalillo</t>
  </si>
  <si>
    <t>https://curiouscat.me/SocioSteiner</t>
  </si>
  <si>
    <t>https://t.co/MPLxPi4KUO</t>
  </si>
  <si>
    <t>https://hadiabdullah.net/</t>
  </si>
  <si>
    <t>https://pbs.twimg.com/profile_banners/1147209427847667713/1565727989</t>
  </si>
  <si>
    <t>https://pbs.twimg.com/profile_banners/2499290658/1529957253</t>
  </si>
  <si>
    <t>https://pbs.twimg.com/profile_banners/839713539732406272/1501263927</t>
  </si>
  <si>
    <t>https://pbs.twimg.com/profile_banners/3306861329/1563874228</t>
  </si>
  <si>
    <t>https://pbs.twimg.com/profile_banners/881943831981285376/1542615486</t>
  </si>
  <si>
    <t>https://pbs.twimg.com/profile_banners/4152429555/1451698600</t>
  </si>
  <si>
    <t>https://pbs.twimg.com/profile_banners/1411031486/1507221892</t>
  </si>
  <si>
    <t>https://pbs.twimg.com/profile_banners/1142801620562010113/1565828433</t>
  </si>
  <si>
    <t>https://pbs.twimg.com/profile_banners/2169454425/1558956795</t>
  </si>
  <si>
    <t>https://pbs.twimg.com/profile_banners/1018436009829326850/1562581583</t>
  </si>
  <si>
    <t>https://pbs.twimg.com/profile_banners/906771091/1543153024</t>
  </si>
  <si>
    <t>http://abs.twimg.com/images/themes/theme1/bg.png</t>
  </si>
  <si>
    <t>http://pbs.twimg.com/profile_images/1148602507498786816/xYT5TARR_normal.jpg</t>
  </si>
  <si>
    <t>http://pbs.twimg.com/profile_images/1153728802687725568/kOCEeezx_normal.jpg</t>
  </si>
  <si>
    <t>http://pbs.twimg.com/profile_images/1143400813861265409/ueD3W9p8_normal.jpg</t>
  </si>
  <si>
    <t>http://pbs.twimg.com/profile_images/1159051242015997952/wA0WrmT-_normal.jpg</t>
  </si>
  <si>
    <t>http://pbs.twimg.com/profile_images/1133820643940732934/zI2Rzc9I_normal.jpg</t>
  </si>
  <si>
    <t>http://pbs.twimg.com/profile_images/1160472089490538496/rpC03CV5_normal.jpg</t>
  </si>
  <si>
    <t>http://pbs.twimg.com/profile_images/1161732249798291456/RYGvi1gG_normal.jpg</t>
  </si>
  <si>
    <t>http://pbs.twimg.com/profile_images/1137353518006898689/ZZ8KqrNN_normal.jpg</t>
  </si>
  <si>
    <t>Open Twitter Page for This Person</t>
  </si>
  <si>
    <t>https://twitter.com/syria_neet</t>
  </si>
  <si>
    <t>https://twitter.com/megd1982</t>
  </si>
  <si>
    <t>https://twitter.com/sammy_aw</t>
  </si>
  <si>
    <t>https://twitter.com/sam_samoooiiiii</t>
  </si>
  <si>
    <t>https://twitter.com/sabri_ali_oglu</t>
  </si>
  <si>
    <t>https://twitter.com/mmoo9m</t>
  </si>
  <si>
    <t>https://twitter.com/sldv61</t>
  </si>
  <si>
    <t>https://twitter.com/lola5574409011</t>
  </si>
  <si>
    <t>https://twitter.com/muhammedalhamd</t>
  </si>
  <si>
    <t>https://twitter.com/joe68095082</t>
  </si>
  <si>
    <t>https://twitter.com/kami2kira</t>
  </si>
  <si>
    <t>https://twitter.com/3lalillo</t>
  </si>
  <si>
    <t>https://twitter.com/sociosteiner</t>
  </si>
  <si>
    <t>https://twitter.com/farahalfetyani</t>
  </si>
  <si>
    <t>https://twitter.com/26b169ff3ffa4bc</t>
  </si>
  <si>
    <t>https://twitter.com/hadialabdallah</t>
  </si>
  <si>
    <t>syria_neet
@megd1982 الصورة من تصوير مواطن
سوري ٢_ هاد الحكي مش ضد الإسلام
الحكي ضد وزارة الأوقاف والإسلام
هنن أنتقدو الصورة… https://t.co/pzHKUIdbvU</t>
  </si>
  <si>
    <t xml:space="preserve">megd1982
</t>
  </si>
  <si>
    <t>sammy_aw
الحكي أنه سوريا 'تغيّرت' هو نصف
الحقيقة. النصف التاني هو 'نحو الأسوأ
بمئات المرّات'. بيكفي تشوف العالم
بالمخيمات و… https://t.co/1kJhEcPN8b</t>
  </si>
  <si>
    <t>sam_samoooiiiii
@Sabri_ali_oglu اول باشتان انت
مين وتاني باشتان مين حطك محامي
على السوريين وتالت باشتان واذا
كنت سوري ومتجنس حل عن… https://t.co/8Qm4i3Q637</t>
  </si>
  <si>
    <t xml:space="preserve">sabri_ali_oglu
</t>
  </si>
  <si>
    <t>mmoo9m
@Lola5574409011 @sldv61 ماقدرت
كمل المقطع من الحكي جبت ظهري وتخيلتها
نوره مع سوري</t>
  </si>
  <si>
    <t xml:space="preserve">sldv61
</t>
  </si>
  <si>
    <t xml:space="preserve">lola5574409011
</t>
  </si>
  <si>
    <t>muhammedalhamd
من حلقة لبرنامج الحكي سوري - The
talk is Syrian على Alhurra قناة
الحرة https://t.co/D2CtLXbxdo</t>
  </si>
  <si>
    <t>joe68095082
@Kami2kira المهم انو تضلو بعاد
(جماعة امل) عن الوضع السوري لأنو
بالاساس ما خصكن فيه و موقفكن كان
ما بيشرف و المهم ع… https://t.co/a22WSGuULN</t>
  </si>
  <si>
    <t xml:space="preserve">kami2kira
</t>
  </si>
  <si>
    <t>3lalillo
@farahalfetyani @SocioSteiner تسوكي
وثانك يو سوري ما انتبهت، بس بضل
الحكي غلط</t>
  </si>
  <si>
    <t xml:space="preserve">sociosteiner
</t>
  </si>
  <si>
    <t xml:space="preserve">farahalfetyani
</t>
  </si>
  <si>
    <t>26b169ff3ffa4bc
@HadiAlabdallah بذمتك انت مصدق
هادا الحكي ... حتى الحمار صار يعرف
انو تركيا لم ولن تكن تهتم بأي سوري
ولا بالثورة ا… https://t.co/nbpHOx9USy</t>
  </si>
  <si>
    <t xml:space="preserve">hadialabdallah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</si>
  <si>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</si>
  <si>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</si>
  <si>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</si>
  <si>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</si>
  <si>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</si>
  <si>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</si>
  <si>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</si>
  <si>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</si>
  <si>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</si>
  <si>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</si>
  <si>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</si>
  <si>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</si>
  <si>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</si>
  <si>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</si>
  <si>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</si>
  <si>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</si>
  <si>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</si>
  <si>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</si>
  <si>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</si>
  <si>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</si>
  <si>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</si>
  <si>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</si>
  <si>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</si>
  <si>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</si>
  <si>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</si>
  <si>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</si>
  <si>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</si>
  <si>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</si>
  <si>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</si>
  <si>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</si>
  <si>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</si>
  <si>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</si>
  <si>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</si>
  <si>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</si>
  <si>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</si>
  <si>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</si>
  <si>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</si>
  <si>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</si>
  <si>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</si>
  <si>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</si>
  <si>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</si>
  <si>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</si>
  <si>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</si>
  <si>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</si>
  <si>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</si>
  <si>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</si>
  <si>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</si>
  <si>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</si>
  <si>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</si>
  <si>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</si>
  <si>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</si>
  <si>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</si>
  <si>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</si>
  <si>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</si>
  <si>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</si>
  <si>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</si>
  <si>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</si>
  <si>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</si>
  <si>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</si>
  <si>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</si>
  <si>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</si>
  <si>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</si>
  <si>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</si>
  <si>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</si>
  <si>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</si>
  <si>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</si>
  <si>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</si>
  <si>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</si>
  <si>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</si>
  <si>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</si>
  <si>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</si>
  <si>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</si>
  <si>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</si>
  <si>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</si>
  <si>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https://twitter.com/i/web/status/1160628655598505984 https://www.facebook.com/100010809189560/posts/900063167030648/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</si>
  <si>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</si>
  <si>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</si>
  <si>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</si>
  <si>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</si>
  <si>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</si>
  <si>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</si>
  <si>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</si>
  <si>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</si>
  <si>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</si>
  <si>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</si>
  <si>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</si>
  <si>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</si>
  <si>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</si>
  <si>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</si>
  <si>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</si>
  <si>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</si>
  <si>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</si>
  <si>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</si>
  <si>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</si>
  <si>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</si>
  <si>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</si>
  <si>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</si>
  <si>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</si>
  <si>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</si>
  <si>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</si>
  <si>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</si>
  <si>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</si>
  <si>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ما</t>
  </si>
  <si>
    <t>و</t>
  </si>
  <si>
    <t>من</t>
  </si>
  <si>
    <t>Top Words in Tweet in G1</t>
  </si>
  <si>
    <t>Top Words in Tweet in G2</t>
  </si>
  <si>
    <t>Top Words in Tweet in G3</t>
  </si>
  <si>
    <t>Top Words in Tweet in G4</t>
  </si>
  <si>
    <t>المهم</t>
  </si>
  <si>
    <t>Top Words in Tweet in G5</t>
  </si>
  <si>
    <t>باشتان</t>
  </si>
  <si>
    <t>مين</t>
  </si>
  <si>
    <t>Top Words in Tweet in G6</t>
  </si>
  <si>
    <t>الصورة</t>
  </si>
  <si>
    <t>ضد</t>
  </si>
  <si>
    <t>Top Words in Tweet in G7</t>
  </si>
  <si>
    <t>هو</t>
  </si>
  <si>
    <t>Top Words in Tweet</t>
  </si>
  <si>
    <t>المهم ما و</t>
  </si>
  <si>
    <t>باشتان مين</t>
  </si>
  <si>
    <t>الصورة الحكي ضد</t>
  </si>
  <si>
    <t>الحكي هو</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</si>
  <si>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</si>
  <si>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</si>
  <si>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</si>
  <si>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</si>
  <si>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</si>
  <si>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</si>
  <si>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</si>
  <si>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</si>
  <si>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</si>
  <si>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</si>
  <si>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</si>
  <si>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</si>
  <si>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</si>
  <si>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</si>
  <si>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</si>
  <si>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</si>
  <si>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</si>
  <si>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</si>
  <si>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</si>
  <si>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</si>
  <si>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</si>
  <si>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</si>
  <si>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</si>
  <si>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</si>
  <si>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</si>
  <si>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</si>
  <si>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</si>
  <si>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</si>
  <si>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</si>
  <si>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</si>
  <si>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</si>
  <si>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</si>
  <si>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</si>
  <si>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</si>
  <si>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</si>
  <si>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</si>
  <si>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sociosteiner farahalfetyani 3lalillo</t>
  </si>
  <si>
    <t>sldv61 mmoo9m lola5574409011</t>
  </si>
  <si>
    <t>hadialabdallah 26b169ff3ffa4bc</t>
  </si>
  <si>
    <t>kami2kira joe68095082</t>
  </si>
  <si>
    <t>sabri_ali_oglu sam_samoooiiiii</t>
  </si>
  <si>
    <t>syria_neet megd1982</t>
  </si>
  <si>
    <t>sammy_aw muhammedalhamd</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</si>
  <si>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</si>
  <si>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</si>
  <si>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</si>
  <si>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</si>
  <si>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</si>
  <si>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</si>
  <si>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</si>
  <si>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الصورة ضد megd1982 من تصوير مواطن ٢_ هاد مش الإسلام</t>
  </si>
  <si>
    <t>هو أنه سوريا 'تغي رت' نصف الحقيقة النصف التاني 'نحو</t>
  </si>
  <si>
    <t>باشتان مين sabri_ali_oglu اول انت وتاني حطك محامي على السوريين</t>
  </si>
  <si>
    <t>lola5574409011 sldv61 ماقدرت كمل المقطع من جبت ظهري وتخيلتها نوره</t>
  </si>
  <si>
    <t>من حلقة لبرنامج talk syrian على alhurra قناة الحرة</t>
  </si>
  <si>
    <t>المهم ما و kami2kira انو تضلو بعاد جماعة امل عن</t>
  </si>
  <si>
    <t>farahalfetyani sociosteiner تسوكي وثانك يو ما انتبهت بس بضل غلط</t>
  </si>
  <si>
    <t>hadialabdallah بذمتك انت مصدق هادا حتى الحمار صار يعرف انو</t>
  </si>
  <si>
    <t>Top Words in Tweet by Salience</t>
  </si>
  <si>
    <t>Top Word Pairs in Tweet by Count</t>
  </si>
  <si>
    <t>megd1982,الصورة  الصورة,من  من,تصوير  تصوير,مواطن  مواطن,سوري  سوري,٢_  ٢_,هاد  هاد,الحكي  الحكي,مش  مش,ضد</t>
  </si>
  <si>
    <t>الحكي,أنه  أنه,سوريا  سوريا,'تغي  'تغي,رت'  رت',هو  هو,نصف  نصف,الحقيقة  الحقيقة,النصف  النصف,التاني  التاني,هو</t>
  </si>
  <si>
    <t>sabri_ali_oglu,اول  اول,باشتان  باشتان,انت  انت,مين  مين,وتاني  وتاني,باشتان  باشتان,مين  مين,حطك  حطك,محامي  محامي,على</t>
  </si>
  <si>
    <t>lola5574409011,sldv61  sldv61,ماقدرت  ماقدرت,كمل  كمل,المقطع  المقطع,من  من,الحكي  الحكي,جبت  جبت,ظهري  ظهري,وتخيلتها  وتخيلتها,نوره</t>
  </si>
  <si>
    <t>من,حلقة  حلقة,لبرنامج  لبرنامج,الحكي  الحكي,سوري  سوري,talk  talk,syrian  syrian,على  على,alhurra  alhurra,قناة  قناة,الحرة</t>
  </si>
  <si>
    <t>kami2kira,المهم  المهم,انو  انو,تضلو  تضلو,بعاد  بعاد,جماعة  جماعة,امل  امل,عن  عن,الوضع  الوضع,السوري  السوري,لأنو</t>
  </si>
  <si>
    <t>farahalfetyani,sociosteiner  sociosteiner,تسوكي  تسوكي,وثانك  وثانك,يو  يو,سوري  سوري,ما  ما,انتبهت  انتبهت,بس  بس,بضل  بضل,الحكي</t>
  </si>
  <si>
    <t>hadialabdallah,بذمتك  بذمتك,انت  انت,مصدق  مصدق,هادا  هادا,الحكي  الحكي,حتى  حتى,الحمار  الحمار,صار  صار,يعرف  يعرف,انو</t>
  </si>
  <si>
    <t>Top Word Pairs in Tweet by Salience</t>
  </si>
  <si>
    <t>Word</t>
  </si>
  <si>
    <t>انت</t>
  </si>
  <si>
    <t>انو</t>
  </si>
  <si>
    <t>عن</t>
  </si>
  <si>
    <t>على</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</si>
  <si>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</si>
  <si>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</si>
  <si>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</si>
  <si>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</si>
  <si>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</si>
  <si>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</si>
  <si>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</si>
  <si>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</si>
  <si>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</si>
  <si>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</si>
  <si>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</si>
  <si>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</si>
  <si>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</si>
  <si>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</si>
  <si>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</si>
  <si>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</si>
  <si>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</si>
  <si>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</si>
  <si>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</si>
  <si>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</si>
  <si>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</si>
  <si>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</si>
  <si>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</si>
  <si>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</si>
  <si>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</si>
  <si>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</si>
  <si>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</si>
  <si>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</si>
  <si>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</si>
  <si>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</si>
  <si>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</si>
  <si>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</si>
  <si>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</si>
  <si>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</si>
  <si>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</si>
  <si>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</si>
  <si>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</si>
  <si>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</si>
  <si>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</si>
  <si>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</si>
  <si>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</si>
  <si>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</si>
  <si>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</si>
  <si>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</si>
  <si>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</si>
  <si>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</si>
  <si>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</si>
  <si>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</si>
  <si>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</si>
  <si>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</si>
  <si>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</si>
  <si>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G4: المهم ما و</t>
  </si>
  <si>
    <t>G5: باشتان مين</t>
  </si>
  <si>
    <t>G6: الصورة الحكي ضد</t>
  </si>
  <si>
    <t>G7: الحكي هو</t>
  </si>
  <si>
    <t>Autofill Workbook Results</t>
  </si>
  <si>
    <t>Edge Weight▓1▓1▓0▓True▓Gray▓Red▓▓Edge Weight▓1▓1▓0▓3▓10▓False▓Edge Weight▓1▓1▓0▓35▓12▓False▓▓0▓0▓0▓True▓Black▓Black▓▓Followers▓10▓28649▓0▓162▓1000▓False▓▓0▓0▓0▓0▓0▓False▓▓0▓0▓0▓0▓0▓False▓▓0▓0▓0▓0▓0▓False</t>
  </si>
  <si>
    <t>GraphSource░GraphServerTwitterSearch▓GraphTerm░الحكي سوري▓ImportDescription░The graph represents a network of 16 Twitter users whose tweets in the requested range contained "الحكي سوري", or who were replied to or mentioned in those tweets.  The network was obtained from the NodeXL Graph Server on Sunday, 18 August 2019 at 03:53 UTC.
The requested start date was Sunday, 18 August 2019 at 00:01 UTC and the maximum number of days (going backward) was 14.
The maximum number of tweets collected was 5,000.
The tweets in the network were tweeted over the 3-day, 18-hour, 8-minute period from Sunday, 11 August 2019 at 13:25 UTC to Thursday, 15 August 2019 at 07:33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</si>
</sst>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877598"/>
        <c:axId val="29027471"/>
      </c:barChart>
      <c:catAx>
        <c:axId val="628775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27471"/>
        <c:crosses val="autoZero"/>
        <c:auto val="1"/>
        <c:lblOffset val="100"/>
        <c:noMultiLvlLbl val="0"/>
      </c:catAx>
      <c:valAx>
        <c:axId val="29027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77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8/11/2019 13:25</c:v>
                </c:pt>
                <c:pt idx="1">
                  <c:v>8/11/2019 19:06</c:v>
                </c:pt>
                <c:pt idx="2">
                  <c:v>8/13/2019 0:08</c:v>
                </c:pt>
                <c:pt idx="3">
                  <c:v>8/13/2019 4:34</c:v>
                </c:pt>
                <c:pt idx="4">
                  <c:v>8/14/2019 18:29</c:v>
                </c:pt>
                <c:pt idx="5">
                  <c:v>8/14/2019 18:45</c:v>
                </c:pt>
                <c:pt idx="6">
                  <c:v>8/15/2019 7:19</c:v>
                </c:pt>
                <c:pt idx="7">
                  <c:v>8/15/2019 7:33</c:v>
                </c:pt>
              </c:strCache>
            </c:strRef>
          </c:cat>
          <c:val>
            <c:numRef>
              <c:f>'Time Series'!$B$26:$B$34</c:f>
              <c:numCache>
                <c:formatCode>General</c:formatCode>
                <c:ptCount val="8"/>
                <c:pt idx="0">
                  <c:v>1</c:v>
                </c:pt>
                <c:pt idx="1">
                  <c:v>1</c:v>
                </c:pt>
                <c:pt idx="2">
                  <c:v>1</c:v>
                </c:pt>
                <c:pt idx="3">
                  <c:v>2</c:v>
                </c:pt>
                <c:pt idx="4">
                  <c:v>1</c:v>
                </c:pt>
                <c:pt idx="5">
                  <c:v>1</c:v>
                </c:pt>
                <c:pt idx="6">
                  <c:v>2</c:v>
                </c:pt>
                <c:pt idx="7">
                  <c:v>1</c:v>
                </c:pt>
              </c:numCache>
            </c:numRef>
          </c:val>
        </c:ser>
        <c:axId val="59673816"/>
        <c:axId val="193433"/>
      </c:barChart>
      <c:catAx>
        <c:axId val="59673816"/>
        <c:scaling>
          <c:orientation val="minMax"/>
        </c:scaling>
        <c:axPos val="b"/>
        <c:delete val="0"/>
        <c:numFmt formatCode="General" sourceLinked="1"/>
        <c:majorTickMark val="out"/>
        <c:minorTickMark val="none"/>
        <c:tickLblPos val="nextTo"/>
        <c:crossAx val="193433"/>
        <c:crosses val="autoZero"/>
        <c:auto val="1"/>
        <c:lblOffset val="100"/>
        <c:noMultiLvlLbl val="0"/>
      </c:catAx>
      <c:valAx>
        <c:axId val="193433"/>
        <c:scaling>
          <c:orientation val="minMax"/>
        </c:scaling>
        <c:axPos val="l"/>
        <c:majorGridlines/>
        <c:delete val="0"/>
        <c:numFmt formatCode="General" sourceLinked="1"/>
        <c:majorTickMark val="out"/>
        <c:minorTickMark val="none"/>
        <c:tickLblPos val="nextTo"/>
        <c:crossAx val="596738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920648"/>
        <c:axId val="2414921"/>
      </c:barChart>
      <c:catAx>
        <c:axId val="59920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4921"/>
        <c:crosses val="autoZero"/>
        <c:auto val="1"/>
        <c:lblOffset val="100"/>
        <c:noMultiLvlLbl val="0"/>
      </c:catAx>
      <c:valAx>
        <c:axId val="241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734290"/>
        <c:axId val="61390883"/>
      </c:barChart>
      <c:catAx>
        <c:axId val="21734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90883"/>
        <c:crosses val="autoZero"/>
        <c:auto val="1"/>
        <c:lblOffset val="100"/>
        <c:noMultiLvlLbl val="0"/>
      </c:catAx>
      <c:valAx>
        <c:axId val="61390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4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647036"/>
        <c:axId val="6605597"/>
      </c:barChart>
      <c:catAx>
        <c:axId val="15647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5597"/>
        <c:crosses val="autoZero"/>
        <c:auto val="1"/>
        <c:lblOffset val="100"/>
        <c:noMultiLvlLbl val="0"/>
      </c:catAx>
      <c:valAx>
        <c:axId val="6605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47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450374"/>
        <c:axId val="65291319"/>
      </c:barChart>
      <c:catAx>
        <c:axId val="594503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91319"/>
        <c:crosses val="autoZero"/>
        <c:auto val="1"/>
        <c:lblOffset val="100"/>
        <c:noMultiLvlLbl val="0"/>
      </c:catAx>
      <c:valAx>
        <c:axId val="65291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0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750960"/>
        <c:axId val="54105457"/>
      </c:barChart>
      <c:catAx>
        <c:axId val="507509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05457"/>
        <c:crosses val="autoZero"/>
        <c:auto val="1"/>
        <c:lblOffset val="100"/>
        <c:noMultiLvlLbl val="0"/>
      </c:catAx>
      <c:valAx>
        <c:axId val="54105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5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187066"/>
        <c:axId val="20465867"/>
      </c:barChart>
      <c:catAx>
        <c:axId val="171870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65867"/>
        <c:crosses val="autoZero"/>
        <c:auto val="1"/>
        <c:lblOffset val="100"/>
        <c:noMultiLvlLbl val="0"/>
      </c:catAx>
      <c:valAx>
        <c:axId val="20465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87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975076"/>
        <c:axId val="47122501"/>
      </c:barChart>
      <c:catAx>
        <c:axId val="499750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22501"/>
        <c:crosses val="autoZero"/>
        <c:auto val="1"/>
        <c:lblOffset val="100"/>
        <c:noMultiLvlLbl val="0"/>
      </c:catAx>
      <c:valAx>
        <c:axId val="4712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449326"/>
        <c:axId val="58826207"/>
      </c:barChart>
      <c:catAx>
        <c:axId val="21449326"/>
        <c:scaling>
          <c:orientation val="minMax"/>
        </c:scaling>
        <c:axPos val="b"/>
        <c:delete val="1"/>
        <c:majorTickMark val="out"/>
        <c:minorTickMark val="none"/>
        <c:tickLblPos val="none"/>
        <c:crossAx val="58826207"/>
        <c:crosses val="autoZero"/>
        <c:auto val="1"/>
        <c:lblOffset val="100"/>
        <c:noMultiLvlLbl val="0"/>
      </c:catAx>
      <c:valAx>
        <c:axId val="58826207"/>
        <c:scaling>
          <c:orientation val="minMax"/>
        </c:scaling>
        <c:axPos val="l"/>
        <c:delete val="1"/>
        <c:majorTickMark val="out"/>
        <c:minorTickMark val="none"/>
        <c:tickLblPos val="none"/>
        <c:crossAx val="21449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19-08-11T13:25:15.000"/>
        <d v="2019-08-11T19:06:49.000"/>
        <d v="2019-08-13T00:08:34.000"/>
        <d v="2019-08-13T04:34:59.000"/>
        <d v="2019-08-14T18:29:26.000"/>
        <d v="2019-08-14T18:45:24.000"/>
        <d v="2019-08-15T07:19:57.000"/>
        <d v="2019-08-15T07:33: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syria_neet"/>
    <s v="megd1982"/>
    <m/>
    <m/>
    <m/>
    <m/>
    <m/>
    <m/>
    <m/>
    <m/>
    <s v="No"/>
    <n v="3"/>
    <m/>
    <m/>
    <x v="0"/>
    <d v="2019-08-11T13:25:15.000"/>
    <s v="@megd1982 الصورة من تصوير مواطن سوري _x000a_٢_ هاد الحكي مش ضد الإسلام الحكي ضد وزارة الأوقاف والإسلام هنن أنتقدو الصورة… https://t.co/pzHKUIdbvU"/>
    <s v="https://twitter.com/i/web/status/1160542695728832512"/>
    <s v="twitter.com"/>
    <x v="0"/>
    <m/>
    <s v="http://pbs.twimg.com/profile_images/1147209705850310656/4jrjRuxu_normal.jpg"/>
    <x v="0"/>
    <s v="https://twitter.com/#!/syria_neet/status/1160542695728832512"/>
    <m/>
    <m/>
    <s v="1160542695728832512"/>
    <s v="1160332334845124610"/>
    <b v="0"/>
    <n v="0"/>
    <s v="1148599000406401028"/>
    <b v="0"/>
    <s v="ar"/>
    <m/>
    <s v=""/>
    <b v="0"/>
    <n v="0"/>
    <s v=""/>
    <s v="Twitter for Android"/>
    <b v="1"/>
    <s v="1160332334845124610"/>
    <s v="Tweet"/>
    <n v="0"/>
    <n v="0"/>
    <m/>
    <m/>
    <m/>
    <m/>
    <m/>
    <m/>
    <m/>
    <m/>
    <n v="1"/>
    <s v="6"/>
    <s v="6"/>
    <n v="0"/>
    <n v="0"/>
    <n v="0"/>
    <n v="0"/>
    <n v="0"/>
    <n v="0"/>
    <n v="20"/>
    <n v="100"/>
    <n v="20"/>
  </r>
  <r>
    <s v="sammy_aw"/>
    <s v="sammy_aw"/>
    <m/>
    <m/>
    <m/>
    <m/>
    <m/>
    <m/>
    <m/>
    <m/>
    <s v="No"/>
    <n v="4"/>
    <m/>
    <m/>
    <x v="1"/>
    <d v="2019-08-11T19:06:49.000"/>
    <s v="الحكي أنه سوريا 'تغيّرت' هو نصف الحقيقة. النصف التاني هو 'نحو الأسوأ بمئات المرّات'._x000a__x000a_بيكفي تشوف العالم بالمخيمات و… https://t.co/1kJhEcPN8b"/>
    <s v="https://twitter.com/i/web/status/1160628655598505984"/>
    <s v="twitter.com"/>
    <x v="0"/>
    <m/>
    <s v="http://pbs.twimg.com/profile_images/1159904630245122048/P3o7NkO9_normal.jpg"/>
    <x v="1"/>
    <s v="https://twitter.com/#!/sammy_aw/status/1160628655598505984"/>
    <m/>
    <m/>
    <s v="1160628655598505984"/>
    <m/>
    <b v="0"/>
    <n v="0"/>
    <s v=""/>
    <b v="0"/>
    <s v="ar"/>
    <m/>
    <s v=""/>
    <b v="0"/>
    <n v="0"/>
    <s v=""/>
    <s v="Twitter for Android"/>
    <b v="1"/>
    <s v="1160628655598505984"/>
    <s v="Tweet"/>
    <n v="0"/>
    <n v="0"/>
    <m/>
    <m/>
    <m/>
    <m/>
    <m/>
    <m/>
    <m/>
    <m/>
    <n v="1"/>
    <s v="7"/>
    <s v="7"/>
    <n v="0"/>
    <n v="0"/>
    <n v="0"/>
    <n v="0"/>
    <n v="0"/>
    <n v="0"/>
    <n v="21"/>
    <n v="100"/>
    <n v="21"/>
  </r>
  <r>
    <s v="sam_samoooiiiii"/>
    <s v="sabri_ali_oglu"/>
    <m/>
    <m/>
    <m/>
    <m/>
    <m/>
    <m/>
    <m/>
    <m/>
    <s v="No"/>
    <n v="5"/>
    <m/>
    <m/>
    <x v="0"/>
    <d v="2019-08-13T00:08:34.000"/>
    <s v="@Sabri_ali_oglu اول باشتان انت مين وتاني باشتان مين حطك محامي على السوريين وتالت باشتان واذا كنت سوري ومتجنس حل عن… https://t.co/8Qm4i3Q637"/>
    <s v="https://twitter.com/i/web/status/1161066981216460801"/>
    <s v="twitter.com"/>
    <x v="0"/>
    <m/>
    <s v="http://pbs.twimg.com/profile_images/1011205278199631872/gCXTRtJ9_normal.jpg"/>
    <x v="2"/>
    <s v="https://twitter.com/#!/sam_samoooiiiii/status/1161066981216460801"/>
    <m/>
    <m/>
    <s v="1161066981216460801"/>
    <s v="1160859083005681665"/>
    <b v="0"/>
    <n v="0"/>
    <s v="3306861329"/>
    <b v="0"/>
    <s v="ar"/>
    <m/>
    <s v=""/>
    <b v="0"/>
    <n v="0"/>
    <s v=""/>
    <s v="Twitter for Android"/>
    <b v="1"/>
    <s v="1160859083005681665"/>
    <s v="Tweet"/>
    <n v="0"/>
    <n v="0"/>
    <m/>
    <m/>
    <m/>
    <m/>
    <m/>
    <m/>
    <m/>
    <m/>
    <n v="1"/>
    <s v="5"/>
    <s v="5"/>
    <n v="0"/>
    <n v="0"/>
    <n v="0"/>
    <n v="0"/>
    <n v="0"/>
    <n v="0"/>
    <n v="20"/>
    <n v="100"/>
    <n v="20"/>
  </r>
  <r>
    <s v="mmoo9m"/>
    <s v="sldv61"/>
    <m/>
    <m/>
    <m/>
    <m/>
    <m/>
    <m/>
    <m/>
    <m/>
    <s v="No"/>
    <n v="6"/>
    <m/>
    <m/>
    <x v="2"/>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2"/>
    <s v="2"/>
    <m/>
    <m/>
    <m/>
    <m/>
    <m/>
    <m/>
    <m/>
    <m/>
    <m/>
  </r>
  <r>
    <s v="mmoo9m"/>
    <s v="lola5574409011"/>
    <m/>
    <m/>
    <m/>
    <m/>
    <m/>
    <m/>
    <m/>
    <m/>
    <s v="No"/>
    <n v="7"/>
    <m/>
    <m/>
    <x v="0"/>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2"/>
    <s v="2"/>
    <n v="0"/>
    <n v="0"/>
    <n v="0"/>
    <n v="0"/>
    <n v="0"/>
    <n v="0"/>
    <n v="13"/>
    <n v="100"/>
    <n v="13"/>
  </r>
  <r>
    <s v="muhammedalhamd"/>
    <s v="muhammedalhamd"/>
    <m/>
    <m/>
    <m/>
    <m/>
    <m/>
    <m/>
    <m/>
    <m/>
    <s v="No"/>
    <n v="8"/>
    <m/>
    <m/>
    <x v="1"/>
    <d v="2019-08-14T18:29:26.000"/>
    <s v="من حلقة لبرنامج الحكي سوري - The talk is Syrian على Alhurra قناة الحرة https://t.co/D2CtLXbxdo"/>
    <s v="https://www.facebook.com/100010809189560/posts/900063167030648/"/>
    <s v="facebook.com"/>
    <x v="0"/>
    <m/>
    <s v="http://pbs.twimg.com/profile_images/856664119658897408/7w29_NxF_normal.jpg"/>
    <x v="4"/>
    <s v="https://twitter.com/#!/muhammedalhamd/status/1161706410826174464"/>
    <m/>
    <m/>
    <s v="1161706410826174464"/>
    <m/>
    <b v="0"/>
    <n v="0"/>
    <s v=""/>
    <b v="0"/>
    <s v="ar"/>
    <m/>
    <s v=""/>
    <b v="0"/>
    <n v="0"/>
    <s v=""/>
    <s v="Facebook"/>
    <b v="0"/>
    <s v="1161706410826174464"/>
    <s v="Tweet"/>
    <n v="0"/>
    <n v="0"/>
    <m/>
    <m/>
    <m/>
    <m/>
    <m/>
    <m/>
    <m/>
    <m/>
    <n v="1"/>
    <s v="7"/>
    <s v="7"/>
    <n v="0"/>
    <n v="0"/>
    <n v="0"/>
    <n v="0"/>
    <n v="0"/>
    <n v="0"/>
    <n v="13"/>
    <n v="100"/>
    <n v="13"/>
  </r>
  <r>
    <s v="joe68095082"/>
    <s v="kami2kira"/>
    <m/>
    <m/>
    <m/>
    <m/>
    <m/>
    <m/>
    <m/>
    <m/>
    <s v="No"/>
    <n v="9"/>
    <m/>
    <m/>
    <x v="0"/>
    <d v="2019-08-14T18:45:24.000"/>
    <s v="@Kami2kira المهم انو تضلو بعاد (جماعة امل) عن الوضع السوري لأنو بالاساس ما خصكن فيه و موقفكن كان ما بيشرف و المهم ع… https://t.co/a22WSGuULN"/>
    <s v="https://twitter.com/i/web/status/1161710430399729664"/>
    <s v="twitter.com"/>
    <x v="0"/>
    <m/>
    <s v="http://pbs.twimg.com/profile_images/1138118061368729600/9e6oEZx6_normal.jpg"/>
    <x v="5"/>
    <s v="https://twitter.com/#!/joe68095082/status/1161710430399729664"/>
    <m/>
    <m/>
    <s v="1161710430399729664"/>
    <s v="1161682309441040385"/>
    <b v="0"/>
    <n v="0"/>
    <s v="1411031486"/>
    <b v="0"/>
    <s v="ar"/>
    <m/>
    <s v=""/>
    <b v="0"/>
    <n v="0"/>
    <s v=""/>
    <s v="Twitter for iPhone"/>
    <b v="1"/>
    <s v="1161682309441040385"/>
    <s v="Tweet"/>
    <n v="0"/>
    <n v="0"/>
    <m/>
    <m/>
    <m/>
    <m/>
    <m/>
    <m/>
    <m/>
    <m/>
    <n v="1"/>
    <s v="4"/>
    <s v="4"/>
    <n v="0"/>
    <n v="0"/>
    <n v="0"/>
    <n v="0"/>
    <n v="0"/>
    <n v="0"/>
    <n v="23"/>
    <n v="100"/>
    <n v="23"/>
  </r>
  <r>
    <s v="3lalillo"/>
    <s v="sociosteiner"/>
    <m/>
    <m/>
    <m/>
    <m/>
    <m/>
    <m/>
    <m/>
    <m/>
    <s v="No"/>
    <n v="10"/>
    <m/>
    <m/>
    <x v="2"/>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1"/>
    <s v="1"/>
    <m/>
    <m/>
    <m/>
    <m/>
    <m/>
    <m/>
    <m/>
    <m/>
    <m/>
  </r>
  <r>
    <s v="3lalillo"/>
    <s v="farahalfetyani"/>
    <m/>
    <m/>
    <m/>
    <m/>
    <m/>
    <m/>
    <m/>
    <m/>
    <s v="No"/>
    <n v="11"/>
    <m/>
    <m/>
    <x v="0"/>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1"/>
    <s v="1"/>
    <n v="0"/>
    <n v="0"/>
    <n v="0"/>
    <n v="0"/>
    <n v="0"/>
    <n v="0"/>
    <n v="12"/>
    <n v="100"/>
    <n v="12"/>
  </r>
  <r>
    <s v="26b169ff3ffa4bc"/>
    <s v="hadialabdallah"/>
    <m/>
    <m/>
    <m/>
    <m/>
    <m/>
    <m/>
    <m/>
    <m/>
    <s v="No"/>
    <n v="12"/>
    <m/>
    <m/>
    <x v="0"/>
    <d v="2019-08-15T07:33:36.000"/>
    <s v="@HadiAlabdallah بذمتك انت مصدق هادا الحكي ... حتى الحمار صار يعرف انو تركيا لم ولن تكن تهتم بأي سوري ولا بالثورة  ا… https://t.co/nbpHOx9USy"/>
    <s v="https://twitter.com/i/web/status/1161903751076225025"/>
    <s v="twitter.com"/>
    <x v="0"/>
    <m/>
    <s v="http://pbs.twimg.com/profile_images/562010995925983233/6mczWehq_normal.png"/>
    <x v="7"/>
    <s v="https://twitter.com/#!/26b169ff3ffa4bc/status/1161903751076225025"/>
    <m/>
    <m/>
    <s v="1161903751076225025"/>
    <s v="1161713944895115266"/>
    <b v="0"/>
    <n v="0"/>
    <s v="906771091"/>
    <b v="0"/>
    <s v="ar"/>
    <m/>
    <s v=""/>
    <b v="0"/>
    <n v="0"/>
    <s v=""/>
    <s v="Twitter for Android"/>
    <b v="1"/>
    <s v="1161713944895115266"/>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448" dataDxfId="447">
  <autoFilter ref="A2:BL12"/>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7" totalsRowShown="0" headerRowDxfId="303" dataDxfId="302">
  <autoFilter ref="A1:P7"/>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P12" totalsRowShown="0" headerRowDxfId="284" dataDxfId="283">
  <autoFilter ref="A10:P12"/>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P16" totalsRowShown="0" headerRowDxfId="265" dataDxfId="264">
  <autoFilter ref="A15:P16"/>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P28" totalsRowShown="0" headerRowDxfId="246" dataDxfId="245">
  <autoFilter ref="A18:P28"/>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1:P32" totalsRowShown="0" headerRowDxfId="227" dataDxfId="226">
  <autoFilter ref="A31:P32"/>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4:P40" totalsRowShown="0" headerRowDxfId="208" dataDxfId="207">
  <autoFilter ref="A34:P40"/>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3:P45" totalsRowShown="0" headerRowDxfId="205" dataDxfId="204">
  <autoFilter ref="A43:P45"/>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8:P58" totalsRowShown="0" headerRowDxfId="170" dataDxfId="169">
  <autoFilter ref="A48:P58"/>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 totalsRowShown="0" headerRowDxfId="395" dataDxfId="394">
  <autoFilter ref="A2:BS18"/>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49" dataDxfId="348">
  <autoFilter ref="A1:C17"/>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pbs.twimg.com/profile_images/1147209705850310656/4jrjRuxu_normal.jpg" TargetMode="External" /><Relationship Id="rId8" Type="http://schemas.openxmlformats.org/officeDocument/2006/relationships/hyperlink" Target="http://pbs.twimg.com/profile_images/1159904630245122048/P3o7NkO9_normal.jpg" TargetMode="External" /><Relationship Id="rId9" Type="http://schemas.openxmlformats.org/officeDocument/2006/relationships/hyperlink" Target="http://pbs.twimg.com/profile_images/1011205278199631872/gCXTRtJ9_normal.jp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856664119658897408/7w29_NxF_normal.jpg" TargetMode="External" /><Relationship Id="rId13" Type="http://schemas.openxmlformats.org/officeDocument/2006/relationships/hyperlink" Target="http://pbs.twimg.com/profile_images/1138118061368729600/9e6oEZx6_normal.jpg" TargetMode="External" /><Relationship Id="rId14" Type="http://schemas.openxmlformats.org/officeDocument/2006/relationships/hyperlink" Target="http://pbs.twimg.com/profile_images/1160568440895225856/PjNmYIC3_normal.jpg" TargetMode="External" /><Relationship Id="rId15" Type="http://schemas.openxmlformats.org/officeDocument/2006/relationships/hyperlink" Target="http://pbs.twimg.com/profile_images/1160568440895225856/PjNmYIC3_normal.jpg" TargetMode="External" /><Relationship Id="rId16" Type="http://schemas.openxmlformats.org/officeDocument/2006/relationships/hyperlink" Target="http://pbs.twimg.com/profile_images/562010995925983233/6mczWehq_normal.png" TargetMode="External" /><Relationship Id="rId17" Type="http://schemas.openxmlformats.org/officeDocument/2006/relationships/hyperlink" Target="https://twitter.com/#!/syria_neet/status/1160542695728832512" TargetMode="External" /><Relationship Id="rId18" Type="http://schemas.openxmlformats.org/officeDocument/2006/relationships/hyperlink" Target="https://twitter.com/#!/sammy_aw/status/1160628655598505984" TargetMode="External" /><Relationship Id="rId19" Type="http://schemas.openxmlformats.org/officeDocument/2006/relationships/hyperlink" Target="https://twitter.com/#!/sam_samoooiiiii/status/1161066981216460801" TargetMode="External" /><Relationship Id="rId20" Type="http://schemas.openxmlformats.org/officeDocument/2006/relationships/hyperlink" Target="https://twitter.com/#!/mmoo9m/status/1161134027409108992" TargetMode="External" /><Relationship Id="rId21" Type="http://schemas.openxmlformats.org/officeDocument/2006/relationships/hyperlink" Target="https://twitter.com/#!/mmoo9m/status/1161134027409108992" TargetMode="External" /><Relationship Id="rId22" Type="http://schemas.openxmlformats.org/officeDocument/2006/relationships/hyperlink" Target="https://twitter.com/#!/muhammedalhamd/status/1161706410826174464" TargetMode="External" /><Relationship Id="rId23" Type="http://schemas.openxmlformats.org/officeDocument/2006/relationships/hyperlink" Target="https://twitter.com/#!/joe68095082/status/1161710430399729664" TargetMode="External" /><Relationship Id="rId24" Type="http://schemas.openxmlformats.org/officeDocument/2006/relationships/hyperlink" Target="https://twitter.com/#!/3lalillo/status/1161900318541717504" TargetMode="External" /><Relationship Id="rId25" Type="http://schemas.openxmlformats.org/officeDocument/2006/relationships/hyperlink" Target="https://twitter.com/#!/3lalillo/status/1161900318541717504" TargetMode="External" /><Relationship Id="rId26" Type="http://schemas.openxmlformats.org/officeDocument/2006/relationships/hyperlink" Target="https://twitter.com/#!/26b169ff3ffa4bc/status/1161903751076225025"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pbs.twimg.com/profile_images/1147209705850310656/4jrjRuxu_normal.jpg" TargetMode="External" /><Relationship Id="rId8" Type="http://schemas.openxmlformats.org/officeDocument/2006/relationships/hyperlink" Target="http://pbs.twimg.com/profile_images/1159904630245122048/P3o7NkO9_normal.jpg" TargetMode="External" /><Relationship Id="rId9" Type="http://schemas.openxmlformats.org/officeDocument/2006/relationships/hyperlink" Target="http://pbs.twimg.com/profile_images/1011205278199631872/gCXTRtJ9_normal.jp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856664119658897408/7w29_NxF_normal.jpg" TargetMode="External" /><Relationship Id="rId13" Type="http://schemas.openxmlformats.org/officeDocument/2006/relationships/hyperlink" Target="http://pbs.twimg.com/profile_images/1138118061368729600/9e6oEZx6_normal.jpg" TargetMode="External" /><Relationship Id="rId14" Type="http://schemas.openxmlformats.org/officeDocument/2006/relationships/hyperlink" Target="http://pbs.twimg.com/profile_images/1160568440895225856/PjNmYIC3_normal.jpg" TargetMode="External" /><Relationship Id="rId15" Type="http://schemas.openxmlformats.org/officeDocument/2006/relationships/hyperlink" Target="http://pbs.twimg.com/profile_images/1160568440895225856/PjNmYIC3_normal.jpg" TargetMode="External" /><Relationship Id="rId16" Type="http://schemas.openxmlformats.org/officeDocument/2006/relationships/hyperlink" Target="http://pbs.twimg.com/profile_images/562010995925983233/6mczWehq_normal.png" TargetMode="External" /><Relationship Id="rId17" Type="http://schemas.openxmlformats.org/officeDocument/2006/relationships/hyperlink" Target="https://twitter.com/#!/syria_neet/status/1160542695728832512" TargetMode="External" /><Relationship Id="rId18" Type="http://schemas.openxmlformats.org/officeDocument/2006/relationships/hyperlink" Target="https://twitter.com/#!/sammy_aw/status/1160628655598505984" TargetMode="External" /><Relationship Id="rId19" Type="http://schemas.openxmlformats.org/officeDocument/2006/relationships/hyperlink" Target="https://twitter.com/#!/sam_samoooiiiii/status/1161066981216460801" TargetMode="External" /><Relationship Id="rId20" Type="http://schemas.openxmlformats.org/officeDocument/2006/relationships/hyperlink" Target="https://twitter.com/#!/mmoo9m/status/1161134027409108992" TargetMode="External" /><Relationship Id="rId21" Type="http://schemas.openxmlformats.org/officeDocument/2006/relationships/hyperlink" Target="https://twitter.com/#!/mmoo9m/status/1161134027409108992" TargetMode="External" /><Relationship Id="rId22" Type="http://schemas.openxmlformats.org/officeDocument/2006/relationships/hyperlink" Target="https://twitter.com/#!/muhammedalhamd/status/1161706410826174464" TargetMode="External" /><Relationship Id="rId23" Type="http://schemas.openxmlformats.org/officeDocument/2006/relationships/hyperlink" Target="https://twitter.com/#!/joe68095082/status/1161710430399729664" TargetMode="External" /><Relationship Id="rId24" Type="http://schemas.openxmlformats.org/officeDocument/2006/relationships/hyperlink" Target="https://twitter.com/#!/3lalillo/status/1161900318541717504" TargetMode="External" /><Relationship Id="rId25" Type="http://schemas.openxmlformats.org/officeDocument/2006/relationships/hyperlink" Target="https://twitter.com/#!/3lalillo/status/1161900318541717504" TargetMode="External" /><Relationship Id="rId26" Type="http://schemas.openxmlformats.org/officeDocument/2006/relationships/hyperlink" Target="https://twitter.com/#!/26b169ff3ffa4bc/status/1161903751076225025" TargetMode="External" /><Relationship Id="rId27" Type="http://schemas.openxmlformats.org/officeDocument/2006/relationships/comments" Target="../comments13.xml" /><Relationship Id="rId28" Type="http://schemas.openxmlformats.org/officeDocument/2006/relationships/vmlDrawing" Target="../drawings/vmlDrawing6.vml" /><Relationship Id="rId29" Type="http://schemas.openxmlformats.org/officeDocument/2006/relationships/table" Target="../tables/table23.xml" /><Relationship Id="rId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lsham0damas.site123.me/" TargetMode="External" /><Relationship Id="rId2" Type="http://schemas.openxmlformats.org/officeDocument/2006/relationships/hyperlink" Target="https://ka2enblog.wordpress.com/" TargetMode="External" /><Relationship Id="rId3" Type="http://schemas.openxmlformats.org/officeDocument/2006/relationships/hyperlink" Target="http://mshamsdeen.sarahah.com/" TargetMode="External" /><Relationship Id="rId4" Type="http://schemas.openxmlformats.org/officeDocument/2006/relationships/hyperlink" Target="https://curiouscat.me/3lalillo" TargetMode="External" /><Relationship Id="rId5" Type="http://schemas.openxmlformats.org/officeDocument/2006/relationships/hyperlink" Target="https://curiouscat.me/SocioSteiner" TargetMode="External" /><Relationship Id="rId6" Type="http://schemas.openxmlformats.org/officeDocument/2006/relationships/hyperlink" Target="https://t.co/MPLxPi4KUO" TargetMode="External" /><Relationship Id="rId7" Type="http://schemas.openxmlformats.org/officeDocument/2006/relationships/hyperlink" Target="https://hadiabdullah.net/" TargetMode="External" /><Relationship Id="rId8" Type="http://schemas.openxmlformats.org/officeDocument/2006/relationships/hyperlink" Target="https://pbs.twimg.com/profile_banners/1147209427847667713/1565727989" TargetMode="External" /><Relationship Id="rId9" Type="http://schemas.openxmlformats.org/officeDocument/2006/relationships/hyperlink" Target="https://pbs.twimg.com/profile_banners/2499290658/1529957253" TargetMode="External" /><Relationship Id="rId10" Type="http://schemas.openxmlformats.org/officeDocument/2006/relationships/hyperlink" Target="https://pbs.twimg.com/profile_banners/839713539732406272/1501263927" TargetMode="External" /><Relationship Id="rId11" Type="http://schemas.openxmlformats.org/officeDocument/2006/relationships/hyperlink" Target="https://pbs.twimg.com/profile_banners/3306861329/1563874228" TargetMode="External" /><Relationship Id="rId12" Type="http://schemas.openxmlformats.org/officeDocument/2006/relationships/hyperlink" Target="https://pbs.twimg.com/profile_banners/881943831981285376/1542615486" TargetMode="External" /><Relationship Id="rId13" Type="http://schemas.openxmlformats.org/officeDocument/2006/relationships/hyperlink" Target="https://pbs.twimg.com/profile_banners/4152429555/1451698600" TargetMode="External" /><Relationship Id="rId14" Type="http://schemas.openxmlformats.org/officeDocument/2006/relationships/hyperlink" Target="https://pbs.twimg.com/profile_banners/1411031486/1507221892" TargetMode="External" /><Relationship Id="rId15" Type="http://schemas.openxmlformats.org/officeDocument/2006/relationships/hyperlink" Target="https://pbs.twimg.com/profile_banners/1142801620562010113/1565828433" TargetMode="External" /><Relationship Id="rId16" Type="http://schemas.openxmlformats.org/officeDocument/2006/relationships/hyperlink" Target="https://pbs.twimg.com/profile_banners/2169454425/1558956795" TargetMode="External" /><Relationship Id="rId17" Type="http://schemas.openxmlformats.org/officeDocument/2006/relationships/hyperlink" Target="https://pbs.twimg.com/profile_banners/1018436009829326850/1562581583" TargetMode="External" /><Relationship Id="rId18" Type="http://schemas.openxmlformats.org/officeDocument/2006/relationships/hyperlink" Target="https://pbs.twimg.com/profile_banners/906771091/1543153024"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pbs.twimg.com/profile_images/1147209705850310656/4jrjRuxu_normal.jpg" TargetMode="External" /><Relationship Id="rId28" Type="http://schemas.openxmlformats.org/officeDocument/2006/relationships/hyperlink" Target="http://pbs.twimg.com/profile_images/1148602507498786816/xYT5TARR_normal.jpg" TargetMode="External" /><Relationship Id="rId29" Type="http://schemas.openxmlformats.org/officeDocument/2006/relationships/hyperlink" Target="http://pbs.twimg.com/profile_images/1159904630245122048/P3o7NkO9_normal.jpg" TargetMode="External" /><Relationship Id="rId30" Type="http://schemas.openxmlformats.org/officeDocument/2006/relationships/hyperlink" Target="http://pbs.twimg.com/profile_images/1011205278199631872/gCXTRtJ9_normal.jpg" TargetMode="External" /><Relationship Id="rId31" Type="http://schemas.openxmlformats.org/officeDocument/2006/relationships/hyperlink" Target="http://pbs.twimg.com/profile_images/1153728802687725568/kOCEeezx_normal.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pbs.twimg.com/profile_images/1143400813861265409/ueD3W9p8_normal.jpg" TargetMode="External" /><Relationship Id="rId34" Type="http://schemas.openxmlformats.org/officeDocument/2006/relationships/hyperlink" Target="http://pbs.twimg.com/profile_images/1159051242015997952/wA0WrmT-_normal.jpg" TargetMode="External" /><Relationship Id="rId35" Type="http://schemas.openxmlformats.org/officeDocument/2006/relationships/hyperlink" Target="http://pbs.twimg.com/profile_images/856664119658897408/7w29_NxF_normal.jpg" TargetMode="External" /><Relationship Id="rId36" Type="http://schemas.openxmlformats.org/officeDocument/2006/relationships/hyperlink" Target="http://pbs.twimg.com/profile_images/1138118061368729600/9e6oEZx6_normal.jpg" TargetMode="External" /><Relationship Id="rId37" Type="http://schemas.openxmlformats.org/officeDocument/2006/relationships/hyperlink" Target="http://pbs.twimg.com/profile_images/1133820643940732934/zI2Rzc9I_normal.jpg" TargetMode="External" /><Relationship Id="rId38" Type="http://schemas.openxmlformats.org/officeDocument/2006/relationships/hyperlink" Target="http://pbs.twimg.com/profile_images/1160568440895225856/PjNmYIC3_normal.jpg" TargetMode="External" /><Relationship Id="rId39" Type="http://schemas.openxmlformats.org/officeDocument/2006/relationships/hyperlink" Target="http://pbs.twimg.com/profile_images/1160472089490538496/rpC03CV5_normal.jpg" TargetMode="External" /><Relationship Id="rId40" Type="http://schemas.openxmlformats.org/officeDocument/2006/relationships/hyperlink" Target="http://pbs.twimg.com/profile_images/1161732249798291456/RYGvi1gG_normal.jpg" TargetMode="External" /><Relationship Id="rId41" Type="http://schemas.openxmlformats.org/officeDocument/2006/relationships/hyperlink" Target="http://pbs.twimg.com/profile_images/562010995925983233/6mczWehq_normal.png" TargetMode="External" /><Relationship Id="rId42" Type="http://schemas.openxmlformats.org/officeDocument/2006/relationships/hyperlink" Target="http://pbs.twimg.com/profile_images/1137353518006898689/ZZ8KqrNN_normal.jpg" TargetMode="External" /><Relationship Id="rId43" Type="http://schemas.openxmlformats.org/officeDocument/2006/relationships/hyperlink" Target="https://twitter.com/syria_neet" TargetMode="External" /><Relationship Id="rId44" Type="http://schemas.openxmlformats.org/officeDocument/2006/relationships/hyperlink" Target="https://twitter.com/megd1982" TargetMode="External" /><Relationship Id="rId45" Type="http://schemas.openxmlformats.org/officeDocument/2006/relationships/hyperlink" Target="https://twitter.com/sammy_aw" TargetMode="External" /><Relationship Id="rId46" Type="http://schemas.openxmlformats.org/officeDocument/2006/relationships/hyperlink" Target="https://twitter.com/sam_samoooiiiii" TargetMode="External" /><Relationship Id="rId47" Type="http://schemas.openxmlformats.org/officeDocument/2006/relationships/hyperlink" Target="https://twitter.com/sabri_ali_oglu" TargetMode="External" /><Relationship Id="rId48" Type="http://schemas.openxmlformats.org/officeDocument/2006/relationships/hyperlink" Target="https://twitter.com/mmoo9m" TargetMode="External" /><Relationship Id="rId49" Type="http://schemas.openxmlformats.org/officeDocument/2006/relationships/hyperlink" Target="https://twitter.com/sldv61" TargetMode="External" /><Relationship Id="rId50" Type="http://schemas.openxmlformats.org/officeDocument/2006/relationships/hyperlink" Target="https://twitter.com/lola5574409011" TargetMode="External" /><Relationship Id="rId51" Type="http://schemas.openxmlformats.org/officeDocument/2006/relationships/hyperlink" Target="https://twitter.com/muhammedalhamd" TargetMode="External" /><Relationship Id="rId52" Type="http://schemas.openxmlformats.org/officeDocument/2006/relationships/hyperlink" Target="https://twitter.com/joe68095082" TargetMode="External" /><Relationship Id="rId53" Type="http://schemas.openxmlformats.org/officeDocument/2006/relationships/hyperlink" Target="https://twitter.com/kami2kira" TargetMode="External" /><Relationship Id="rId54" Type="http://schemas.openxmlformats.org/officeDocument/2006/relationships/hyperlink" Target="https://twitter.com/3lalillo" TargetMode="External" /><Relationship Id="rId55" Type="http://schemas.openxmlformats.org/officeDocument/2006/relationships/hyperlink" Target="https://twitter.com/sociosteiner" TargetMode="External" /><Relationship Id="rId56" Type="http://schemas.openxmlformats.org/officeDocument/2006/relationships/hyperlink" Target="https://twitter.com/farahalfetyani" TargetMode="External" /><Relationship Id="rId57" Type="http://schemas.openxmlformats.org/officeDocument/2006/relationships/hyperlink" Target="https://twitter.com/26b169ff3ffa4bc" TargetMode="External" /><Relationship Id="rId58" Type="http://schemas.openxmlformats.org/officeDocument/2006/relationships/hyperlink" Target="https://twitter.com/hadialabdallah" TargetMode="External" /><Relationship Id="rId59" Type="http://schemas.openxmlformats.org/officeDocument/2006/relationships/comments" Target="../comments2.xml" /><Relationship Id="rId60" Type="http://schemas.openxmlformats.org/officeDocument/2006/relationships/vmlDrawing" Target="../drawings/vmlDrawing2.vml" /><Relationship Id="rId61" Type="http://schemas.openxmlformats.org/officeDocument/2006/relationships/table" Target="../tables/table2.x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1903751076225025" TargetMode="External" /><Relationship Id="rId2" Type="http://schemas.openxmlformats.org/officeDocument/2006/relationships/hyperlink" Target="https://twitter.com/i/web/status/1161710430399729664" TargetMode="External" /><Relationship Id="rId3" Type="http://schemas.openxmlformats.org/officeDocument/2006/relationships/hyperlink" Target="https://www.facebook.com/100010809189560/posts/900063167030648/" TargetMode="External" /><Relationship Id="rId4" Type="http://schemas.openxmlformats.org/officeDocument/2006/relationships/hyperlink" Target="https://twitter.com/i/web/status/1161066981216460801" TargetMode="External" /><Relationship Id="rId5" Type="http://schemas.openxmlformats.org/officeDocument/2006/relationships/hyperlink" Target="https://twitter.com/i/web/status/1160628655598505984" TargetMode="External" /><Relationship Id="rId6" Type="http://schemas.openxmlformats.org/officeDocument/2006/relationships/hyperlink" Target="https://twitter.com/i/web/status/1160542695728832512" TargetMode="External" /><Relationship Id="rId7" Type="http://schemas.openxmlformats.org/officeDocument/2006/relationships/hyperlink" Target="https://twitter.com/i/web/status/1161903751076225025" TargetMode="External" /><Relationship Id="rId8" Type="http://schemas.openxmlformats.org/officeDocument/2006/relationships/hyperlink" Target="https://twitter.com/i/web/status/1161710430399729664" TargetMode="External" /><Relationship Id="rId9" Type="http://schemas.openxmlformats.org/officeDocument/2006/relationships/hyperlink" Target="https://twitter.com/i/web/status/1161066981216460801" TargetMode="External" /><Relationship Id="rId10" Type="http://schemas.openxmlformats.org/officeDocument/2006/relationships/hyperlink" Target="https://twitter.com/i/web/status/1160542695728832512" TargetMode="External" /><Relationship Id="rId11" Type="http://schemas.openxmlformats.org/officeDocument/2006/relationships/hyperlink" Target="https://twitter.com/i/web/status/1160628655598505984" TargetMode="External" /><Relationship Id="rId12" Type="http://schemas.openxmlformats.org/officeDocument/2006/relationships/hyperlink" Target="https://www.facebook.com/100010809189560/posts/900063167030648/"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443</v>
      </c>
      <c r="BB2" s="13" t="s">
        <v>459</v>
      </c>
      <c r="BC2" s="13" t="s">
        <v>460</v>
      </c>
      <c r="BD2" s="67" t="s">
        <v>617</v>
      </c>
      <c r="BE2" s="67" t="s">
        <v>618</v>
      </c>
      <c r="BF2" s="67" t="s">
        <v>619</v>
      </c>
      <c r="BG2" s="67" t="s">
        <v>620</v>
      </c>
      <c r="BH2" s="67" t="s">
        <v>621</v>
      </c>
      <c r="BI2" s="67" t="s">
        <v>622</v>
      </c>
      <c r="BJ2" s="67" t="s">
        <v>623</v>
      </c>
      <c r="BK2" s="67" t="s">
        <v>624</v>
      </c>
      <c r="BL2" s="67" t="s">
        <v>625</v>
      </c>
    </row>
    <row r="3" spans="1:64" ht="15" customHeight="1">
      <c r="A3" s="84" t="s">
        <v>212</v>
      </c>
      <c r="B3" s="84" t="s">
        <v>220</v>
      </c>
      <c r="C3" s="53" t="s">
        <v>652</v>
      </c>
      <c r="D3" s="54">
        <v>3</v>
      </c>
      <c r="E3" s="65" t="s">
        <v>132</v>
      </c>
      <c r="F3" s="55">
        <v>35</v>
      </c>
      <c r="G3" s="53"/>
      <c r="H3" s="57"/>
      <c r="I3" s="56"/>
      <c r="J3" s="56"/>
      <c r="K3" s="36" t="s">
        <v>65</v>
      </c>
      <c r="L3" s="62">
        <v>3</v>
      </c>
      <c r="M3" s="62"/>
      <c r="N3" s="63"/>
      <c r="O3" s="85" t="s">
        <v>228</v>
      </c>
      <c r="P3" s="87">
        <v>43688.55920138889</v>
      </c>
      <c r="Q3" s="85" t="s">
        <v>230</v>
      </c>
      <c r="R3" s="89" t="s">
        <v>238</v>
      </c>
      <c r="S3" s="85" t="s">
        <v>244</v>
      </c>
      <c r="T3" s="85"/>
      <c r="U3" s="85"/>
      <c r="V3" s="89" t="s">
        <v>246</v>
      </c>
      <c r="W3" s="87">
        <v>43688.55920138889</v>
      </c>
      <c r="X3" s="89" t="s">
        <v>254</v>
      </c>
      <c r="Y3" s="85"/>
      <c r="Z3" s="85"/>
      <c r="AA3" s="91" t="s">
        <v>262</v>
      </c>
      <c r="AB3" s="91" t="s">
        <v>270</v>
      </c>
      <c r="AC3" s="85" t="b">
        <v>0</v>
      </c>
      <c r="AD3" s="85">
        <v>0</v>
      </c>
      <c r="AE3" s="91" t="s">
        <v>276</v>
      </c>
      <c r="AF3" s="85" t="b">
        <v>0</v>
      </c>
      <c r="AG3" s="85" t="s">
        <v>283</v>
      </c>
      <c r="AH3" s="85"/>
      <c r="AI3" s="91" t="s">
        <v>277</v>
      </c>
      <c r="AJ3" s="85" t="b">
        <v>0</v>
      </c>
      <c r="AK3" s="85">
        <v>0</v>
      </c>
      <c r="AL3" s="91" t="s">
        <v>277</v>
      </c>
      <c r="AM3" s="85" t="s">
        <v>284</v>
      </c>
      <c r="AN3" s="85" t="b">
        <v>1</v>
      </c>
      <c r="AO3" s="91" t="s">
        <v>270</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20</v>
      </c>
      <c r="BK3" s="52">
        <v>100</v>
      </c>
      <c r="BL3" s="51">
        <v>20</v>
      </c>
    </row>
    <row r="4" spans="1:64" ht="15" customHeight="1">
      <c r="A4" s="84" t="s">
        <v>213</v>
      </c>
      <c r="B4" s="84" t="s">
        <v>213</v>
      </c>
      <c r="C4" s="53" t="s">
        <v>652</v>
      </c>
      <c r="D4" s="54">
        <v>3</v>
      </c>
      <c r="E4" s="65" t="s">
        <v>132</v>
      </c>
      <c r="F4" s="55">
        <v>35</v>
      </c>
      <c r="G4" s="53"/>
      <c r="H4" s="57"/>
      <c r="I4" s="56"/>
      <c r="J4" s="56"/>
      <c r="K4" s="36" t="s">
        <v>65</v>
      </c>
      <c r="L4" s="83">
        <v>4</v>
      </c>
      <c r="M4" s="83"/>
      <c r="N4" s="63"/>
      <c r="O4" s="86" t="s">
        <v>176</v>
      </c>
      <c r="P4" s="88">
        <v>43688.79640046296</v>
      </c>
      <c r="Q4" s="86" t="s">
        <v>231</v>
      </c>
      <c r="R4" s="90" t="s">
        <v>239</v>
      </c>
      <c r="S4" s="86" t="s">
        <v>244</v>
      </c>
      <c r="T4" s="86"/>
      <c r="U4" s="86"/>
      <c r="V4" s="90" t="s">
        <v>247</v>
      </c>
      <c r="W4" s="88">
        <v>43688.79640046296</v>
      </c>
      <c r="X4" s="90" t="s">
        <v>255</v>
      </c>
      <c r="Y4" s="86"/>
      <c r="Z4" s="86"/>
      <c r="AA4" s="92" t="s">
        <v>263</v>
      </c>
      <c r="AB4" s="86"/>
      <c r="AC4" s="86" t="b">
        <v>0</v>
      </c>
      <c r="AD4" s="86">
        <v>0</v>
      </c>
      <c r="AE4" s="92" t="s">
        <v>277</v>
      </c>
      <c r="AF4" s="86" t="b">
        <v>0</v>
      </c>
      <c r="AG4" s="86" t="s">
        <v>283</v>
      </c>
      <c r="AH4" s="86"/>
      <c r="AI4" s="92" t="s">
        <v>277</v>
      </c>
      <c r="AJ4" s="86" t="b">
        <v>0</v>
      </c>
      <c r="AK4" s="86">
        <v>0</v>
      </c>
      <c r="AL4" s="92" t="s">
        <v>277</v>
      </c>
      <c r="AM4" s="86" t="s">
        <v>284</v>
      </c>
      <c r="AN4" s="86" t="b">
        <v>1</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7</v>
      </c>
      <c r="BC4" s="85" t="str">
        <f>REPLACE(INDEX(GroupVertices[Group],MATCH(Edges[[#This Row],[Vertex 2]],GroupVertices[Vertex],0)),1,1,"")</f>
        <v>7</v>
      </c>
      <c r="BD4" s="51">
        <v>0</v>
      </c>
      <c r="BE4" s="52">
        <v>0</v>
      </c>
      <c r="BF4" s="51">
        <v>0</v>
      </c>
      <c r="BG4" s="52">
        <v>0</v>
      </c>
      <c r="BH4" s="51">
        <v>0</v>
      </c>
      <c r="BI4" s="52">
        <v>0</v>
      </c>
      <c r="BJ4" s="51">
        <v>21</v>
      </c>
      <c r="BK4" s="52">
        <v>100</v>
      </c>
      <c r="BL4" s="51">
        <v>21</v>
      </c>
    </row>
    <row r="5" spans="1:64" ht="45">
      <c r="A5" s="84" t="s">
        <v>214</v>
      </c>
      <c r="B5" s="84" t="s">
        <v>221</v>
      </c>
      <c r="C5" s="53" t="s">
        <v>652</v>
      </c>
      <c r="D5" s="54">
        <v>3</v>
      </c>
      <c r="E5" s="65" t="s">
        <v>132</v>
      </c>
      <c r="F5" s="55">
        <v>35</v>
      </c>
      <c r="G5" s="53"/>
      <c r="H5" s="57"/>
      <c r="I5" s="56"/>
      <c r="J5" s="56"/>
      <c r="K5" s="36" t="s">
        <v>65</v>
      </c>
      <c r="L5" s="83">
        <v>5</v>
      </c>
      <c r="M5" s="83"/>
      <c r="N5" s="63"/>
      <c r="O5" s="86" t="s">
        <v>228</v>
      </c>
      <c r="P5" s="88">
        <v>43690.005949074075</v>
      </c>
      <c r="Q5" s="86" t="s">
        <v>232</v>
      </c>
      <c r="R5" s="90" t="s">
        <v>240</v>
      </c>
      <c r="S5" s="86" t="s">
        <v>244</v>
      </c>
      <c r="T5" s="86"/>
      <c r="U5" s="86"/>
      <c r="V5" s="90" t="s">
        <v>248</v>
      </c>
      <c r="W5" s="88">
        <v>43690.005949074075</v>
      </c>
      <c r="X5" s="90" t="s">
        <v>256</v>
      </c>
      <c r="Y5" s="86"/>
      <c r="Z5" s="86"/>
      <c r="AA5" s="92" t="s">
        <v>264</v>
      </c>
      <c r="AB5" s="92" t="s">
        <v>271</v>
      </c>
      <c r="AC5" s="86" t="b">
        <v>0</v>
      </c>
      <c r="AD5" s="86">
        <v>0</v>
      </c>
      <c r="AE5" s="92" t="s">
        <v>278</v>
      </c>
      <c r="AF5" s="86" t="b">
        <v>0</v>
      </c>
      <c r="AG5" s="86" t="s">
        <v>283</v>
      </c>
      <c r="AH5" s="86"/>
      <c r="AI5" s="92" t="s">
        <v>277</v>
      </c>
      <c r="AJ5" s="86" t="b">
        <v>0</v>
      </c>
      <c r="AK5" s="86">
        <v>0</v>
      </c>
      <c r="AL5" s="92" t="s">
        <v>277</v>
      </c>
      <c r="AM5" s="86" t="s">
        <v>284</v>
      </c>
      <c r="AN5" s="86" t="b">
        <v>1</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0</v>
      </c>
      <c r="BE5" s="52">
        <v>0</v>
      </c>
      <c r="BF5" s="51">
        <v>0</v>
      </c>
      <c r="BG5" s="52">
        <v>0</v>
      </c>
      <c r="BH5" s="51">
        <v>0</v>
      </c>
      <c r="BI5" s="52">
        <v>0</v>
      </c>
      <c r="BJ5" s="51">
        <v>20</v>
      </c>
      <c r="BK5" s="52">
        <v>100</v>
      </c>
      <c r="BL5" s="51">
        <v>20</v>
      </c>
    </row>
    <row r="6" spans="1:64" ht="45">
      <c r="A6" s="84" t="s">
        <v>215</v>
      </c>
      <c r="B6" s="84" t="s">
        <v>222</v>
      </c>
      <c r="C6" s="53" t="s">
        <v>652</v>
      </c>
      <c r="D6" s="54">
        <v>3</v>
      </c>
      <c r="E6" s="65" t="s">
        <v>132</v>
      </c>
      <c r="F6" s="55">
        <v>35</v>
      </c>
      <c r="G6" s="53"/>
      <c r="H6" s="57"/>
      <c r="I6" s="56"/>
      <c r="J6" s="56"/>
      <c r="K6" s="36" t="s">
        <v>65</v>
      </c>
      <c r="L6" s="83">
        <v>6</v>
      </c>
      <c r="M6" s="83"/>
      <c r="N6" s="63"/>
      <c r="O6" s="86" t="s">
        <v>229</v>
      </c>
      <c r="P6" s="88">
        <v>43690.19096064815</v>
      </c>
      <c r="Q6" s="86" t="s">
        <v>233</v>
      </c>
      <c r="R6" s="86"/>
      <c r="S6" s="86"/>
      <c r="T6" s="86"/>
      <c r="U6" s="86"/>
      <c r="V6" s="90" t="s">
        <v>249</v>
      </c>
      <c r="W6" s="88">
        <v>43690.19096064815</v>
      </c>
      <c r="X6" s="90" t="s">
        <v>257</v>
      </c>
      <c r="Y6" s="86"/>
      <c r="Z6" s="86"/>
      <c r="AA6" s="92" t="s">
        <v>265</v>
      </c>
      <c r="AB6" s="92" t="s">
        <v>272</v>
      </c>
      <c r="AC6" s="86" t="b">
        <v>0</v>
      </c>
      <c r="AD6" s="86">
        <v>0</v>
      </c>
      <c r="AE6" s="92" t="s">
        <v>279</v>
      </c>
      <c r="AF6" s="86" t="b">
        <v>0</v>
      </c>
      <c r="AG6" s="86" t="s">
        <v>283</v>
      </c>
      <c r="AH6" s="86"/>
      <c r="AI6" s="92" t="s">
        <v>277</v>
      </c>
      <c r="AJ6" s="86" t="b">
        <v>0</v>
      </c>
      <c r="AK6" s="86">
        <v>0</v>
      </c>
      <c r="AL6" s="92" t="s">
        <v>277</v>
      </c>
      <c r="AM6" s="86" t="s">
        <v>285</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215</v>
      </c>
      <c r="B7" s="84" t="s">
        <v>223</v>
      </c>
      <c r="C7" s="53" t="s">
        <v>652</v>
      </c>
      <c r="D7" s="54">
        <v>3</v>
      </c>
      <c r="E7" s="65" t="s">
        <v>132</v>
      </c>
      <c r="F7" s="55">
        <v>35</v>
      </c>
      <c r="G7" s="53"/>
      <c r="H7" s="57"/>
      <c r="I7" s="56"/>
      <c r="J7" s="56"/>
      <c r="K7" s="36" t="s">
        <v>65</v>
      </c>
      <c r="L7" s="83">
        <v>7</v>
      </c>
      <c r="M7" s="83"/>
      <c r="N7" s="63"/>
      <c r="O7" s="86" t="s">
        <v>228</v>
      </c>
      <c r="P7" s="88">
        <v>43690.19096064815</v>
      </c>
      <c r="Q7" s="86" t="s">
        <v>233</v>
      </c>
      <c r="R7" s="86"/>
      <c r="S7" s="86"/>
      <c r="T7" s="86"/>
      <c r="U7" s="86"/>
      <c r="V7" s="90" t="s">
        <v>249</v>
      </c>
      <c r="W7" s="88">
        <v>43690.19096064815</v>
      </c>
      <c r="X7" s="90" t="s">
        <v>257</v>
      </c>
      <c r="Y7" s="86"/>
      <c r="Z7" s="86"/>
      <c r="AA7" s="92" t="s">
        <v>265</v>
      </c>
      <c r="AB7" s="92" t="s">
        <v>272</v>
      </c>
      <c r="AC7" s="86" t="b">
        <v>0</v>
      </c>
      <c r="AD7" s="86">
        <v>0</v>
      </c>
      <c r="AE7" s="92" t="s">
        <v>279</v>
      </c>
      <c r="AF7" s="86" t="b">
        <v>0</v>
      </c>
      <c r="AG7" s="86" t="s">
        <v>283</v>
      </c>
      <c r="AH7" s="86"/>
      <c r="AI7" s="92" t="s">
        <v>277</v>
      </c>
      <c r="AJ7" s="86" t="b">
        <v>0</v>
      </c>
      <c r="AK7" s="86">
        <v>0</v>
      </c>
      <c r="AL7" s="92" t="s">
        <v>277</v>
      </c>
      <c r="AM7" s="86" t="s">
        <v>285</v>
      </c>
      <c r="AN7" s="86" t="b">
        <v>0</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13</v>
      </c>
      <c r="BK7" s="52">
        <v>100</v>
      </c>
      <c r="BL7" s="51">
        <v>13</v>
      </c>
    </row>
    <row r="8" spans="1:64" ht="45">
      <c r="A8" s="84" t="s">
        <v>216</v>
      </c>
      <c r="B8" s="84" t="s">
        <v>216</v>
      </c>
      <c r="C8" s="53" t="s">
        <v>652</v>
      </c>
      <c r="D8" s="54">
        <v>3</v>
      </c>
      <c r="E8" s="65" t="s">
        <v>132</v>
      </c>
      <c r="F8" s="55">
        <v>35</v>
      </c>
      <c r="G8" s="53"/>
      <c r="H8" s="57"/>
      <c r="I8" s="56"/>
      <c r="J8" s="56"/>
      <c r="K8" s="36" t="s">
        <v>65</v>
      </c>
      <c r="L8" s="83">
        <v>8</v>
      </c>
      <c r="M8" s="83"/>
      <c r="N8" s="63"/>
      <c r="O8" s="86" t="s">
        <v>176</v>
      </c>
      <c r="P8" s="88">
        <v>43691.77043981481</v>
      </c>
      <c r="Q8" s="86" t="s">
        <v>234</v>
      </c>
      <c r="R8" s="90" t="s">
        <v>241</v>
      </c>
      <c r="S8" s="86" t="s">
        <v>245</v>
      </c>
      <c r="T8" s="86"/>
      <c r="U8" s="86"/>
      <c r="V8" s="90" t="s">
        <v>250</v>
      </c>
      <c r="W8" s="88">
        <v>43691.77043981481</v>
      </c>
      <c r="X8" s="90" t="s">
        <v>258</v>
      </c>
      <c r="Y8" s="86"/>
      <c r="Z8" s="86"/>
      <c r="AA8" s="92" t="s">
        <v>266</v>
      </c>
      <c r="AB8" s="86"/>
      <c r="AC8" s="86" t="b">
        <v>0</v>
      </c>
      <c r="AD8" s="86">
        <v>0</v>
      </c>
      <c r="AE8" s="92" t="s">
        <v>277</v>
      </c>
      <c r="AF8" s="86" t="b">
        <v>0</v>
      </c>
      <c r="AG8" s="86" t="s">
        <v>283</v>
      </c>
      <c r="AH8" s="86"/>
      <c r="AI8" s="92" t="s">
        <v>277</v>
      </c>
      <c r="AJ8" s="86" t="b">
        <v>0</v>
      </c>
      <c r="AK8" s="86">
        <v>0</v>
      </c>
      <c r="AL8" s="92" t="s">
        <v>277</v>
      </c>
      <c r="AM8" s="86" t="s">
        <v>286</v>
      </c>
      <c r="AN8" s="86" t="b">
        <v>0</v>
      </c>
      <c r="AO8" s="92" t="s">
        <v>266</v>
      </c>
      <c r="AP8" s="86" t="s">
        <v>176</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v>0</v>
      </c>
      <c r="BE8" s="52">
        <v>0</v>
      </c>
      <c r="BF8" s="51">
        <v>0</v>
      </c>
      <c r="BG8" s="52">
        <v>0</v>
      </c>
      <c r="BH8" s="51">
        <v>0</v>
      </c>
      <c r="BI8" s="52">
        <v>0</v>
      </c>
      <c r="BJ8" s="51">
        <v>13</v>
      </c>
      <c r="BK8" s="52">
        <v>100</v>
      </c>
      <c r="BL8" s="51">
        <v>13</v>
      </c>
    </row>
    <row r="9" spans="1:64" ht="45">
      <c r="A9" s="84" t="s">
        <v>217</v>
      </c>
      <c r="B9" s="84" t="s">
        <v>224</v>
      </c>
      <c r="C9" s="53" t="s">
        <v>652</v>
      </c>
      <c r="D9" s="54">
        <v>3</v>
      </c>
      <c r="E9" s="65" t="s">
        <v>132</v>
      </c>
      <c r="F9" s="55">
        <v>35</v>
      </c>
      <c r="G9" s="53"/>
      <c r="H9" s="57"/>
      <c r="I9" s="56"/>
      <c r="J9" s="56"/>
      <c r="K9" s="36" t="s">
        <v>65</v>
      </c>
      <c r="L9" s="83">
        <v>9</v>
      </c>
      <c r="M9" s="83"/>
      <c r="N9" s="63"/>
      <c r="O9" s="86" t="s">
        <v>228</v>
      </c>
      <c r="P9" s="88">
        <v>43691.78152777778</v>
      </c>
      <c r="Q9" s="86" t="s">
        <v>235</v>
      </c>
      <c r="R9" s="90" t="s">
        <v>242</v>
      </c>
      <c r="S9" s="86" t="s">
        <v>244</v>
      </c>
      <c r="T9" s="86"/>
      <c r="U9" s="86"/>
      <c r="V9" s="90" t="s">
        <v>251</v>
      </c>
      <c r="W9" s="88">
        <v>43691.78152777778</v>
      </c>
      <c r="X9" s="90" t="s">
        <v>259</v>
      </c>
      <c r="Y9" s="86"/>
      <c r="Z9" s="86"/>
      <c r="AA9" s="92" t="s">
        <v>267</v>
      </c>
      <c r="AB9" s="92" t="s">
        <v>273</v>
      </c>
      <c r="AC9" s="86" t="b">
        <v>0</v>
      </c>
      <c r="AD9" s="86">
        <v>0</v>
      </c>
      <c r="AE9" s="92" t="s">
        <v>280</v>
      </c>
      <c r="AF9" s="86" t="b">
        <v>0</v>
      </c>
      <c r="AG9" s="86" t="s">
        <v>283</v>
      </c>
      <c r="AH9" s="86"/>
      <c r="AI9" s="92" t="s">
        <v>277</v>
      </c>
      <c r="AJ9" s="86" t="b">
        <v>0</v>
      </c>
      <c r="AK9" s="86">
        <v>0</v>
      </c>
      <c r="AL9" s="92" t="s">
        <v>277</v>
      </c>
      <c r="AM9" s="86" t="s">
        <v>285</v>
      </c>
      <c r="AN9" s="86" t="b">
        <v>1</v>
      </c>
      <c r="AO9" s="92" t="s">
        <v>273</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0</v>
      </c>
      <c r="BE9" s="52">
        <v>0</v>
      </c>
      <c r="BF9" s="51">
        <v>0</v>
      </c>
      <c r="BG9" s="52">
        <v>0</v>
      </c>
      <c r="BH9" s="51">
        <v>0</v>
      </c>
      <c r="BI9" s="52">
        <v>0</v>
      </c>
      <c r="BJ9" s="51">
        <v>23</v>
      </c>
      <c r="BK9" s="52">
        <v>100</v>
      </c>
      <c r="BL9" s="51">
        <v>23</v>
      </c>
    </row>
    <row r="10" spans="1:64" ht="45">
      <c r="A10" s="84" t="s">
        <v>218</v>
      </c>
      <c r="B10" s="84" t="s">
        <v>225</v>
      </c>
      <c r="C10" s="53" t="s">
        <v>652</v>
      </c>
      <c r="D10" s="54">
        <v>3</v>
      </c>
      <c r="E10" s="65" t="s">
        <v>132</v>
      </c>
      <c r="F10" s="55">
        <v>35</v>
      </c>
      <c r="G10" s="53"/>
      <c r="H10" s="57"/>
      <c r="I10" s="56"/>
      <c r="J10" s="56"/>
      <c r="K10" s="36" t="s">
        <v>65</v>
      </c>
      <c r="L10" s="83">
        <v>10</v>
      </c>
      <c r="M10" s="83"/>
      <c r="N10" s="63"/>
      <c r="O10" s="86" t="s">
        <v>229</v>
      </c>
      <c r="P10" s="88">
        <v>43692.30552083333</v>
      </c>
      <c r="Q10" s="86" t="s">
        <v>236</v>
      </c>
      <c r="R10" s="86"/>
      <c r="S10" s="86"/>
      <c r="T10" s="86"/>
      <c r="U10" s="86"/>
      <c r="V10" s="90" t="s">
        <v>252</v>
      </c>
      <c r="W10" s="88">
        <v>43692.30552083333</v>
      </c>
      <c r="X10" s="90" t="s">
        <v>260</v>
      </c>
      <c r="Y10" s="86"/>
      <c r="Z10" s="86"/>
      <c r="AA10" s="92" t="s">
        <v>268</v>
      </c>
      <c r="AB10" s="92" t="s">
        <v>274</v>
      </c>
      <c r="AC10" s="86" t="b">
        <v>0</v>
      </c>
      <c r="AD10" s="86">
        <v>0</v>
      </c>
      <c r="AE10" s="92" t="s">
        <v>281</v>
      </c>
      <c r="AF10" s="86" t="b">
        <v>0</v>
      </c>
      <c r="AG10" s="86" t="s">
        <v>283</v>
      </c>
      <c r="AH10" s="86"/>
      <c r="AI10" s="92" t="s">
        <v>277</v>
      </c>
      <c r="AJ10" s="86" t="b">
        <v>0</v>
      </c>
      <c r="AK10" s="86">
        <v>0</v>
      </c>
      <c r="AL10" s="92" t="s">
        <v>277</v>
      </c>
      <c r="AM10" s="86" t="s">
        <v>284</v>
      </c>
      <c r="AN10" s="86" t="b">
        <v>0</v>
      </c>
      <c r="AO10" s="92" t="s">
        <v>274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218</v>
      </c>
      <c r="B11" s="84" t="s">
        <v>226</v>
      </c>
      <c r="C11" s="53" t="s">
        <v>652</v>
      </c>
      <c r="D11" s="54">
        <v>3</v>
      </c>
      <c r="E11" s="65" t="s">
        <v>132</v>
      </c>
      <c r="F11" s="55">
        <v>35</v>
      </c>
      <c r="G11" s="53"/>
      <c r="H11" s="57"/>
      <c r="I11" s="56"/>
      <c r="J11" s="56"/>
      <c r="K11" s="36" t="s">
        <v>65</v>
      </c>
      <c r="L11" s="83">
        <v>11</v>
      </c>
      <c r="M11" s="83"/>
      <c r="N11" s="63"/>
      <c r="O11" s="86" t="s">
        <v>228</v>
      </c>
      <c r="P11" s="88">
        <v>43692.30552083333</v>
      </c>
      <c r="Q11" s="86" t="s">
        <v>236</v>
      </c>
      <c r="R11" s="86"/>
      <c r="S11" s="86"/>
      <c r="T11" s="86"/>
      <c r="U11" s="86"/>
      <c r="V11" s="90" t="s">
        <v>252</v>
      </c>
      <c r="W11" s="88">
        <v>43692.30552083333</v>
      </c>
      <c r="X11" s="90" t="s">
        <v>260</v>
      </c>
      <c r="Y11" s="86"/>
      <c r="Z11" s="86"/>
      <c r="AA11" s="92" t="s">
        <v>268</v>
      </c>
      <c r="AB11" s="92" t="s">
        <v>274</v>
      </c>
      <c r="AC11" s="86" t="b">
        <v>0</v>
      </c>
      <c r="AD11" s="86">
        <v>0</v>
      </c>
      <c r="AE11" s="92" t="s">
        <v>281</v>
      </c>
      <c r="AF11" s="86" t="b">
        <v>0</v>
      </c>
      <c r="AG11" s="86" t="s">
        <v>283</v>
      </c>
      <c r="AH11" s="86"/>
      <c r="AI11" s="92" t="s">
        <v>277</v>
      </c>
      <c r="AJ11" s="86" t="b">
        <v>0</v>
      </c>
      <c r="AK11" s="86">
        <v>0</v>
      </c>
      <c r="AL11" s="92" t="s">
        <v>277</v>
      </c>
      <c r="AM11" s="86" t="s">
        <v>284</v>
      </c>
      <c r="AN11" s="86" t="b">
        <v>0</v>
      </c>
      <c r="AO11" s="92" t="s">
        <v>274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12</v>
      </c>
      <c r="BK11" s="52">
        <v>100</v>
      </c>
      <c r="BL11" s="51">
        <v>12</v>
      </c>
    </row>
    <row r="12" spans="1:64" ht="45">
      <c r="A12" s="84" t="s">
        <v>219</v>
      </c>
      <c r="B12" s="84" t="s">
        <v>227</v>
      </c>
      <c r="C12" s="53" t="s">
        <v>652</v>
      </c>
      <c r="D12" s="54">
        <v>3</v>
      </c>
      <c r="E12" s="65" t="s">
        <v>132</v>
      </c>
      <c r="F12" s="55">
        <v>35</v>
      </c>
      <c r="G12" s="53"/>
      <c r="H12" s="57"/>
      <c r="I12" s="56"/>
      <c r="J12" s="56"/>
      <c r="K12" s="36" t="s">
        <v>65</v>
      </c>
      <c r="L12" s="83">
        <v>12</v>
      </c>
      <c r="M12" s="83"/>
      <c r="N12" s="63"/>
      <c r="O12" s="86" t="s">
        <v>228</v>
      </c>
      <c r="P12" s="88">
        <v>43692.315</v>
      </c>
      <c r="Q12" s="86" t="s">
        <v>237</v>
      </c>
      <c r="R12" s="90" t="s">
        <v>243</v>
      </c>
      <c r="S12" s="86" t="s">
        <v>244</v>
      </c>
      <c r="T12" s="86"/>
      <c r="U12" s="86"/>
      <c r="V12" s="90" t="s">
        <v>253</v>
      </c>
      <c r="W12" s="88">
        <v>43692.315</v>
      </c>
      <c r="X12" s="90" t="s">
        <v>261</v>
      </c>
      <c r="Y12" s="86"/>
      <c r="Z12" s="86"/>
      <c r="AA12" s="92" t="s">
        <v>269</v>
      </c>
      <c r="AB12" s="92" t="s">
        <v>275</v>
      </c>
      <c r="AC12" s="86" t="b">
        <v>0</v>
      </c>
      <c r="AD12" s="86">
        <v>0</v>
      </c>
      <c r="AE12" s="92" t="s">
        <v>282</v>
      </c>
      <c r="AF12" s="86" t="b">
        <v>0</v>
      </c>
      <c r="AG12" s="86" t="s">
        <v>283</v>
      </c>
      <c r="AH12" s="86"/>
      <c r="AI12" s="92" t="s">
        <v>277</v>
      </c>
      <c r="AJ12" s="86" t="b">
        <v>0</v>
      </c>
      <c r="AK12" s="86">
        <v>0</v>
      </c>
      <c r="AL12" s="92" t="s">
        <v>277</v>
      </c>
      <c r="AM12" s="86" t="s">
        <v>284</v>
      </c>
      <c r="AN12" s="86" t="b">
        <v>1</v>
      </c>
      <c r="AO12" s="92" t="s">
        <v>275</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21</v>
      </c>
      <c r="BK12" s="52">
        <v>100</v>
      </c>
      <c r="BL1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V3" r:id="rId7" display="http://pbs.twimg.com/profile_images/1147209705850310656/4jrjRuxu_normal.jpg"/>
    <hyperlink ref="V4" r:id="rId8" display="http://pbs.twimg.com/profile_images/1159904630245122048/P3o7NkO9_normal.jpg"/>
    <hyperlink ref="V5" r:id="rId9" display="http://pbs.twimg.com/profile_images/1011205278199631872/gCXTRtJ9_normal.jpg"/>
    <hyperlink ref="V6" r:id="rId10" display="http://abs.twimg.com/sticky/default_profile_images/default_profile_normal.png"/>
    <hyperlink ref="V7" r:id="rId11" display="http://abs.twimg.com/sticky/default_profile_images/default_profile_normal.png"/>
    <hyperlink ref="V8" r:id="rId12" display="http://pbs.twimg.com/profile_images/856664119658897408/7w29_NxF_normal.jpg"/>
    <hyperlink ref="V9" r:id="rId13" display="http://pbs.twimg.com/profile_images/1138118061368729600/9e6oEZx6_normal.jpg"/>
    <hyperlink ref="V10" r:id="rId14" display="http://pbs.twimg.com/profile_images/1160568440895225856/PjNmYIC3_normal.jpg"/>
    <hyperlink ref="V11" r:id="rId15" display="http://pbs.twimg.com/profile_images/1160568440895225856/PjNmYIC3_normal.jpg"/>
    <hyperlink ref="V12" r:id="rId16" display="http://pbs.twimg.com/profile_images/562010995925983233/6mczWehq_normal.png"/>
    <hyperlink ref="X3" r:id="rId17" display="https://twitter.com/#!/syria_neet/status/1160542695728832512"/>
    <hyperlink ref="X4" r:id="rId18" display="https://twitter.com/#!/sammy_aw/status/1160628655598505984"/>
    <hyperlink ref="X5" r:id="rId19" display="https://twitter.com/#!/sam_samoooiiiii/status/1161066981216460801"/>
    <hyperlink ref="X6" r:id="rId20" display="https://twitter.com/#!/mmoo9m/status/1161134027409108992"/>
    <hyperlink ref="X7" r:id="rId21" display="https://twitter.com/#!/mmoo9m/status/1161134027409108992"/>
    <hyperlink ref="X8" r:id="rId22" display="https://twitter.com/#!/muhammedalhamd/status/1161706410826174464"/>
    <hyperlink ref="X9" r:id="rId23" display="https://twitter.com/#!/joe68095082/status/1161710430399729664"/>
    <hyperlink ref="X10" r:id="rId24" display="https://twitter.com/#!/3lalillo/status/1161900318541717504"/>
    <hyperlink ref="X11" r:id="rId25" display="https://twitter.com/#!/3lalillo/status/1161900318541717504"/>
    <hyperlink ref="X12" r:id="rId26" display="https://twitter.com/#!/26b169ff3ffa4bc/status/1161903751076225025"/>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608</v>
      </c>
      <c r="B1" s="85" t="s">
        <v>609</v>
      </c>
      <c r="C1" s="85" t="s">
        <v>602</v>
      </c>
      <c r="D1" s="85" t="s">
        <v>603</v>
      </c>
      <c r="E1" s="85" t="s">
        <v>610</v>
      </c>
      <c r="F1" s="85" t="s">
        <v>144</v>
      </c>
      <c r="G1" s="85" t="s">
        <v>611</v>
      </c>
      <c r="H1" s="85" t="s">
        <v>612</v>
      </c>
      <c r="I1" s="85" t="s">
        <v>613</v>
      </c>
      <c r="J1" s="85" t="s">
        <v>614</v>
      </c>
      <c r="K1" s="85" t="s">
        <v>615</v>
      </c>
      <c r="L1" s="85" t="s">
        <v>616</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628</v>
      </c>
      <c r="B2" s="133" t="s">
        <v>629</v>
      </c>
      <c r="C2" s="67" t="s">
        <v>630</v>
      </c>
    </row>
    <row r="3" spans="1:3" ht="15">
      <c r="A3" s="132" t="s">
        <v>444</v>
      </c>
      <c r="B3" s="132" t="s">
        <v>444</v>
      </c>
      <c r="C3" s="36">
        <v>2</v>
      </c>
    </row>
    <row r="4" spans="1:3" ht="15">
      <c r="A4" s="132" t="s">
        <v>445</v>
      </c>
      <c r="B4" s="132" t="s">
        <v>445</v>
      </c>
      <c r="C4" s="36">
        <v>2</v>
      </c>
    </row>
    <row r="5" spans="1:3" ht="15">
      <c r="A5" s="132" t="s">
        <v>446</v>
      </c>
      <c r="B5" s="132" t="s">
        <v>446</v>
      </c>
      <c r="C5" s="36">
        <v>1</v>
      </c>
    </row>
    <row r="6" spans="1:3" ht="15">
      <c r="A6" s="132" t="s">
        <v>447</v>
      </c>
      <c r="B6" s="132" t="s">
        <v>447</v>
      </c>
      <c r="C6" s="36">
        <v>1</v>
      </c>
    </row>
    <row r="7" spans="1:3" ht="15">
      <c r="A7" s="132" t="s">
        <v>448</v>
      </c>
      <c r="B7" s="132" t="s">
        <v>448</v>
      </c>
      <c r="C7" s="36">
        <v>1</v>
      </c>
    </row>
    <row r="8" spans="1:3" ht="15">
      <c r="A8" s="132" t="s">
        <v>449</v>
      </c>
      <c r="B8" s="132" t="s">
        <v>449</v>
      </c>
      <c r="C8" s="36">
        <v>1</v>
      </c>
    </row>
    <row r="9" spans="1:3" ht="15">
      <c r="A9" s="132" t="s">
        <v>450</v>
      </c>
      <c r="B9" s="132" t="s">
        <v>450</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636</v>
      </c>
      <c r="B1" s="13" t="s">
        <v>17</v>
      </c>
    </row>
    <row r="2" spans="1:2" ht="15">
      <c r="A2" s="85" t="s">
        <v>637</v>
      </c>
      <c r="B2" s="85" t="s">
        <v>643</v>
      </c>
    </row>
    <row r="3" spans="1:2" ht="15">
      <c r="A3" s="85" t="s">
        <v>638</v>
      </c>
      <c r="B3" s="85" t="s">
        <v>644</v>
      </c>
    </row>
    <row r="4" spans="1:2" ht="15">
      <c r="A4" s="85" t="s">
        <v>639</v>
      </c>
      <c r="B4" s="85" t="s">
        <v>645</v>
      </c>
    </row>
    <row r="5" spans="1:2" ht="15">
      <c r="A5" s="85" t="s">
        <v>640</v>
      </c>
      <c r="B5" s="85" t="s">
        <v>646</v>
      </c>
    </row>
    <row r="6" spans="1:2" ht="15">
      <c r="A6" s="85" t="s">
        <v>641</v>
      </c>
      <c r="B6" s="85" t="s">
        <v>647</v>
      </c>
    </row>
    <row r="7" spans="1:2" ht="15">
      <c r="A7" s="85" t="s">
        <v>642</v>
      </c>
      <c r="B7" s="85" t="s">
        <v>644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443</v>
      </c>
      <c r="BB2" s="13" t="s">
        <v>459</v>
      </c>
      <c r="BC2" s="13" t="s">
        <v>460</v>
      </c>
      <c r="BD2" s="67" t="s">
        <v>617</v>
      </c>
      <c r="BE2" s="67" t="s">
        <v>618</v>
      </c>
      <c r="BF2" s="67" t="s">
        <v>619</v>
      </c>
      <c r="BG2" s="67" t="s">
        <v>620</v>
      </c>
      <c r="BH2" s="67" t="s">
        <v>621</v>
      </c>
      <c r="BI2" s="67" t="s">
        <v>622</v>
      </c>
      <c r="BJ2" s="67" t="s">
        <v>623</v>
      </c>
      <c r="BK2" s="67" t="s">
        <v>624</v>
      </c>
      <c r="BL2" s="67" t="s">
        <v>625</v>
      </c>
    </row>
    <row r="3" spans="1:64" ht="15" customHeight="1">
      <c r="A3" s="84" t="s">
        <v>212</v>
      </c>
      <c r="B3" s="84" t="s">
        <v>220</v>
      </c>
      <c r="C3" s="53"/>
      <c r="D3" s="54"/>
      <c r="E3" s="65"/>
      <c r="F3" s="55"/>
      <c r="G3" s="53"/>
      <c r="H3" s="57"/>
      <c r="I3" s="56"/>
      <c r="J3" s="56"/>
      <c r="K3" s="36" t="s">
        <v>65</v>
      </c>
      <c r="L3" s="62">
        <v>3</v>
      </c>
      <c r="M3" s="62"/>
      <c r="N3" s="63"/>
      <c r="O3" s="85" t="s">
        <v>228</v>
      </c>
      <c r="P3" s="87">
        <v>43688.55920138889</v>
      </c>
      <c r="Q3" s="85" t="s">
        <v>230</v>
      </c>
      <c r="R3" s="89" t="s">
        <v>238</v>
      </c>
      <c r="S3" s="85" t="s">
        <v>244</v>
      </c>
      <c r="T3" s="85"/>
      <c r="U3" s="85"/>
      <c r="V3" s="89" t="s">
        <v>246</v>
      </c>
      <c r="W3" s="87">
        <v>43688.55920138889</v>
      </c>
      <c r="X3" s="89" t="s">
        <v>254</v>
      </c>
      <c r="Y3" s="85"/>
      <c r="Z3" s="85"/>
      <c r="AA3" s="91" t="s">
        <v>262</v>
      </c>
      <c r="AB3" s="91" t="s">
        <v>270</v>
      </c>
      <c r="AC3" s="85" t="b">
        <v>0</v>
      </c>
      <c r="AD3" s="85">
        <v>0</v>
      </c>
      <c r="AE3" s="91" t="s">
        <v>276</v>
      </c>
      <c r="AF3" s="85" t="b">
        <v>0</v>
      </c>
      <c r="AG3" s="85" t="s">
        <v>283</v>
      </c>
      <c r="AH3" s="85"/>
      <c r="AI3" s="91" t="s">
        <v>277</v>
      </c>
      <c r="AJ3" s="85" t="b">
        <v>0</v>
      </c>
      <c r="AK3" s="85">
        <v>0</v>
      </c>
      <c r="AL3" s="91" t="s">
        <v>277</v>
      </c>
      <c r="AM3" s="85" t="s">
        <v>284</v>
      </c>
      <c r="AN3" s="85" t="b">
        <v>1</v>
      </c>
      <c r="AO3" s="91" t="s">
        <v>270</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20</v>
      </c>
      <c r="BK3" s="52">
        <v>100</v>
      </c>
      <c r="BL3" s="51">
        <v>20</v>
      </c>
    </row>
    <row r="4" spans="1:64" ht="15" customHeight="1">
      <c r="A4" s="84" t="s">
        <v>213</v>
      </c>
      <c r="B4" s="84" t="s">
        <v>213</v>
      </c>
      <c r="C4" s="53"/>
      <c r="D4" s="54"/>
      <c r="E4" s="65"/>
      <c r="F4" s="55"/>
      <c r="G4" s="53"/>
      <c r="H4" s="57"/>
      <c r="I4" s="56"/>
      <c r="J4" s="56"/>
      <c r="K4" s="36" t="s">
        <v>65</v>
      </c>
      <c r="L4" s="83">
        <v>4</v>
      </c>
      <c r="M4" s="83"/>
      <c r="N4" s="63"/>
      <c r="O4" s="86" t="s">
        <v>176</v>
      </c>
      <c r="P4" s="88">
        <v>43688.79640046296</v>
      </c>
      <c r="Q4" s="86" t="s">
        <v>231</v>
      </c>
      <c r="R4" s="90" t="s">
        <v>239</v>
      </c>
      <c r="S4" s="86" t="s">
        <v>244</v>
      </c>
      <c r="T4" s="86"/>
      <c r="U4" s="86"/>
      <c r="V4" s="90" t="s">
        <v>247</v>
      </c>
      <c r="W4" s="88">
        <v>43688.79640046296</v>
      </c>
      <c r="X4" s="90" t="s">
        <v>255</v>
      </c>
      <c r="Y4" s="86"/>
      <c r="Z4" s="86"/>
      <c r="AA4" s="92" t="s">
        <v>263</v>
      </c>
      <c r="AB4" s="86"/>
      <c r="AC4" s="86" t="b">
        <v>0</v>
      </c>
      <c r="AD4" s="86">
        <v>0</v>
      </c>
      <c r="AE4" s="92" t="s">
        <v>277</v>
      </c>
      <c r="AF4" s="86" t="b">
        <v>0</v>
      </c>
      <c r="AG4" s="86" t="s">
        <v>283</v>
      </c>
      <c r="AH4" s="86"/>
      <c r="AI4" s="92" t="s">
        <v>277</v>
      </c>
      <c r="AJ4" s="86" t="b">
        <v>0</v>
      </c>
      <c r="AK4" s="86">
        <v>0</v>
      </c>
      <c r="AL4" s="92" t="s">
        <v>277</v>
      </c>
      <c r="AM4" s="86" t="s">
        <v>284</v>
      </c>
      <c r="AN4" s="86" t="b">
        <v>1</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7</v>
      </c>
      <c r="BC4" s="85" t="str">
        <f>REPLACE(INDEX(GroupVertices[Group],MATCH(Edges25[[#This Row],[Vertex 2]],GroupVertices[Vertex],0)),1,1,"")</f>
        <v>7</v>
      </c>
      <c r="BD4" s="51">
        <v>0</v>
      </c>
      <c r="BE4" s="52">
        <v>0</v>
      </c>
      <c r="BF4" s="51">
        <v>0</v>
      </c>
      <c r="BG4" s="52">
        <v>0</v>
      </c>
      <c r="BH4" s="51">
        <v>0</v>
      </c>
      <c r="BI4" s="52">
        <v>0</v>
      </c>
      <c r="BJ4" s="51">
        <v>21</v>
      </c>
      <c r="BK4" s="52">
        <v>100</v>
      </c>
      <c r="BL4" s="51">
        <v>21</v>
      </c>
    </row>
    <row r="5" spans="1:64" ht="15">
      <c r="A5" s="84" t="s">
        <v>214</v>
      </c>
      <c r="B5" s="84" t="s">
        <v>221</v>
      </c>
      <c r="C5" s="53"/>
      <c r="D5" s="54"/>
      <c r="E5" s="65"/>
      <c r="F5" s="55"/>
      <c r="G5" s="53"/>
      <c r="H5" s="57"/>
      <c r="I5" s="56"/>
      <c r="J5" s="56"/>
      <c r="K5" s="36" t="s">
        <v>65</v>
      </c>
      <c r="L5" s="83">
        <v>5</v>
      </c>
      <c r="M5" s="83"/>
      <c r="N5" s="63"/>
      <c r="O5" s="86" t="s">
        <v>228</v>
      </c>
      <c r="P5" s="88">
        <v>43690.005949074075</v>
      </c>
      <c r="Q5" s="86" t="s">
        <v>232</v>
      </c>
      <c r="R5" s="90" t="s">
        <v>240</v>
      </c>
      <c r="S5" s="86" t="s">
        <v>244</v>
      </c>
      <c r="T5" s="86"/>
      <c r="U5" s="86"/>
      <c r="V5" s="90" t="s">
        <v>248</v>
      </c>
      <c r="W5" s="88">
        <v>43690.005949074075</v>
      </c>
      <c r="X5" s="90" t="s">
        <v>256</v>
      </c>
      <c r="Y5" s="86"/>
      <c r="Z5" s="86"/>
      <c r="AA5" s="92" t="s">
        <v>264</v>
      </c>
      <c r="AB5" s="92" t="s">
        <v>271</v>
      </c>
      <c r="AC5" s="86" t="b">
        <v>0</v>
      </c>
      <c r="AD5" s="86">
        <v>0</v>
      </c>
      <c r="AE5" s="92" t="s">
        <v>278</v>
      </c>
      <c r="AF5" s="86" t="b">
        <v>0</v>
      </c>
      <c r="AG5" s="86" t="s">
        <v>283</v>
      </c>
      <c r="AH5" s="86"/>
      <c r="AI5" s="92" t="s">
        <v>277</v>
      </c>
      <c r="AJ5" s="86" t="b">
        <v>0</v>
      </c>
      <c r="AK5" s="86">
        <v>0</v>
      </c>
      <c r="AL5" s="92" t="s">
        <v>277</v>
      </c>
      <c r="AM5" s="86" t="s">
        <v>284</v>
      </c>
      <c r="AN5" s="86" t="b">
        <v>1</v>
      </c>
      <c r="AO5" s="92" t="s">
        <v>271</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0</v>
      </c>
      <c r="BE5" s="52">
        <v>0</v>
      </c>
      <c r="BF5" s="51">
        <v>0</v>
      </c>
      <c r="BG5" s="52">
        <v>0</v>
      </c>
      <c r="BH5" s="51">
        <v>0</v>
      </c>
      <c r="BI5" s="52">
        <v>0</v>
      </c>
      <c r="BJ5" s="51">
        <v>20</v>
      </c>
      <c r="BK5" s="52">
        <v>100</v>
      </c>
      <c r="BL5" s="51">
        <v>20</v>
      </c>
    </row>
    <row r="6" spans="1:64" ht="15">
      <c r="A6" s="84" t="s">
        <v>215</v>
      </c>
      <c r="B6" s="84" t="s">
        <v>222</v>
      </c>
      <c r="C6" s="53"/>
      <c r="D6" s="54"/>
      <c r="E6" s="65"/>
      <c r="F6" s="55"/>
      <c r="G6" s="53"/>
      <c r="H6" s="57"/>
      <c r="I6" s="56"/>
      <c r="J6" s="56"/>
      <c r="K6" s="36" t="s">
        <v>65</v>
      </c>
      <c r="L6" s="83">
        <v>6</v>
      </c>
      <c r="M6" s="83"/>
      <c r="N6" s="63"/>
      <c r="O6" s="86" t="s">
        <v>229</v>
      </c>
      <c r="P6" s="88">
        <v>43690.19096064815</v>
      </c>
      <c r="Q6" s="86" t="s">
        <v>233</v>
      </c>
      <c r="R6" s="86"/>
      <c r="S6" s="86"/>
      <c r="T6" s="86"/>
      <c r="U6" s="86"/>
      <c r="V6" s="90" t="s">
        <v>249</v>
      </c>
      <c r="W6" s="88">
        <v>43690.19096064815</v>
      </c>
      <c r="X6" s="90" t="s">
        <v>257</v>
      </c>
      <c r="Y6" s="86"/>
      <c r="Z6" s="86"/>
      <c r="AA6" s="92" t="s">
        <v>265</v>
      </c>
      <c r="AB6" s="92" t="s">
        <v>272</v>
      </c>
      <c r="AC6" s="86" t="b">
        <v>0</v>
      </c>
      <c r="AD6" s="86">
        <v>0</v>
      </c>
      <c r="AE6" s="92" t="s">
        <v>279</v>
      </c>
      <c r="AF6" s="86" t="b">
        <v>0</v>
      </c>
      <c r="AG6" s="86" t="s">
        <v>283</v>
      </c>
      <c r="AH6" s="86"/>
      <c r="AI6" s="92" t="s">
        <v>277</v>
      </c>
      <c r="AJ6" s="86" t="b">
        <v>0</v>
      </c>
      <c r="AK6" s="86">
        <v>0</v>
      </c>
      <c r="AL6" s="92" t="s">
        <v>277</v>
      </c>
      <c r="AM6" s="86" t="s">
        <v>285</v>
      </c>
      <c r="AN6" s="86" t="b">
        <v>0</v>
      </c>
      <c r="AO6" s="92" t="s">
        <v>272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c r="BE6" s="52"/>
      <c r="BF6" s="51"/>
      <c r="BG6" s="52"/>
      <c r="BH6" s="51"/>
      <c r="BI6" s="52"/>
      <c r="BJ6" s="51"/>
      <c r="BK6" s="52"/>
      <c r="BL6" s="51"/>
    </row>
    <row r="7" spans="1:64" ht="15">
      <c r="A7" s="84" t="s">
        <v>215</v>
      </c>
      <c r="B7" s="84" t="s">
        <v>223</v>
      </c>
      <c r="C7" s="53"/>
      <c r="D7" s="54"/>
      <c r="E7" s="65"/>
      <c r="F7" s="55"/>
      <c r="G7" s="53"/>
      <c r="H7" s="57"/>
      <c r="I7" s="56"/>
      <c r="J7" s="56"/>
      <c r="K7" s="36" t="s">
        <v>65</v>
      </c>
      <c r="L7" s="83">
        <v>7</v>
      </c>
      <c r="M7" s="83"/>
      <c r="N7" s="63"/>
      <c r="O7" s="86" t="s">
        <v>228</v>
      </c>
      <c r="P7" s="88">
        <v>43690.19096064815</v>
      </c>
      <c r="Q7" s="86" t="s">
        <v>233</v>
      </c>
      <c r="R7" s="86"/>
      <c r="S7" s="86"/>
      <c r="T7" s="86"/>
      <c r="U7" s="86"/>
      <c r="V7" s="90" t="s">
        <v>249</v>
      </c>
      <c r="W7" s="88">
        <v>43690.19096064815</v>
      </c>
      <c r="X7" s="90" t="s">
        <v>257</v>
      </c>
      <c r="Y7" s="86"/>
      <c r="Z7" s="86"/>
      <c r="AA7" s="92" t="s">
        <v>265</v>
      </c>
      <c r="AB7" s="92" t="s">
        <v>272</v>
      </c>
      <c r="AC7" s="86" t="b">
        <v>0</v>
      </c>
      <c r="AD7" s="86">
        <v>0</v>
      </c>
      <c r="AE7" s="92" t="s">
        <v>279</v>
      </c>
      <c r="AF7" s="86" t="b">
        <v>0</v>
      </c>
      <c r="AG7" s="86" t="s">
        <v>283</v>
      </c>
      <c r="AH7" s="86"/>
      <c r="AI7" s="92" t="s">
        <v>277</v>
      </c>
      <c r="AJ7" s="86" t="b">
        <v>0</v>
      </c>
      <c r="AK7" s="86">
        <v>0</v>
      </c>
      <c r="AL7" s="92" t="s">
        <v>277</v>
      </c>
      <c r="AM7" s="86" t="s">
        <v>285</v>
      </c>
      <c r="AN7" s="86" t="b">
        <v>0</v>
      </c>
      <c r="AO7" s="92" t="s">
        <v>272</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13</v>
      </c>
      <c r="BK7" s="52">
        <v>100</v>
      </c>
      <c r="BL7" s="51">
        <v>13</v>
      </c>
    </row>
    <row r="8" spans="1:64" ht="15">
      <c r="A8" s="84" t="s">
        <v>216</v>
      </c>
      <c r="B8" s="84" t="s">
        <v>216</v>
      </c>
      <c r="C8" s="53"/>
      <c r="D8" s="54"/>
      <c r="E8" s="65"/>
      <c r="F8" s="55"/>
      <c r="G8" s="53"/>
      <c r="H8" s="57"/>
      <c r="I8" s="56"/>
      <c r="J8" s="56"/>
      <c r="K8" s="36" t="s">
        <v>65</v>
      </c>
      <c r="L8" s="83">
        <v>8</v>
      </c>
      <c r="M8" s="83"/>
      <c r="N8" s="63"/>
      <c r="O8" s="86" t="s">
        <v>176</v>
      </c>
      <c r="P8" s="88">
        <v>43691.77043981481</v>
      </c>
      <c r="Q8" s="86" t="s">
        <v>234</v>
      </c>
      <c r="R8" s="90" t="s">
        <v>241</v>
      </c>
      <c r="S8" s="86" t="s">
        <v>245</v>
      </c>
      <c r="T8" s="86"/>
      <c r="U8" s="86"/>
      <c r="V8" s="90" t="s">
        <v>250</v>
      </c>
      <c r="W8" s="88">
        <v>43691.77043981481</v>
      </c>
      <c r="X8" s="90" t="s">
        <v>258</v>
      </c>
      <c r="Y8" s="86"/>
      <c r="Z8" s="86"/>
      <c r="AA8" s="92" t="s">
        <v>266</v>
      </c>
      <c r="AB8" s="86"/>
      <c r="AC8" s="86" t="b">
        <v>0</v>
      </c>
      <c r="AD8" s="86">
        <v>0</v>
      </c>
      <c r="AE8" s="92" t="s">
        <v>277</v>
      </c>
      <c r="AF8" s="86" t="b">
        <v>0</v>
      </c>
      <c r="AG8" s="86" t="s">
        <v>283</v>
      </c>
      <c r="AH8" s="86"/>
      <c r="AI8" s="92" t="s">
        <v>277</v>
      </c>
      <c r="AJ8" s="86" t="b">
        <v>0</v>
      </c>
      <c r="AK8" s="86">
        <v>0</v>
      </c>
      <c r="AL8" s="92" t="s">
        <v>277</v>
      </c>
      <c r="AM8" s="86" t="s">
        <v>286</v>
      </c>
      <c r="AN8" s="86" t="b">
        <v>0</v>
      </c>
      <c r="AO8" s="92" t="s">
        <v>266</v>
      </c>
      <c r="AP8" s="86" t="s">
        <v>176</v>
      </c>
      <c r="AQ8" s="86">
        <v>0</v>
      </c>
      <c r="AR8" s="86">
        <v>0</v>
      </c>
      <c r="AS8" s="86"/>
      <c r="AT8" s="86"/>
      <c r="AU8" s="86"/>
      <c r="AV8" s="86"/>
      <c r="AW8" s="86"/>
      <c r="AX8" s="86"/>
      <c r="AY8" s="86"/>
      <c r="AZ8" s="86"/>
      <c r="BA8">
        <v>1</v>
      </c>
      <c r="BB8" s="85" t="str">
        <f>REPLACE(INDEX(GroupVertices[Group],MATCH(Edges25[[#This Row],[Vertex 1]],GroupVertices[Vertex],0)),1,1,"")</f>
        <v>7</v>
      </c>
      <c r="BC8" s="85" t="str">
        <f>REPLACE(INDEX(GroupVertices[Group],MATCH(Edges25[[#This Row],[Vertex 2]],GroupVertices[Vertex],0)),1,1,"")</f>
        <v>7</v>
      </c>
      <c r="BD8" s="51">
        <v>0</v>
      </c>
      <c r="BE8" s="52">
        <v>0</v>
      </c>
      <c r="BF8" s="51">
        <v>0</v>
      </c>
      <c r="BG8" s="52">
        <v>0</v>
      </c>
      <c r="BH8" s="51">
        <v>0</v>
      </c>
      <c r="BI8" s="52">
        <v>0</v>
      </c>
      <c r="BJ8" s="51">
        <v>13</v>
      </c>
      <c r="BK8" s="52">
        <v>100</v>
      </c>
      <c r="BL8" s="51">
        <v>13</v>
      </c>
    </row>
    <row r="9" spans="1:64" ht="15">
      <c r="A9" s="84" t="s">
        <v>217</v>
      </c>
      <c r="B9" s="84" t="s">
        <v>224</v>
      </c>
      <c r="C9" s="53"/>
      <c r="D9" s="54"/>
      <c r="E9" s="65"/>
      <c r="F9" s="55"/>
      <c r="G9" s="53"/>
      <c r="H9" s="57"/>
      <c r="I9" s="56"/>
      <c r="J9" s="56"/>
      <c r="K9" s="36" t="s">
        <v>65</v>
      </c>
      <c r="L9" s="83">
        <v>9</v>
      </c>
      <c r="M9" s="83"/>
      <c r="N9" s="63"/>
      <c r="O9" s="86" t="s">
        <v>228</v>
      </c>
      <c r="P9" s="88">
        <v>43691.78152777778</v>
      </c>
      <c r="Q9" s="86" t="s">
        <v>235</v>
      </c>
      <c r="R9" s="90" t="s">
        <v>242</v>
      </c>
      <c r="S9" s="86" t="s">
        <v>244</v>
      </c>
      <c r="T9" s="86"/>
      <c r="U9" s="86"/>
      <c r="V9" s="90" t="s">
        <v>251</v>
      </c>
      <c r="W9" s="88">
        <v>43691.78152777778</v>
      </c>
      <c r="X9" s="90" t="s">
        <v>259</v>
      </c>
      <c r="Y9" s="86"/>
      <c r="Z9" s="86"/>
      <c r="AA9" s="92" t="s">
        <v>267</v>
      </c>
      <c r="AB9" s="92" t="s">
        <v>273</v>
      </c>
      <c r="AC9" s="86" t="b">
        <v>0</v>
      </c>
      <c r="AD9" s="86">
        <v>0</v>
      </c>
      <c r="AE9" s="92" t="s">
        <v>280</v>
      </c>
      <c r="AF9" s="86" t="b">
        <v>0</v>
      </c>
      <c r="AG9" s="86" t="s">
        <v>283</v>
      </c>
      <c r="AH9" s="86"/>
      <c r="AI9" s="92" t="s">
        <v>277</v>
      </c>
      <c r="AJ9" s="86" t="b">
        <v>0</v>
      </c>
      <c r="AK9" s="86">
        <v>0</v>
      </c>
      <c r="AL9" s="92" t="s">
        <v>277</v>
      </c>
      <c r="AM9" s="86" t="s">
        <v>285</v>
      </c>
      <c r="AN9" s="86" t="b">
        <v>1</v>
      </c>
      <c r="AO9" s="92" t="s">
        <v>273</v>
      </c>
      <c r="AP9" s="86" t="s">
        <v>176</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0</v>
      </c>
      <c r="BE9" s="52">
        <v>0</v>
      </c>
      <c r="BF9" s="51">
        <v>0</v>
      </c>
      <c r="BG9" s="52">
        <v>0</v>
      </c>
      <c r="BH9" s="51">
        <v>0</v>
      </c>
      <c r="BI9" s="52">
        <v>0</v>
      </c>
      <c r="BJ9" s="51">
        <v>23</v>
      </c>
      <c r="BK9" s="52">
        <v>100</v>
      </c>
      <c r="BL9" s="51">
        <v>23</v>
      </c>
    </row>
    <row r="10" spans="1:64" ht="15">
      <c r="A10" s="84" t="s">
        <v>218</v>
      </c>
      <c r="B10" s="84" t="s">
        <v>225</v>
      </c>
      <c r="C10" s="53"/>
      <c r="D10" s="54"/>
      <c r="E10" s="65"/>
      <c r="F10" s="55"/>
      <c r="G10" s="53"/>
      <c r="H10" s="57"/>
      <c r="I10" s="56"/>
      <c r="J10" s="56"/>
      <c r="K10" s="36" t="s">
        <v>65</v>
      </c>
      <c r="L10" s="83">
        <v>10</v>
      </c>
      <c r="M10" s="83"/>
      <c r="N10" s="63"/>
      <c r="O10" s="86" t="s">
        <v>229</v>
      </c>
      <c r="P10" s="88">
        <v>43692.30552083333</v>
      </c>
      <c r="Q10" s="86" t="s">
        <v>236</v>
      </c>
      <c r="R10" s="86"/>
      <c r="S10" s="86"/>
      <c r="T10" s="86"/>
      <c r="U10" s="86"/>
      <c r="V10" s="90" t="s">
        <v>252</v>
      </c>
      <c r="W10" s="88">
        <v>43692.30552083333</v>
      </c>
      <c r="X10" s="90" t="s">
        <v>260</v>
      </c>
      <c r="Y10" s="86"/>
      <c r="Z10" s="86"/>
      <c r="AA10" s="92" t="s">
        <v>268</v>
      </c>
      <c r="AB10" s="92" t="s">
        <v>274</v>
      </c>
      <c r="AC10" s="86" t="b">
        <v>0</v>
      </c>
      <c r="AD10" s="86">
        <v>0</v>
      </c>
      <c r="AE10" s="92" t="s">
        <v>281</v>
      </c>
      <c r="AF10" s="86" t="b">
        <v>0</v>
      </c>
      <c r="AG10" s="86" t="s">
        <v>283</v>
      </c>
      <c r="AH10" s="86"/>
      <c r="AI10" s="92" t="s">
        <v>277</v>
      </c>
      <c r="AJ10" s="86" t="b">
        <v>0</v>
      </c>
      <c r="AK10" s="86">
        <v>0</v>
      </c>
      <c r="AL10" s="92" t="s">
        <v>277</v>
      </c>
      <c r="AM10" s="86" t="s">
        <v>284</v>
      </c>
      <c r="AN10" s="86" t="b">
        <v>0</v>
      </c>
      <c r="AO10" s="92" t="s">
        <v>274</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c r="BE10" s="52"/>
      <c r="BF10" s="51"/>
      <c r="BG10" s="52"/>
      <c r="BH10" s="51"/>
      <c r="BI10" s="52"/>
      <c r="BJ10" s="51"/>
      <c r="BK10" s="52"/>
      <c r="BL10" s="51"/>
    </row>
    <row r="11" spans="1:64" ht="15">
      <c r="A11" s="84" t="s">
        <v>218</v>
      </c>
      <c r="B11" s="84" t="s">
        <v>226</v>
      </c>
      <c r="C11" s="53"/>
      <c r="D11" s="54"/>
      <c r="E11" s="65"/>
      <c r="F11" s="55"/>
      <c r="G11" s="53"/>
      <c r="H11" s="57"/>
      <c r="I11" s="56"/>
      <c r="J11" s="56"/>
      <c r="K11" s="36" t="s">
        <v>65</v>
      </c>
      <c r="L11" s="83">
        <v>11</v>
      </c>
      <c r="M11" s="83"/>
      <c r="N11" s="63"/>
      <c r="O11" s="86" t="s">
        <v>228</v>
      </c>
      <c r="P11" s="88">
        <v>43692.30552083333</v>
      </c>
      <c r="Q11" s="86" t="s">
        <v>236</v>
      </c>
      <c r="R11" s="86"/>
      <c r="S11" s="86"/>
      <c r="T11" s="86"/>
      <c r="U11" s="86"/>
      <c r="V11" s="90" t="s">
        <v>252</v>
      </c>
      <c r="W11" s="88">
        <v>43692.30552083333</v>
      </c>
      <c r="X11" s="90" t="s">
        <v>260</v>
      </c>
      <c r="Y11" s="86"/>
      <c r="Z11" s="86"/>
      <c r="AA11" s="92" t="s">
        <v>268</v>
      </c>
      <c r="AB11" s="92" t="s">
        <v>274</v>
      </c>
      <c r="AC11" s="86" t="b">
        <v>0</v>
      </c>
      <c r="AD11" s="86">
        <v>0</v>
      </c>
      <c r="AE11" s="92" t="s">
        <v>281</v>
      </c>
      <c r="AF11" s="86" t="b">
        <v>0</v>
      </c>
      <c r="AG11" s="86" t="s">
        <v>283</v>
      </c>
      <c r="AH11" s="86"/>
      <c r="AI11" s="92" t="s">
        <v>277</v>
      </c>
      <c r="AJ11" s="86" t="b">
        <v>0</v>
      </c>
      <c r="AK11" s="86">
        <v>0</v>
      </c>
      <c r="AL11" s="92" t="s">
        <v>277</v>
      </c>
      <c r="AM11" s="86" t="s">
        <v>284</v>
      </c>
      <c r="AN11" s="86" t="b">
        <v>0</v>
      </c>
      <c r="AO11" s="92" t="s">
        <v>274</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12</v>
      </c>
      <c r="BK11" s="52">
        <v>100</v>
      </c>
      <c r="BL11" s="51">
        <v>12</v>
      </c>
    </row>
    <row r="12" spans="1:64" ht="15">
      <c r="A12" s="84" t="s">
        <v>219</v>
      </c>
      <c r="B12" s="84" t="s">
        <v>227</v>
      </c>
      <c r="C12" s="53"/>
      <c r="D12" s="54"/>
      <c r="E12" s="65"/>
      <c r="F12" s="55"/>
      <c r="G12" s="53"/>
      <c r="H12" s="57"/>
      <c r="I12" s="56"/>
      <c r="J12" s="56"/>
      <c r="K12" s="36" t="s">
        <v>65</v>
      </c>
      <c r="L12" s="83">
        <v>12</v>
      </c>
      <c r="M12" s="83"/>
      <c r="N12" s="63"/>
      <c r="O12" s="86" t="s">
        <v>228</v>
      </c>
      <c r="P12" s="88">
        <v>43692.315</v>
      </c>
      <c r="Q12" s="86" t="s">
        <v>237</v>
      </c>
      <c r="R12" s="90" t="s">
        <v>243</v>
      </c>
      <c r="S12" s="86" t="s">
        <v>244</v>
      </c>
      <c r="T12" s="86"/>
      <c r="U12" s="86"/>
      <c r="V12" s="90" t="s">
        <v>253</v>
      </c>
      <c r="W12" s="88">
        <v>43692.315</v>
      </c>
      <c r="X12" s="90" t="s">
        <v>261</v>
      </c>
      <c r="Y12" s="86"/>
      <c r="Z12" s="86"/>
      <c r="AA12" s="92" t="s">
        <v>269</v>
      </c>
      <c r="AB12" s="92" t="s">
        <v>275</v>
      </c>
      <c r="AC12" s="86" t="b">
        <v>0</v>
      </c>
      <c r="AD12" s="86">
        <v>0</v>
      </c>
      <c r="AE12" s="92" t="s">
        <v>282</v>
      </c>
      <c r="AF12" s="86" t="b">
        <v>0</v>
      </c>
      <c r="AG12" s="86" t="s">
        <v>283</v>
      </c>
      <c r="AH12" s="86"/>
      <c r="AI12" s="92" t="s">
        <v>277</v>
      </c>
      <c r="AJ12" s="86" t="b">
        <v>0</v>
      </c>
      <c r="AK12" s="86">
        <v>0</v>
      </c>
      <c r="AL12" s="92" t="s">
        <v>277</v>
      </c>
      <c r="AM12" s="86" t="s">
        <v>284</v>
      </c>
      <c r="AN12" s="86" t="b">
        <v>1</v>
      </c>
      <c r="AO12" s="92" t="s">
        <v>275</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21</v>
      </c>
      <c r="BK12" s="52">
        <v>100</v>
      </c>
      <c r="BL1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V3" r:id="rId7" display="http://pbs.twimg.com/profile_images/1147209705850310656/4jrjRuxu_normal.jpg"/>
    <hyperlink ref="V4" r:id="rId8" display="http://pbs.twimg.com/profile_images/1159904630245122048/P3o7NkO9_normal.jpg"/>
    <hyperlink ref="V5" r:id="rId9" display="http://pbs.twimg.com/profile_images/1011205278199631872/gCXTRtJ9_normal.jpg"/>
    <hyperlink ref="V6" r:id="rId10" display="http://abs.twimg.com/sticky/default_profile_images/default_profile_normal.png"/>
    <hyperlink ref="V7" r:id="rId11" display="http://abs.twimg.com/sticky/default_profile_images/default_profile_normal.png"/>
    <hyperlink ref="V8" r:id="rId12" display="http://pbs.twimg.com/profile_images/856664119658897408/7w29_NxF_normal.jpg"/>
    <hyperlink ref="V9" r:id="rId13" display="http://pbs.twimg.com/profile_images/1138118061368729600/9e6oEZx6_normal.jpg"/>
    <hyperlink ref="V10" r:id="rId14" display="http://pbs.twimg.com/profile_images/1160568440895225856/PjNmYIC3_normal.jpg"/>
    <hyperlink ref="V11" r:id="rId15" display="http://pbs.twimg.com/profile_images/1160568440895225856/PjNmYIC3_normal.jpg"/>
    <hyperlink ref="V12" r:id="rId16" display="http://pbs.twimg.com/profile_images/562010995925983233/6mczWehq_normal.png"/>
    <hyperlink ref="X3" r:id="rId17" display="https://twitter.com/#!/syria_neet/status/1160542695728832512"/>
    <hyperlink ref="X4" r:id="rId18" display="https://twitter.com/#!/sammy_aw/status/1160628655598505984"/>
    <hyperlink ref="X5" r:id="rId19" display="https://twitter.com/#!/sam_samoooiiiii/status/1161066981216460801"/>
    <hyperlink ref="X6" r:id="rId20" display="https://twitter.com/#!/mmoo9m/status/1161134027409108992"/>
    <hyperlink ref="X7" r:id="rId21" display="https://twitter.com/#!/mmoo9m/status/1161134027409108992"/>
    <hyperlink ref="X8" r:id="rId22" display="https://twitter.com/#!/muhammedalhamd/status/1161706410826174464"/>
    <hyperlink ref="X9" r:id="rId23" display="https://twitter.com/#!/joe68095082/status/1161710430399729664"/>
    <hyperlink ref="X10" r:id="rId24" display="https://twitter.com/#!/3lalillo/status/1161900318541717504"/>
    <hyperlink ref="X11" r:id="rId25" display="https://twitter.com/#!/3lalillo/status/1161900318541717504"/>
    <hyperlink ref="X12" r:id="rId26" display="https://twitter.com/#!/26b169ff3ffa4bc/status/1161903751076225025"/>
  </hyperlinks>
  <printOptions/>
  <pageMargins left="0.7" right="0.7" top="0.75" bottom="0.75" header="0.3" footer="0.3"/>
  <pageSetup horizontalDpi="600" verticalDpi="600" orientation="portrait" r:id="rId30"/>
  <legacyDrawing r:id="rId28"/>
  <tableParts>
    <tablePart r:id="rId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648</v>
      </c>
      <c r="B1" s="13" t="s">
        <v>34</v>
      </c>
    </row>
    <row r="2" spans="1:2" ht="15">
      <c r="A2" s="124" t="s">
        <v>215</v>
      </c>
      <c r="B2" s="85">
        <v>2</v>
      </c>
    </row>
    <row r="3" spans="1:2" ht="15">
      <c r="A3" s="124" t="s">
        <v>218</v>
      </c>
      <c r="B3" s="85">
        <v>2</v>
      </c>
    </row>
    <row r="4" spans="1:2" ht="15">
      <c r="A4" s="124" t="s">
        <v>217</v>
      </c>
      <c r="B4" s="85">
        <v>0</v>
      </c>
    </row>
    <row r="5" spans="1:2" ht="15">
      <c r="A5" s="124" t="s">
        <v>224</v>
      </c>
      <c r="B5" s="85">
        <v>0</v>
      </c>
    </row>
    <row r="6" spans="1:2" ht="15">
      <c r="A6" s="124" t="s">
        <v>219</v>
      </c>
      <c r="B6" s="85">
        <v>0</v>
      </c>
    </row>
    <row r="7" spans="1:2" ht="15">
      <c r="A7" s="124" t="s">
        <v>227</v>
      </c>
      <c r="B7" s="85">
        <v>0</v>
      </c>
    </row>
    <row r="8" spans="1:2" ht="15">
      <c r="A8" s="124" t="s">
        <v>225</v>
      </c>
      <c r="B8" s="85">
        <v>0</v>
      </c>
    </row>
    <row r="9" spans="1:2" ht="15">
      <c r="A9" s="124" t="s">
        <v>226</v>
      </c>
      <c r="B9" s="85">
        <v>0</v>
      </c>
    </row>
    <row r="10" spans="1:2" ht="15">
      <c r="A10" s="124" t="s">
        <v>216</v>
      </c>
      <c r="B10" s="85">
        <v>0</v>
      </c>
    </row>
    <row r="11" spans="1:2" ht="15">
      <c r="A11" s="124" t="s">
        <v>213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650</v>
      </c>
      <c r="B25" t="s">
        <v>649</v>
      </c>
    </row>
    <row r="26" spans="1:2" ht="15">
      <c r="A26" s="136">
        <v>43688.55920138889</v>
      </c>
      <c r="B26" s="3">
        <v>1</v>
      </c>
    </row>
    <row r="27" spans="1:2" ht="15">
      <c r="A27" s="136">
        <v>43688.79640046296</v>
      </c>
      <c r="B27" s="3">
        <v>1</v>
      </c>
    </row>
    <row r="28" spans="1:2" ht="15">
      <c r="A28" s="136">
        <v>43690.005949074075</v>
      </c>
      <c r="B28" s="3">
        <v>1</v>
      </c>
    </row>
    <row r="29" spans="1:2" ht="15">
      <c r="A29" s="136">
        <v>43690.19096064815</v>
      </c>
      <c r="B29" s="3">
        <v>2</v>
      </c>
    </row>
    <row r="30" spans="1:2" ht="15">
      <c r="A30" s="136">
        <v>43691.77043981481</v>
      </c>
      <c r="B30" s="3">
        <v>1</v>
      </c>
    </row>
    <row r="31" spans="1:2" ht="15">
      <c r="A31" s="136">
        <v>43691.78152777778</v>
      </c>
      <c r="B31" s="3">
        <v>1</v>
      </c>
    </row>
    <row r="32" spans="1:2" ht="15">
      <c r="A32" s="136">
        <v>43692.30552083333</v>
      </c>
      <c r="B32" s="3">
        <v>2</v>
      </c>
    </row>
    <row r="33" spans="1:2" ht="15">
      <c r="A33" s="136">
        <v>43692.315</v>
      </c>
      <c r="B33" s="3">
        <v>1</v>
      </c>
    </row>
    <row r="34" spans="1:2" ht="15">
      <c r="A34" s="136" t="s">
        <v>651</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192</v>
      </c>
      <c r="AT2" s="13" t="s">
        <v>302</v>
      </c>
      <c r="AU2" s="13" t="s">
        <v>303</v>
      </c>
      <c r="AV2" s="13" t="s">
        <v>304</v>
      </c>
      <c r="AW2" s="13" t="s">
        <v>305</v>
      </c>
      <c r="AX2" s="13" t="s">
        <v>306</v>
      </c>
      <c r="AY2" s="13" t="s">
        <v>307</v>
      </c>
      <c r="AZ2" s="13" t="s">
        <v>458</v>
      </c>
      <c r="BA2" s="127" t="s">
        <v>571</v>
      </c>
      <c r="BB2" s="127" t="s">
        <v>572</v>
      </c>
      <c r="BC2" s="127" t="s">
        <v>573</v>
      </c>
      <c r="BD2" s="127" t="s">
        <v>574</v>
      </c>
      <c r="BE2" s="127" t="s">
        <v>575</v>
      </c>
      <c r="BF2" s="127" t="s">
        <v>576</v>
      </c>
      <c r="BG2" s="127" t="s">
        <v>577</v>
      </c>
      <c r="BH2" s="127" t="s">
        <v>586</v>
      </c>
      <c r="BI2" s="127" t="s">
        <v>587</v>
      </c>
      <c r="BJ2" s="127" t="s">
        <v>596</v>
      </c>
      <c r="BK2" s="127" t="s">
        <v>617</v>
      </c>
      <c r="BL2" s="127" t="s">
        <v>618</v>
      </c>
      <c r="BM2" s="127" t="s">
        <v>619</v>
      </c>
      <c r="BN2" s="127" t="s">
        <v>620</v>
      </c>
      <c r="BO2" s="127" t="s">
        <v>621</v>
      </c>
      <c r="BP2" s="127" t="s">
        <v>622</v>
      </c>
      <c r="BQ2" s="127" t="s">
        <v>623</v>
      </c>
      <c r="BR2" s="127" t="s">
        <v>624</v>
      </c>
      <c r="BS2" s="127" t="s">
        <v>626</v>
      </c>
      <c r="BT2" s="3"/>
      <c r="BU2" s="3"/>
    </row>
    <row r="3" spans="1:73" ht="15" customHeight="1">
      <c r="A3" s="50" t="s">
        <v>212</v>
      </c>
      <c r="B3" s="53"/>
      <c r="C3" s="53" t="s">
        <v>64</v>
      </c>
      <c r="D3" s="54">
        <v>163.52156150703587</v>
      </c>
      <c r="E3" s="55"/>
      <c r="F3" s="112" t="s">
        <v>246</v>
      </c>
      <c r="G3" s="53"/>
      <c r="H3" s="57" t="s">
        <v>212</v>
      </c>
      <c r="I3" s="56"/>
      <c r="J3" s="56"/>
      <c r="K3" s="114" t="s">
        <v>389</v>
      </c>
      <c r="L3" s="59">
        <v>1</v>
      </c>
      <c r="M3" s="60">
        <v>4999.5</v>
      </c>
      <c r="N3" s="60">
        <v>6293.48828125</v>
      </c>
      <c r="O3" s="58"/>
      <c r="P3" s="61"/>
      <c r="Q3" s="61"/>
      <c r="R3" s="51"/>
      <c r="S3" s="51">
        <v>0</v>
      </c>
      <c r="T3" s="51">
        <v>1</v>
      </c>
      <c r="U3" s="52">
        <v>0</v>
      </c>
      <c r="V3" s="52">
        <v>1</v>
      </c>
      <c r="W3" s="52">
        <v>0</v>
      </c>
      <c r="X3" s="52">
        <v>0.999966</v>
      </c>
      <c r="Y3" s="52">
        <v>0</v>
      </c>
      <c r="Z3" s="52">
        <v>0</v>
      </c>
      <c r="AA3" s="62">
        <v>3</v>
      </c>
      <c r="AB3" s="62"/>
      <c r="AC3" s="63"/>
      <c r="AD3" s="85" t="s">
        <v>308</v>
      </c>
      <c r="AE3" s="85">
        <v>76</v>
      </c>
      <c r="AF3" s="85">
        <v>62</v>
      </c>
      <c r="AG3" s="85">
        <v>388</v>
      </c>
      <c r="AH3" s="85">
        <v>661</v>
      </c>
      <c r="AI3" s="85"/>
      <c r="AJ3" s="85" t="s">
        <v>324</v>
      </c>
      <c r="AK3" s="85" t="s">
        <v>338</v>
      </c>
      <c r="AL3" s="89" t="s">
        <v>345</v>
      </c>
      <c r="AM3" s="85"/>
      <c r="AN3" s="87">
        <v>43651.766388888886</v>
      </c>
      <c r="AO3" s="89" t="s">
        <v>352</v>
      </c>
      <c r="AP3" s="85" t="b">
        <v>1</v>
      </c>
      <c r="AQ3" s="85" t="b">
        <v>0</v>
      </c>
      <c r="AR3" s="85" t="b">
        <v>0</v>
      </c>
      <c r="AS3" s="85"/>
      <c r="AT3" s="85">
        <v>0</v>
      </c>
      <c r="AU3" s="85"/>
      <c r="AV3" s="85" t="b">
        <v>0</v>
      </c>
      <c r="AW3" s="85" t="s">
        <v>372</v>
      </c>
      <c r="AX3" s="89" t="s">
        <v>373</v>
      </c>
      <c r="AY3" s="85" t="s">
        <v>66</v>
      </c>
      <c r="AZ3" s="85" t="str">
        <f>REPLACE(INDEX(GroupVertices[Group],MATCH(Vertices[[#This Row],[Vertex]],GroupVertices[Vertex],0)),1,1,"")</f>
        <v>6</v>
      </c>
      <c r="BA3" s="51" t="s">
        <v>238</v>
      </c>
      <c r="BB3" s="51" t="s">
        <v>238</v>
      </c>
      <c r="BC3" s="51" t="s">
        <v>244</v>
      </c>
      <c r="BD3" s="51" t="s">
        <v>244</v>
      </c>
      <c r="BE3" s="51"/>
      <c r="BF3" s="51"/>
      <c r="BG3" s="128" t="s">
        <v>578</v>
      </c>
      <c r="BH3" s="128" t="s">
        <v>578</v>
      </c>
      <c r="BI3" s="128" t="s">
        <v>588</v>
      </c>
      <c r="BJ3" s="128" t="s">
        <v>588</v>
      </c>
      <c r="BK3" s="128">
        <v>0</v>
      </c>
      <c r="BL3" s="131">
        <v>0</v>
      </c>
      <c r="BM3" s="128">
        <v>0</v>
      </c>
      <c r="BN3" s="131">
        <v>0</v>
      </c>
      <c r="BO3" s="128">
        <v>0</v>
      </c>
      <c r="BP3" s="131">
        <v>0</v>
      </c>
      <c r="BQ3" s="128">
        <v>20</v>
      </c>
      <c r="BR3" s="131">
        <v>100</v>
      </c>
      <c r="BS3" s="128">
        <v>20</v>
      </c>
      <c r="BT3" s="3"/>
      <c r="BU3" s="3"/>
    </row>
    <row r="4" spans="1:76" ht="15">
      <c r="A4" s="14" t="s">
        <v>220</v>
      </c>
      <c r="B4" s="15"/>
      <c r="C4" s="15" t="s">
        <v>64</v>
      </c>
      <c r="D4" s="93">
        <v>162</v>
      </c>
      <c r="E4" s="81"/>
      <c r="F4" s="112" t="s">
        <v>364</v>
      </c>
      <c r="G4" s="15"/>
      <c r="H4" s="16" t="s">
        <v>220</v>
      </c>
      <c r="I4" s="66"/>
      <c r="J4" s="66"/>
      <c r="K4" s="114" t="s">
        <v>390</v>
      </c>
      <c r="L4" s="94">
        <v>1</v>
      </c>
      <c r="M4" s="95">
        <v>4999.5</v>
      </c>
      <c r="N4" s="95">
        <v>8528.55859375</v>
      </c>
      <c r="O4" s="77"/>
      <c r="P4" s="96"/>
      <c r="Q4" s="96"/>
      <c r="R4" s="97"/>
      <c r="S4" s="51">
        <v>1</v>
      </c>
      <c r="T4" s="51">
        <v>0</v>
      </c>
      <c r="U4" s="52">
        <v>0</v>
      </c>
      <c r="V4" s="52">
        <v>1</v>
      </c>
      <c r="W4" s="52">
        <v>0</v>
      </c>
      <c r="X4" s="52">
        <v>0.999966</v>
      </c>
      <c r="Y4" s="52">
        <v>0</v>
      </c>
      <c r="Z4" s="52">
        <v>0</v>
      </c>
      <c r="AA4" s="82">
        <v>4</v>
      </c>
      <c r="AB4" s="82"/>
      <c r="AC4" s="98"/>
      <c r="AD4" s="85" t="s">
        <v>309</v>
      </c>
      <c r="AE4" s="85">
        <v>403</v>
      </c>
      <c r="AF4" s="85">
        <v>10</v>
      </c>
      <c r="AG4" s="85">
        <v>48</v>
      </c>
      <c r="AH4" s="85">
        <v>18</v>
      </c>
      <c r="AI4" s="85"/>
      <c r="AJ4" s="85" t="s">
        <v>325</v>
      </c>
      <c r="AK4" s="85"/>
      <c r="AL4" s="85"/>
      <c r="AM4" s="85"/>
      <c r="AN4" s="87">
        <v>43655.60087962963</v>
      </c>
      <c r="AO4" s="85"/>
      <c r="AP4" s="85" t="b">
        <v>1</v>
      </c>
      <c r="AQ4" s="85" t="b">
        <v>0</v>
      </c>
      <c r="AR4" s="85" t="b">
        <v>0</v>
      </c>
      <c r="AS4" s="85"/>
      <c r="AT4" s="85">
        <v>0</v>
      </c>
      <c r="AU4" s="85"/>
      <c r="AV4" s="85" t="b">
        <v>0</v>
      </c>
      <c r="AW4" s="85" t="s">
        <v>372</v>
      </c>
      <c r="AX4" s="89" t="s">
        <v>374</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214.6109151855861</v>
      </c>
      <c r="E5" s="81"/>
      <c r="F5" s="112" t="s">
        <v>247</v>
      </c>
      <c r="G5" s="15"/>
      <c r="H5" s="16" t="s">
        <v>213</v>
      </c>
      <c r="I5" s="66"/>
      <c r="J5" s="66"/>
      <c r="K5" s="114" t="s">
        <v>391</v>
      </c>
      <c r="L5" s="94">
        <v>1</v>
      </c>
      <c r="M5" s="95">
        <v>4999.5</v>
      </c>
      <c r="N5" s="95">
        <v>1470.441162109375</v>
      </c>
      <c r="O5" s="77"/>
      <c r="P5" s="96"/>
      <c r="Q5" s="96"/>
      <c r="R5" s="97"/>
      <c r="S5" s="51">
        <v>1</v>
      </c>
      <c r="T5" s="51">
        <v>1</v>
      </c>
      <c r="U5" s="52">
        <v>0</v>
      </c>
      <c r="V5" s="52">
        <v>0</v>
      </c>
      <c r="W5" s="52">
        <v>0</v>
      </c>
      <c r="X5" s="52">
        <v>0.999966</v>
      </c>
      <c r="Y5" s="52">
        <v>0</v>
      </c>
      <c r="Z5" s="52" t="s">
        <v>461</v>
      </c>
      <c r="AA5" s="82">
        <v>5</v>
      </c>
      <c r="AB5" s="82"/>
      <c r="AC5" s="98"/>
      <c r="AD5" s="85" t="s">
        <v>310</v>
      </c>
      <c r="AE5" s="85">
        <v>373</v>
      </c>
      <c r="AF5" s="85">
        <v>1808</v>
      </c>
      <c r="AG5" s="85">
        <v>10085</v>
      </c>
      <c r="AH5" s="85">
        <v>19799</v>
      </c>
      <c r="AI5" s="85"/>
      <c r="AJ5" s="85" t="s">
        <v>326</v>
      </c>
      <c r="AK5" s="85"/>
      <c r="AL5" s="89" t="s">
        <v>346</v>
      </c>
      <c r="AM5" s="85"/>
      <c r="AN5" s="87">
        <v>41775.694236111114</v>
      </c>
      <c r="AO5" s="89" t="s">
        <v>353</v>
      </c>
      <c r="AP5" s="85" t="b">
        <v>0</v>
      </c>
      <c r="AQ5" s="85" t="b">
        <v>0</v>
      </c>
      <c r="AR5" s="85" t="b">
        <v>1</v>
      </c>
      <c r="AS5" s="85"/>
      <c r="AT5" s="85">
        <v>18</v>
      </c>
      <c r="AU5" s="89" t="s">
        <v>363</v>
      </c>
      <c r="AV5" s="85" t="b">
        <v>0</v>
      </c>
      <c r="AW5" s="85" t="s">
        <v>372</v>
      </c>
      <c r="AX5" s="89" t="s">
        <v>375</v>
      </c>
      <c r="AY5" s="85" t="s">
        <v>66</v>
      </c>
      <c r="AZ5" s="85" t="str">
        <f>REPLACE(INDEX(GroupVertices[Group],MATCH(Vertices[[#This Row],[Vertex]],GroupVertices[Vertex],0)),1,1,"")</f>
        <v>7</v>
      </c>
      <c r="BA5" s="51" t="s">
        <v>239</v>
      </c>
      <c r="BB5" s="51" t="s">
        <v>239</v>
      </c>
      <c r="BC5" s="51" t="s">
        <v>244</v>
      </c>
      <c r="BD5" s="51" t="s">
        <v>244</v>
      </c>
      <c r="BE5" s="51"/>
      <c r="BF5" s="51"/>
      <c r="BG5" s="128" t="s">
        <v>579</v>
      </c>
      <c r="BH5" s="128" t="s">
        <v>579</v>
      </c>
      <c r="BI5" s="128" t="s">
        <v>589</v>
      </c>
      <c r="BJ5" s="128" t="s">
        <v>589</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v>
      </c>
      <c r="E6" s="81"/>
      <c r="F6" s="112" t="s">
        <v>248</v>
      </c>
      <c r="G6" s="15"/>
      <c r="H6" s="16" t="s">
        <v>214</v>
      </c>
      <c r="I6" s="66"/>
      <c r="J6" s="66"/>
      <c r="K6" s="114" t="s">
        <v>392</v>
      </c>
      <c r="L6" s="94">
        <v>1</v>
      </c>
      <c r="M6" s="95">
        <v>7143.53466796875</v>
      </c>
      <c r="N6" s="95">
        <v>5084.78564453125</v>
      </c>
      <c r="O6" s="77"/>
      <c r="P6" s="96"/>
      <c r="Q6" s="96"/>
      <c r="R6" s="97"/>
      <c r="S6" s="51">
        <v>0</v>
      </c>
      <c r="T6" s="51">
        <v>1</v>
      </c>
      <c r="U6" s="52">
        <v>0</v>
      </c>
      <c r="V6" s="52">
        <v>1</v>
      </c>
      <c r="W6" s="52">
        <v>0</v>
      </c>
      <c r="X6" s="52">
        <v>0.999966</v>
      </c>
      <c r="Y6" s="52">
        <v>0</v>
      </c>
      <c r="Z6" s="52">
        <v>0</v>
      </c>
      <c r="AA6" s="82">
        <v>6</v>
      </c>
      <c r="AB6" s="82"/>
      <c r="AC6" s="98"/>
      <c r="AD6" s="85" t="s">
        <v>311</v>
      </c>
      <c r="AE6" s="85">
        <v>203</v>
      </c>
      <c r="AF6" s="85">
        <v>10</v>
      </c>
      <c r="AG6" s="85">
        <v>79</v>
      </c>
      <c r="AH6" s="85">
        <v>383</v>
      </c>
      <c r="AI6" s="85"/>
      <c r="AJ6" s="85"/>
      <c r="AK6" s="85"/>
      <c r="AL6" s="85"/>
      <c r="AM6" s="85"/>
      <c r="AN6" s="87">
        <v>42803.239386574074</v>
      </c>
      <c r="AO6" s="89" t="s">
        <v>354</v>
      </c>
      <c r="AP6" s="85" t="b">
        <v>1</v>
      </c>
      <c r="AQ6" s="85" t="b">
        <v>0</v>
      </c>
      <c r="AR6" s="85" t="b">
        <v>0</v>
      </c>
      <c r="AS6" s="85"/>
      <c r="AT6" s="85">
        <v>0</v>
      </c>
      <c r="AU6" s="85"/>
      <c r="AV6" s="85" t="b">
        <v>0</v>
      </c>
      <c r="AW6" s="85" t="s">
        <v>372</v>
      </c>
      <c r="AX6" s="89" t="s">
        <v>376</v>
      </c>
      <c r="AY6" s="85" t="s">
        <v>66</v>
      </c>
      <c r="AZ6" s="85" t="str">
        <f>REPLACE(INDEX(GroupVertices[Group],MATCH(Vertices[[#This Row],[Vertex]],GroupVertices[Vertex],0)),1,1,"")</f>
        <v>5</v>
      </c>
      <c r="BA6" s="51" t="s">
        <v>240</v>
      </c>
      <c r="BB6" s="51" t="s">
        <v>240</v>
      </c>
      <c r="BC6" s="51" t="s">
        <v>244</v>
      </c>
      <c r="BD6" s="51" t="s">
        <v>244</v>
      </c>
      <c r="BE6" s="51"/>
      <c r="BF6" s="51"/>
      <c r="BG6" s="128" t="s">
        <v>580</v>
      </c>
      <c r="BH6" s="128" t="s">
        <v>580</v>
      </c>
      <c r="BI6" s="128" t="s">
        <v>590</v>
      </c>
      <c r="BJ6" s="128" t="s">
        <v>590</v>
      </c>
      <c r="BK6" s="128">
        <v>0</v>
      </c>
      <c r="BL6" s="131">
        <v>0</v>
      </c>
      <c r="BM6" s="128">
        <v>0</v>
      </c>
      <c r="BN6" s="131">
        <v>0</v>
      </c>
      <c r="BO6" s="128">
        <v>0</v>
      </c>
      <c r="BP6" s="131">
        <v>0</v>
      </c>
      <c r="BQ6" s="128">
        <v>20</v>
      </c>
      <c r="BR6" s="131">
        <v>100</v>
      </c>
      <c r="BS6" s="128">
        <v>20</v>
      </c>
      <c r="BT6" s="2"/>
      <c r="BU6" s="3"/>
      <c r="BV6" s="3"/>
      <c r="BW6" s="3"/>
      <c r="BX6" s="3"/>
    </row>
    <row r="7" spans="1:76" ht="15">
      <c r="A7" s="14" t="s">
        <v>221</v>
      </c>
      <c r="B7" s="15"/>
      <c r="C7" s="15" t="s">
        <v>64</v>
      </c>
      <c r="D7" s="93">
        <v>1000</v>
      </c>
      <c r="E7" s="81"/>
      <c r="F7" s="112" t="s">
        <v>365</v>
      </c>
      <c r="G7" s="15"/>
      <c r="H7" s="16" t="s">
        <v>221</v>
      </c>
      <c r="I7" s="66"/>
      <c r="J7" s="66"/>
      <c r="K7" s="114" t="s">
        <v>393</v>
      </c>
      <c r="L7" s="94">
        <v>1</v>
      </c>
      <c r="M7" s="95">
        <v>7143.53466796875</v>
      </c>
      <c r="N7" s="95">
        <v>8125.65771484375</v>
      </c>
      <c r="O7" s="77"/>
      <c r="P7" s="96"/>
      <c r="Q7" s="96"/>
      <c r="R7" s="97"/>
      <c r="S7" s="51">
        <v>1</v>
      </c>
      <c r="T7" s="51">
        <v>0</v>
      </c>
      <c r="U7" s="52">
        <v>0</v>
      </c>
      <c r="V7" s="52">
        <v>1</v>
      </c>
      <c r="W7" s="52">
        <v>0</v>
      </c>
      <c r="X7" s="52">
        <v>0.999966</v>
      </c>
      <c r="Y7" s="52">
        <v>0</v>
      </c>
      <c r="Z7" s="52">
        <v>0</v>
      </c>
      <c r="AA7" s="82">
        <v>7</v>
      </c>
      <c r="AB7" s="82"/>
      <c r="AC7" s="98"/>
      <c r="AD7" s="85" t="s">
        <v>312</v>
      </c>
      <c r="AE7" s="85">
        <v>47</v>
      </c>
      <c r="AF7" s="85">
        <v>28649</v>
      </c>
      <c r="AG7" s="85">
        <v>9624</v>
      </c>
      <c r="AH7" s="85">
        <v>2544</v>
      </c>
      <c r="AI7" s="85"/>
      <c r="AJ7" s="85" t="s">
        <v>327</v>
      </c>
      <c r="AK7" s="85" t="s">
        <v>339</v>
      </c>
      <c r="AL7" s="85"/>
      <c r="AM7" s="85"/>
      <c r="AN7" s="87">
        <v>42158.36277777778</v>
      </c>
      <c r="AO7" s="89" t="s">
        <v>355</v>
      </c>
      <c r="AP7" s="85" t="b">
        <v>1</v>
      </c>
      <c r="AQ7" s="85" t="b">
        <v>0</v>
      </c>
      <c r="AR7" s="85" t="b">
        <v>0</v>
      </c>
      <c r="AS7" s="85"/>
      <c r="AT7" s="85">
        <v>64</v>
      </c>
      <c r="AU7" s="89" t="s">
        <v>363</v>
      </c>
      <c r="AV7" s="85" t="b">
        <v>0</v>
      </c>
      <c r="AW7" s="85" t="s">
        <v>372</v>
      </c>
      <c r="AX7" s="89" t="s">
        <v>377</v>
      </c>
      <c r="AY7" s="85" t="s">
        <v>65</v>
      </c>
      <c r="AZ7" s="85" t="str">
        <f>REPLACE(INDEX(GroupVertices[Group],MATCH(Vertices[[#This Row],[Vertex]],GroupVertices[Vertex],0)),1,1,"")</f>
        <v>5</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227.04675442578304</v>
      </c>
      <c r="E8" s="81"/>
      <c r="F8" s="112" t="s">
        <v>249</v>
      </c>
      <c r="G8" s="15"/>
      <c r="H8" s="16" t="s">
        <v>215</v>
      </c>
      <c r="I8" s="66"/>
      <c r="J8" s="66"/>
      <c r="K8" s="114" t="s">
        <v>394</v>
      </c>
      <c r="L8" s="94">
        <v>9999</v>
      </c>
      <c r="M8" s="95">
        <v>1065.5205078125</v>
      </c>
      <c r="N8" s="95">
        <v>6293.48828125</v>
      </c>
      <c r="O8" s="77"/>
      <c r="P8" s="96"/>
      <c r="Q8" s="96"/>
      <c r="R8" s="97"/>
      <c r="S8" s="51">
        <v>0</v>
      </c>
      <c r="T8" s="51">
        <v>2</v>
      </c>
      <c r="U8" s="52">
        <v>2</v>
      </c>
      <c r="V8" s="52">
        <v>0.5</v>
      </c>
      <c r="W8" s="52">
        <v>0.166667</v>
      </c>
      <c r="X8" s="52">
        <v>1.459409</v>
      </c>
      <c r="Y8" s="52">
        <v>0</v>
      </c>
      <c r="Z8" s="52">
        <v>0</v>
      </c>
      <c r="AA8" s="82">
        <v>8</v>
      </c>
      <c r="AB8" s="82"/>
      <c r="AC8" s="98"/>
      <c r="AD8" s="85" t="s">
        <v>313</v>
      </c>
      <c r="AE8" s="85">
        <v>918</v>
      </c>
      <c r="AF8" s="85">
        <v>2233</v>
      </c>
      <c r="AG8" s="85">
        <v>277</v>
      </c>
      <c r="AH8" s="85">
        <v>5281</v>
      </c>
      <c r="AI8" s="85"/>
      <c r="AJ8" s="85" t="s">
        <v>328</v>
      </c>
      <c r="AK8" s="85"/>
      <c r="AL8" s="85"/>
      <c r="AM8" s="85"/>
      <c r="AN8" s="87">
        <v>43633.42</v>
      </c>
      <c r="AO8" s="85"/>
      <c r="AP8" s="85" t="b">
        <v>1</v>
      </c>
      <c r="AQ8" s="85" t="b">
        <v>0</v>
      </c>
      <c r="AR8" s="85" t="b">
        <v>0</v>
      </c>
      <c r="AS8" s="85"/>
      <c r="AT8" s="85">
        <v>7</v>
      </c>
      <c r="AU8" s="85"/>
      <c r="AV8" s="85" t="b">
        <v>0</v>
      </c>
      <c r="AW8" s="85" t="s">
        <v>372</v>
      </c>
      <c r="AX8" s="89" t="s">
        <v>378</v>
      </c>
      <c r="AY8" s="85" t="s">
        <v>66</v>
      </c>
      <c r="AZ8" s="85" t="str">
        <f>REPLACE(INDEX(GroupVertices[Group],MATCH(Vertices[[#This Row],[Vertex]],GroupVertices[Vertex],0)),1,1,"")</f>
        <v>2</v>
      </c>
      <c r="BA8" s="51"/>
      <c r="BB8" s="51"/>
      <c r="BC8" s="51"/>
      <c r="BD8" s="51"/>
      <c r="BE8" s="51"/>
      <c r="BF8" s="51"/>
      <c r="BG8" s="128" t="s">
        <v>581</v>
      </c>
      <c r="BH8" s="128" t="s">
        <v>581</v>
      </c>
      <c r="BI8" s="128" t="s">
        <v>591</v>
      </c>
      <c r="BJ8" s="128" t="s">
        <v>591</v>
      </c>
      <c r="BK8" s="128">
        <v>0</v>
      </c>
      <c r="BL8" s="131">
        <v>0</v>
      </c>
      <c r="BM8" s="128">
        <v>0</v>
      </c>
      <c r="BN8" s="131">
        <v>0</v>
      </c>
      <c r="BO8" s="128">
        <v>0</v>
      </c>
      <c r="BP8" s="131">
        <v>0</v>
      </c>
      <c r="BQ8" s="128">
        <v>13</v>
      </c>
      <c r="BR8" s="131">
        <v>100</v>
      </c>
      <c r="BS8" s="128">
        <v>13</v>
      </c>
      <c r="BT8" s="2"/>
      <c r="BU8" s="3"/>
      <c r="BV8" s="3"/>
      <c r="BW8" s="3"/>
      <c r="BX8" s="3"/>
    </row>
    <row r="9" spans="1:76" ht="15">
      <c r="A9" s="14" t="s">
        <v>222</v>
      </c>
      <c r="B9" s="15"/>
      <c r="C9" s="15" t="s">
        <v>64</v>
      </c>
      <c r="D9" s="93">
        <v>207.29571563252907</v>
      </c>
      <c r="E9" s="81"/>
      <c r="F9" s="112" t="s">
        <v>366</v>
      </c>
      <c r="G9" s="15"/>
      <c r="H9" s="16" t="s">
        <v>222</v>
      </c>
      <c r="I9" s="66"/>
      <c r="J9" s="66"/>
      <c r="K9" s="114" t="s">
        <v>395</v>
      </c>
      <c r="L9" s="94">
        <v>1</v>
      </c>
      <c r="M9" s="95">
        <v>1065.5205078125</v>
      </c>
      <c r="N9" s="95">
        <v>8528.55859375</v>
      </c>
      <c r="O9" s="77"/>
      <c r="P9" s="96"/>
      <c r="Q9" s="96"/>
      <c r="R9" s="97"/>
      <c r="S9" s="51">
        <v>1</v>
      </c>
      <c r="T9" s="51">
        <v>0</v>
      </c>
      <c r="U9" s="52">
        <v>0</v>
      </c>
      <c r="V9" s="52">
        <v>0.333333</v>
      </c>
      <c r="W9" s="52">
        <v>0.166667</v>
      </c>
      <c r="X9" s="52">
        <v>0.770245</v>
      </c>
      <c r="Y9" s="52">
        <v>0</v>
      </c>
      <c r="Z9" s="52">
        <v>0</v>
      </c>
      <c r="AA9" s="82">
        <v>9</v>
      </c>
      <c r="AB9" s="82"/>
      <c r="AC9" s="98"/>
      <c r="AD9" s="85" t="s">
        <v>314</v>
      </c>
      <c r="AE9" s="85">
        <v>3737</v>
      </c>
      <c r="AF9" s="85">
        <v>1558</v>
      </c>
      <c r="AG9" s="85">
        <v>3507</v>
      </c>
      <c r="AH9" s="85">
        <v>6469</v>
      </c>
      <c r="AI9" s="85"/>
      <c r="AJ9" s="85" t="s">
        <v>329</v>
      </c>
      <c r="AK9" s="85"/>
      <c r="AL9" s="85"/>
      <c r="AM9" s="85"/>
      <c r="AN9" s="87">
        <v>42919.77280092592</v>
      </c>
      <c r="AO9" s="89" t="s">
        <v>356</v>
      </c>
      <c r="AP9" s="85" t="b">
        <v>1</v>
      </c>
      <c r="AQ9" s="85" t="b">
        <v>0</v>
      </c>
      <c r="AR9" s="85" t="b">
        <v>0</v>
      </c>
      <c r="AS9" s="85"/>
      <c r="AT9" s="85">
        <v>0</v>
      </c>
      <c r="AU9" s="85"/>
      <c r="AV9" s="85" t="b">
        <v>0</v>
      </c>
      <c r="AW9" s="85" t="s">
        <v>372</v>
      </c>
      <c r="AX9" s="89" t="s">
        <v>379</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223</v>
      </c>
      <c r="B10" s="15"/>
      <c r="C10" s="15" t="s">
        <v>64</v>
      </c>
      <c r="D10" s="93">
        <v>165.0431230140717</v>
      </c>
      <c r="E10" s="81"/>
      <c r="F10" s="112" t="s">
        <v>367</v>
      </c>
      <c r="G10" s="15"/>
      <c r="H10" s="16" t="s">
        <v>223</v>
      </c>
      <c r="I10" s="66"/>
      <c r="J10" s="66"/>
      <c r="K10" s="114" t="s">
        <v>396</v>
      </c>
      <c r="L10" s="94">
        <v>1</v>
      </c>
      <c r="M10" s="95">
        <v>2806.73681640625</v>
      </c>
      <c r="N10" s="95">
        <v>8528.55859375</v>
      </c>
      <c r="O10" s="77"/>
      <c r="P10" s="96"/>
      <c r="Q10" s="96"/>
      <c r="R10" s="97"/>
      <c r="S10" s="51">
        <v>1</v>
      </c>
      <c r="T10" s="51">
        <v>0</v>
      </c>
      <c r="U10" s="52">
        <v>0</v>
      </c>
      <c r="V10" s="52">
        <v>0.333333</v>
      </c>
      <c r="W10" s="52">
        <v>0.166667</v>
      </c>
      <c r="X10" s="52">
        <v>0.770245</v>
      </c>
      <c r="Y10" s="52">
        <v>0</v>
      </c>
      <c r="Z10" s="52">
        <v>0</v>
      </c>
      <c r="AA10" s="82">
        <v>10</v>
      </c>
      <c r="AB10" s="82"/>
      <c r="AC10" s="98"/>
      <c r="AD10" s="85" t="s">
        <v>315</v>
      </c>
      <c r="AE10" s="85">
        <v>14</v>
      </c>
      <c r="AF10" s="85">
        <v>114</v>
      </c>
      <c r="AG10" s="85">
        <v>94</v>
      </c>
      <c r="AH10" s="85">
        <v>9</v>
      </c>
      <c r="AI10" s="85"/>
      <c r="AJ10" s="85" t="s">
        <v>330</v>
      </c>
      <c r="AK10" s="85"/>
      <c r="AL10" s="85"/>
      <c r="AM10" s="85"/>
      <c r="AN10" s="87">
        <v>43682.92387731482</v>
      </c>
      <c r="AO10" s="85"/>
      <c r="AP10" s="85" t="b">
        <v>1</v>
      </c>
      <c r="AQ10" s="85" t="b">
        <v>0</v>
      </c>
      <c r="AR10" s="85" t="b">
        <v>0</v>
      </c>
      <c r="AS10" s="85"/>
      <c r="AT10" s="85">
        <v>0</v>
      </c>
      <c r="AU10" s="85"/>
      <c r="AV10" s="85" t="b">
        <v>0</v>
      </c>
      <c r="AW10" s="85" t="s">
        <v>372</v>
      </c>
      <c r="AX10" s="89" t="s">
        <v>380</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169.11037396557143</v>
      </c>
      <c r="E11" s="81"/>
      <c r="F11" s="112" t="s">
        <v>250</v>
      </c>
      <c r="G11" s="15"/>
      <c r="H11" s="16" t="s">
        <v>216</v>
      </c>
      <c r="I11" s="66"/>
      <c r="J11" s="66"/>
      <c r="K11" s="114" t="s">
        <v>397</v>
      </c>
      <c r="L11" s="94">
        <v>1</v>
      </c>
      <c r="M11" s="95">
        <v>4999.5</v>
      </c>
      <c r="N11" s="95">
        <v>3705.51171875</v>
      </c>
      <c r="O11" s="77"/>
      <c r="P11" s="96"/>
      <c r="Q11" s="96"/>
      <c r="R11" s="97"/>
      <c r="S11" s="51">
        <v>1</v>
      </c>
      <c r="T11" s="51">
        <v>1</v>
      </c>
      <c r="U11" s="52">
        <v>0</v>
      </c>
      <c r="V11" s="52">
        <v>0</v>
      </c>
      <c r="W11" s="52">
        <v>0</v>
      </c>
      <c r="X11" s="52">
        <v>0.999966</v>
      </c>
      <c r="Y11" s="52">
        <v>0</v>
      </c>
      <c r="Z11" s="52" t="s">
        <v>461</v>
      </c>
      <c r="AA11" s="82">
        <v>11</v>
      </c>
      <c r="AB11" s="82"/>
      <c r="AC11" s="98"/>
      <c r="AD11" s="85" t="s">
        <v>316</v>
      </c>
      <c r="AE11" s="85">
        <v>740</v>
      </c>
      <c r="AF11" s="85">
        <v>253</v>
      </c>
      <c r="AG11" s="85">
        <v>605</v>
      </c>
      <c r="AH11" s="85">
        <v>846</v>
      </c>
      <c r="AI11" s="85"/>
      <c r="AJ11" s="85" t="s">
        <v>331</v>
      </c>
      <c r="AK11" s="85" t="s">
        <v>340</v>
      </c>
      <c r="AL11" s="85"/>
      <c r="AM11" s="85"/>
      <c r="AN11" s="87">
        <v>42317.97461805555</v>
      </c>
      <c r="AO11" s="89" t="s">
        <v>357</v>
      </c>
      <c r="AP11" s="85" t="b">
        <v>1</v>
      </c>
      <c r="AQ11" s="85" t="b">
        <v>0</v>
      </c>
      <c r="AR11" s="85" t="b">
        <v>0</v>
      </c>
      <c r="AS11" s="85"/>
      <c r="AT11" s="85">
        <v>0</v>
      </c>
      <c r="AU11" s="89" t="s">
        <v>363</v>
      </c>
      <c r="AV11" s="85" t="b">
        <v>0</v>
      </c>
      <c r="AW11" s="85" t="s">
        <v>372</v>
      </c>
      <c r="AX11" s="89" t="s">
        <v>381</v>
      </c>
      <c r="AY11" s="85" t="s">
        <v>66</v>
      </c>
      <c r="AZ11" s="85" t="str">
        <f>REPLACE(INDEX(GroupVertices[Group],MATCH(Vertices[[#This Row],[Vertex]],GroupVertices[Vertex],0)),1,1,"")</f>
        <v>7</v>
      </c>
      <c r="BA11" s="51" t="s">
        <v>241</v>
      </c>
      <c r="BB11" s="51" t="s">
        <v>241</v>
      </c>
      <c r="BC11" s="51" t="s">
        <v>245</v>
      </c>
      <c r="BD11" s="51" t="s">
        <v>245</v>
      </c>
      <c r="BE11" s="51"/>
      <c r="BF11" s="51"/>
      <c r="BG11" s="128" t="s">
        <v>582</v>
      </c>
      <c r="BH11" s="128" t="s">
        <v>582</v>
      </c>
      <c r="BI11" s="128" t="s">
        <v>592</v>
      </c>
      <c r="BJ11" s="128" t="s">
        <v>592</v>
      </c>
      <c r="BK11" s="128">
        <v>0</v>
      </c>
      <c r="BL11" s="131">
        <v>0</v>
      </c>
      <c r="BM11" s="128">
        <v>0</v>
      </c>
      <c r="BN11" s="131">
        <v>0</v>
      </c>
      <c r="BO11" s="128">
        <v>0</v>
      </c>
      <c r="BP11" s="131">
        <v>0</v>
      </c>
      <c r="BQ11" s="128">
        <v>13</v>
      </c>
      <c r="BR11" s="131">
        <v>100</v>
      </c>
      <c r="BS11" s="128">
        <v>13</v>
      </c>
      <c r="BT11" s="2"/>
      <c r="BU11" s="3"/>
      <c r="BV11" s="3"/>
      <c r="BW11" s="3"/>
      <c r="BX11" s="3"/>
    </row>
    <row r="12" spans="1:76" ht="15">
      <c r="A12" s="14" t="s">
        <v>217</v>
      </c>
      <c r="B12" s="15"/>
      <c r="C12" s="15" t="s">
        <v>64</v>
      </c>
      <c r="D12" s="93">
        <v>162.05852159642447</v>
      </c>
      <c r="E12" s="81"/>
      <c r="F12" s="112" t="s">
        <v>251</v>
      </c>
      <c r="G12" s="15"/>
      <c r="H12" s="16" t="s">
        <v>217</v>
      </c>
      <c r="I12" s="66"/>
      <c r="J12" s="66"/>
      <c r="K12" s="114" t="s">
        <v>398</v>
      </c>
      <c r="L12" s="94">
        <v>1</v>
      </c>
      <c r="M12" s="95">
        <v>8933.4794921875</v>
      </c>
      <c r="N12" s="95">
        <v>1782.1746826171875</v>
      </c>
      <c r="O12" s="77"/>
      <c r="P12" s="96"/>
      <c r="Q12" s="96"/>
      <c r="R12" s="97"/>
      <c r="S12" s="51">
        <v>0</v>
      </c>
      <c r="T12" s="51">
        <v>1</v>
      </c>
      <c r="U12" s="52">
        <v>0</v>
      </c>
      <c r="V12" s="52">
        <v>1</v>
      </c>
      <c r="W12" s="52">
        <v>0</v>
      </c>
      <c r="X12" s="52">
        <v>0.999966</v>
      </c>
      <c r="Y12" s="52">
        <v>0</v>
      </c>
      <c r="Z12" s="52">
        <v>0</v>
      </c>
      <c r="AA12" s="82">
        <v>12</v>
      </c>
      <c r="AB12" s="82"/>
      <c r="AC12" s="98"/>
      <c r="AD12" s="85" t="s">
        <v>317</v>
      </c>
      <c r="AE12" s="85">
        <v>149</v>
      </c>
      <c r="AF12" s="85">
        <v>12</v>
      </c>
      <c r="AG12" s="85">
        <v>263</v>
      </c>
      <c r="AH12" s="85">
        <v>251</v>
      </c>
      <c r="AI12" s="85"/>
      <c r="AJ12" s="85" t="s">
        <v>332</v>
      </c>
      <c r="AK12" s="85"/>
      <c r="AL12" s="85"/>
      <c r="AM12" s="85"/>
      <c r="AN12" s="87">
        <v>43588.4218287037</v>
      </c>
      <c r="AO12" s="85"/>
      <c r="AP12" s="85" t="b">
        <v>1</v>
      </c>
      <c r="AQ12" s="85" t="b">
        <v>0</v>
      </c>
      <c r="AR12" s="85" t="b">
        <v>0</v>
      </c>
      <c r="AS12" s="85"/>
      <c r="AT12" s="85">
        <v>0</v>
      </c>
      <c r="AU12" s="85"/>
      <c r="AV12" s="85" t="b">
        <v>0</v>
      </c>
      <c r="AW12" s="85" t="s">
        <v>372</v>
      </c>
      <c r="AX12" s="89" t="s">
        <v>382</v>
      </c>
      <c r="AY12" s="85" t="s">
        <v>66</v>
      </c>
      <c r="AZ12" s="85" t="str">
        <f>REPLACE(INDEX(GroupVertices[Group],MATCH(Vertices[[#This Row],[Vertex]],GroupVertices[Vertex],0)),1,1,"")</f>
        <v>4</v>
      </c>
      <c r="BA12" s="51" t="s">
        <v>242</v>
      </c>
      <c r="BB12" s="51" t="s">
        <v>242</v>
      </c>
      <c r="BC12" s="51" t="s">
        <v>244</v>
      </c>
      <c r="BD12" s="51" t="s">
        <v>244</v>
      </c>
      <c r="BE12" s="51"/>
      <c r="BF12" s="51"/>
      <c r="BG12" s="128" t="s">
        <v>583</v>
      </c>
      <c r="BH12" s="128" t="s">
        <v>583</v>
      </c>
      <c r="BI12" s="128" t="s">
        <v>593</v>
      </c>
      <c r="BJ12" s="128" t="s">
        <v>593</v>
      </c>
      <c r="BK12" s="128">
        <v>0</v>
      </c>
      <c r="BL12" s="131">
        <v>0</v>
      </c>
      <c r="BM12" s="128">
        <v>0</v>
      </c>
      <c r="BN12" s="131">
        <v>0</v>
      </c>
      <c r="BO12" s="128">
        <v>0</v>
      </c>
      <c r="BP12" s="131">
        <v>0</v>
      </c>
      <c r="BQ12" s="128">
        <v>23</v>
      </c>
      <c r="BR12" s="131">
        <v>100</v>
      </c>
      <c r="BS12" s="128">
        <v>23</v>
      </c>
      <c r="BT12" s="2"/>
      <c r="BU12" s="3"/>
      <c r="BV12" s="3"/>
      <c r="BW12" s="3"/>
      <c r="BX12" s="3"/>
    </row>
    <row r="13" spans="1:76" ht="15">
      <c r="A13" s="14" t="s">
        <v>224</v>
      </c>
      <c r="B13" s="15"/>
      <c r="C13" s="15" t="s">
        <v>64</v>
      </c>
      <c r="D13" s="93">
        <v>769.6297356751284</v>
      </c>
      <c r="E13" s="81"/>
      <c r="F13" s="112" t="s">
        <v>368</v>
      </c>
      <c r="G13" s="15"/>
      <c r="H13" s="16" t="s">
        <v>224</v>
      </c>
      <c r="I13" s="66"/>
      <c r="J13" s="66"/>
      <c r="K13" s="114" t="s">
        <v>399</v>
      </c>
      <c r="L13" s="94">
        <v>1</v>
      </c>
      <c r="M13" s="95">
        <v>7192.26318359375</v>
      </c>
      <c r="N13" s="95">
        <v>1782.1746826171875</v>
      </c>
      <c r="O13" s="77"/>
      <c r="P13" s="96"/>
      <c r="Q13" s="96"/>
      <c r="R13" s="97"/>
      <c r="S13" s="51">
        <v>1</v>
      </c>
      <c r="T13" s="51">
        <v>0</v>
      </c>
      <c r="U13" s="52">
        <v>0</v>
      </c>
      <c r="V13" s="52">
        <v>1</v>
      </c>
      <c r="W13" s="52">
        <v>0</v>
      </c>
      <c r="X13" s="52">
        <v>0.999966</v>
      </c>
      <c r="Y13" s="52">
        <v>0</v>
      </c>
      <c r="Z13" s="52">
        <v>0</v>
      </c>
      <c r="AA13" s="82">
        <v>13</v>
      </c>
      <c r="AB13" s="82"/>
      <c r="AC13" s="98"/>
      <c r="AD13" s="85" t="s">
        <v>318</v>
      </c>
      <c r="AE13" s="85">
        <v>1791</v>
      </c>
      <c r="AF13" s="85">
        <v>20776</v>
      </c>
      <c r="AG13" s="85">
        <v>201116</v>
      </c>
      <c r="AH13" s="85">
        <v>16648</v>
      </c>
      <c r="AI13" s="85"/>
      <c r="AJ13" s="85" t="s">
        <v>333</v>
      </c>
      <c r="AK13" s="85" t="s">
        <v>341</v>
      </c>
      <c r="AL13" s="89" t="s">
        <v>347</v>
      </c>
      <c r="AM13" s="85"/>
      <c r="AN13" s="87">
        <v>41401.8096875</v>
      </c>
      <c r="AO13" s="89" t="s">
        <v>358</v>
      </c>
      <c r="AP13" s="85" t="b">
        <v>0</v>
      </c>
      <c r="AQ13" s="85" t="b">
        <v>0</v>
      </c>
      <c r="AR13" s="85" t="b">
        <v>1</v>
      </c>
      <c r="AS13" s="85"/>
      <c r="AT13" s="85">
        <v>62</v>
      </c>
      <c r="AU13" s="89" t="s">
        <v>363</v>
      </c>
      <c r="AV13" s="85" t="b">
        <v>0</v>
      </c>
      <c r="AW13" s="85" t="s">
        <v>372</v>
      </c>
      <c r="AX13" s="89" t="s">
        <v>383</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170.69045706903174</v>
      </c>
      <c r="E14" s="81"/>
      <c r="F14" s="112" t="s">
        <v>252</v>
      </c>
      <c r="G14" s="15"/>
      <c r="H14" s="16" t="s">
        <v>218</v>
      </c>
      <c r="I14" s="66"/>
      <c r="J14" s="66"/>
      <c r="K14" s="114" t="s">
        <v>400</v>
      </c>
      <c r="L14" s="94">
        <v>9999</v>
      </c>
      <c r="M14" s="95">
        <v>1065.5205078125</v>
      </c>
      <c r="N14" s="95">
        <v>1470.441162109375</v>
      </c>
      <c r="O14" s="77"/>
      <c r="P14" s="96"/>
      <c r="Q14" s="96"/>
      <c r="R14" s="97"/>
      <c r="S14" s="51">
        <v>0</v>
      </c>
      <c r="T14" s="51">
        <v>2</v>
      </c>
      <c r="U14" s="52">
        <v>2</v>
      </c>
      <c r="V14" s="52">
        <v>0.5</v>
      </c>
      <c r="W14" s="52">
        <v>0.166667</v>
      </c>
      <c r="X14" s="52">
        <v>1.459409</v>
      </c>
      <c r="Y14" s="52">
        <v>0</v>
      </c>
      <c r="Z14" s="52">
        <v>0</v>
      </c>
      <c r="AA14" s="82">
        <v>14</v>
      </c>
      <c r="AB14" s="82"/>
      <c r="AC14" s="98"/>
      <c r="AD14" s="85" t="s">
        <v>319</v>
      </c>
      <c r="AE14" s="85">
        <v>179</v>
      </c>
      <c r="AF14" s="85">
        <v>307</v>
      </c>
      <c r="AG14" s="85">
        <v>2015</v>
      </c>
      <c r="AH14" s="85">
        <v>6946</v>
      </c>
      <c r="AI14" s="85"/>
      <c r="AJ14" s="85" t="s">
        <v>334</v>
      </c>
      <c r="AK14" s="85" t="s">
        <v>342</v>
      </c>
      <c r="AL14" s="89" t="s">
        <v>348</v>
      </c>
      <c r="AM14" s="85"/>
      <c r="AN14" s="87">
        <v>43639.603159722225</v>
      </c>
      <c r="AO14" s="89" t="s">
        <v>359</v>
      </c>
      <c r="AP14" s="85" t="b">
        <v>1</v>
      </c>
      <c r="AQ14" s="85" t="b">
        <v>0</v>
      </c>
      <c r="AR14" s="85" t="b">
        <v>0</v>
      </c>
      <c r="AS14" s="85"/>
      <c r="AT14" s="85">
        <v>0</v>
      </c>
      <c r="AU14" s="85"/>
      <c r="AV14" s="85" t="b">
        <v>0</v>
      </c>
      <c r="AW14" s="85" t="s">
        <v>372</v>
      </c>
      <c r="AX14" s="89" t="s">
        <v>384</v>
      </c>
      <c r="AY14" s="85" t="s">
        <v>66</v>
      </c>
      <c r="AZ14" s="85" t="str">
        <f>REPLACE(INDEX(GroupVertices[Group],MATCH(Vertices[[#This Row],[Vertex]],GroupVertices[Vertex],0)),1,1,"")</f>
        <v>1</v>
      </c>
      <c r="BA14" s="51"/>
      <c r="BB14" s="51"/>
      <c r="BC14" s="51"/>
      <c r="BD14" s="51"/>
      <c r="BE14" s="51"/>
      <c r="BF14" s="51"/>
      <c r="BG14" s="128" t="s">
        <v>584</v>
      </c>
      <c r="BH14" s="128" t="s">
        <v>584</v>
      </c>
      <c r="BI14" s="128" t="s">
        <v>594</v>
      </c>
      <c r="BJ14" s="128" t="s">
        <v>594</v>
      </c>
      <c r="BK14" s="128">
        <v>0</v>
      </c>
      <c r="BL14" s="131">
        <v>0</v>
      </c>
      <c r="BM14" s="128">
        <v>0</v>
      </c>
      <c r="BN14" s="131">
        <v>0</v>
      </c>
      <c r="BO14" s="128">
        <v>0</v>
      </c>
      <c r="BP14" s="131">
        <v>0</v>
      </c>
      <c r="BQ14" s="128">
        <v>12</v>
      </c>
      <c r="BR14" s="131">
        <v>100</v>
      </c>
      <c r="BS14" s="128">
        <v>12</v>
      </c>
      <c r="BT14" s="2"/>
      <c r="BU14" s="3"/>
      <c r="BV14" s="3"/>
      <c r="BW14" s="3"/>
      <c r="BX14" s="3"/>
    </row>
    <row r="15" spans="1:76" ht="15">
      <c r="A15" s="14" t="s">
        <v>225</v>
      </c>
      <c r="B15" s="15"/>
      <c r="C15" s="15" t="s">
        <v>64</v>
      </c>
      <c r="D15" s="93">
        <v>278.5750200775167</v>
      </c>
      <c r="E15" s="81"/>
      <c r="F15" s="112" t="s">
        <v>369</v>
      </c>
      <c r="G15" s="15"/>
      <c r="H15" s="16" t="s">
        <v>225</v>
      </c>
      <c r="I15" s="66"/>
      <c r="J15" s="66"/>
      <c r="K15" s="114" t="s">
        <v>401</v>
      </c>
      <c r="L15" s="94">
        <v>1</v>
      </c>
      <c r="M15" s="95">
        <v>1065.5205078125</v>
      </c>
      <c r="N15" s="95">
        <v>3705.51171875</v>
      </c>
      <c r="O15" s="77"/>
      <c r="P15" s="96"/>
      <c r="Q15" s="96"/>
      <c r="R15" s="97"/>
      <c r="S15" s="51">
        <v>1</v>
      </c>
      <c r="T15" s="51">
        <v>0</v>
      </c>
      <c r="U15" s="52">
        <v>0</v>
      </c>
      <c r="V15" s="52">
        <v>0.333333</v>
      </c>
      <c r="W15" s="52">
        <v>0.166667</v>
      </c>
      <c r="X15" s="52">
        <v>0.770245</v>
      </c>
      <c r="Y15" s="52">
        <v>0</v>
      </c>
      <c r="Z15" s="52">
        <v>0</v>
      </c>
      <c r="AA15" s="82">
        <v>15</v>
      </c>
      <c r="AB15" s="82"/>
      <c r="AC15" s="98"/>
      <c r="AD15" s="85" t="s">
        <v>320</v>
      </c>
      <c r="AE15" s="85">
        <v>998</v>
      </c>
      <c r="AF15" s="85">
        <v>3994</v>
      </c>
      <c r="AG15" s="85">
        <v>18498</v>
      </c>
      <c r="AH15" s="85">
        <v>31318</v>
      </c>
      <c r="AI15" s="85"/>
      <c r="AJ15" s="85" t="s">
        <v>335</v>
      </c>
      <c r="AK15" s="85" t="s">
        <v>343</v>
      </c>
      <c r="AL15" s="89" t="s">
        <v>349</v>
      </c>
      <c r="AM15" s="85"/>
      <c r="AN15" s="87">
        <v>41583.595300925925</v>
      </c>
      <c r="AO15" s="89" t="s">
        <v>360</v>
      </c>
      <c r="AP15" s="85" t="b">
        <v>1</v>
      </c>
      <c r="AQ15" s="85" t="b">
        <v>0</v>
      </c>
      <c r="AR15" s="85" t="b">
        <v>1</v>
      </c>
      <c r="AS15" s="85"/>
      <c r="AT15" s="85">
        <v>5</v>
      </c>
      <c r="AU15" s="89" t="s">
        <v>363</v>
      </c>
      <c r="AV15" s="85" t="b">
        <v>0</v>
      </c>
      <c r="AW15" s="85" t="s">
        <v>372</v>
      </c>
      <c r="AX15" s="89" t="s">
        <v>385</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226</v>
      </c>
      <c r="B16" s="15"/>
      <c r="C16" s="15" t="s">
        <v>64</v>
      </c>
      <c r="D16" s="93">
        <v>209.4024931038095</v>
      </c>
      <c r="E16" s="81"/>
      <c r="F16" s="112" t="s">
        <v>370</v>
      </c>
      <c r="G16" s="15"/>
      <c r="H16" s="16" t="s">
        <v>226</v>
      </c>
      <c r="I16" s="66"/>
      <c r="J16" s="66"/>
      <c r="K16" s="114" t="s">
        <v>402</v>
      </c>
      <c r="L16" s="94">
        <v>1</v>
      </c>
      <c r="M16" s="95">
        <v>2806.73681640625</v>
      </c>
      <c r="N16" s="95">
        <v>3705.51171875</v>
      </c>
      <c r="O16" s="77"/>
      <c r="P16" s="96"/>
      <c r="Q16" s="96"/>
      <c r="R16" s="97"/>
      <c r="S16" s="51">
        <v>1</v>
      </c>
      <c r="T16" s="51">
        <v>0</v>
      </c>
      <c r="U16" s="52">
        <v>0</v>
      </c>
      <c r="V16" s="52">
        <v>0.333333</v>
      </c>
      <c r="W16" s="52">
        <v>0.166667</v>
      </c>
      <c r="X16" s="52">
        <v>0.770245</v>
      </c>
      <c r="Y16" s="52">
        <v>0</v>
      </c>
      <c r="Z16" s="52">
        <v>0</v>
      </c>
      <c r="AA16" s="82">
        <v>16</v>
      </c>
      <c r="AB16" s="82"/>
      <c r="AC16" s="98"/>
      <c r="AD16" s="85" t="s">
        <v>321</v>
      </c>
      <c r="AE16" s="85">
        <v>592</v>
      </c>
      <c r="AF16" s="85">
        <v>1630</v>
      </c>
      <c r="AG16" s="85">
        <v>3178</v>
      </c>
      <c r="AH16" s="85">
        <v>5320</v>
      </c>
      <c r="AI16" s="85"/>
      <c r="AJ16" s="85" t="s">
        <v>336</v>
      </c>
      <c r="AK16" s="85" t="s">
        <v>344</v>
      </c>
      <c r="AL16" s="89" t="s">
        <v>350</v>
      </c>
      <c r="AM16" s="85"/>
      <c r="AN16" s="87">
        <v>43296.41945601852</v>
      </c>
      <c r="AO16" s="89" t="s">
        <v>361</v>
      </c>
      <c r="AP16" s="85" t="b">
        <v>0</v>
      </c>
      <c r="AQ16" s="85" t="b">
        <v>0</v>
      </c>
      <c r="AR16" s="85" t="b">
        <v>1</v>
      </c>
      <c r="AS16" s="85"/>
      <c r="AT16" s="85">
        <v>0</v>
      </c>
      <c r="AU16" s="89" t="s">
        <v>363</v>
      </c>
      <c r="AV16" s="85" t="b">
        <v>0</v>
      </c>
      <c r="AW16" s="85" t="s">
        <v>372</v>
      </c>
      <c r="AX16" s="89" t="s">
        <v>386</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219</v>
      </c>
      <c r="B17" s="15"/>
      <c r="C17" s="15" t="s">
        <v>64</v>
      </c>
      <c r="D17" s="93">
        <v>166.3891197318342</v>
      </c>
      <c r="E17" s="81"/>
      <c r="F17" s="112" t="s">
        <v>253</v>
      </c>
      <c r="G17" s="15"/>
      <c r="H17" s="16" t="s">
        <v>219</v>
      </c>
      <c r="I17" s="66"/>
      <c r="J17" s="66"/>
      <c r="K17" s="114" t="s">
        <v>403</v>
      </c>
      <c r="L17" s="94">
        <v>1</v>
      </c>
      <c r="M17" s="95">
        <v>8982.2080078125</v>
      </c>
      <c r="N17" s="95">
        <v>5084.78564453125</v>
      </c>
      <c r="O17" s="77"/>
      <c r="P17" s="96"/>
      <c r="Q17" s="96"/>
      <c r="R17" s="97"/>
      <c r="S17" s="51">
        <v>0</v>
      </c>
      <c r="T17" s="51">
        <v>1</v>
      </c>
      <c r="U17" s="52">
        <v>0</v>
      </c>
      <c r="V17" s="52">
        <v>1</v>
      </c>
      <c r="W17" s="52">
        <v>0</v>
      </c>
      <c r="X17" s="52">
        <v>0.999966</v>
      </c>
      <c r="Y17" s="52">
        <v>0</v>
      </c>
      <c r="Z17" s="52">
        <v>0</v>
      </c>
      <c r="AA17" s="82">
        <v>17</v>
      </c>
      <c r="AB17" s="82"/>
      <c r="AC17" s="98"/>
      <c r="AD17" s="85" t="s">
        <v>322</v>
      </c>
      <c r="AE17" s="85">
        <v>47</v>
      </c>
      <c r="AF17" s="85">
        <v>160</v>
      </c>
      <c r="AG17" s="85">
        <v>54</v>
      </c>
      <c r="AH17" s="85">
        <v>18</v>
      </c>
      <c r="AI17" s="85"/>
      <c r="AJ17" s="85"/>
      <c r="AK17" s="85"/>
      <c r="AL17" s="85"/>
      <c r="AM17" s="85"/>
      <c r="AN17" s="87">
        <v>42025.962222222224</v>
      </c>
      <c r="AO17" s="85"/>
      <c r="AP17" s="85" t="b">
        <v>1</v>
      </c>
      <c r="AQ17" s="85" t="b">
        <v>0</v>
      </c>
      <c r="AR17" s="85" t="b">
        <v>0</v>
      </c>
      <c r="AS17" s="85"/>
      <c r="AT17" s="85">
        <v>0</v>
      </c>
      <c r="AU17" s="89" t="s">
        <v>363</v>
      </c>
      <c r="AV17" s="85" t="b">
        <v>0</v>
      </c>
      <c r="AW17" s="85" t="s">
        <v>372</v>
      </c>
      <c r="AX17" s="89" t="s">
        <v>387</v>
      </c>
      <c r="AY17" s="85" t="s">
        <v>66</v>
      </c>
      <c r="AZ17" s="85" t="str">
        <f>REPLACE(INDEX(GroupVertices[Group],MATCH(Vertices[[#This Row],[Vertex]],GroupVertices[Vertex],0)),1,1,"")</f>
        <v>3</v>
      </c>
      <c r="BA17" s="51" t="s">
        <v>243</v>
      </c>
      <c r="BB17" s="51" t="s">
        <v>243</v>
      </c>
      <c r="BC17" s="51" t="s">
        <v>244</v>
      </c>
      <c r="BD17" s="51" t="s">
        <v>244</v>
      </c>
      <c r="BE17" s="51"/>
      <c r="BF17" s="51"/>
      <c r="BG17" s="128" t="s">
        <v>585</v>
      </c>
      <c r="BH17" s="128" t="s">
        <v>585</v>
      </c>
      <c r="BI17" s="128" t="s">
        <v>595</v>
      </c>
      <c r="BJ17" s="128" t="s">
        <v>595</v>
      </c>
      <c r="BK17" s="128">
        <v>0</v>
      </c>
      <c r="BL17" s="131">
        <v>0</v>
      </c>
      <c r="BM17" s="128">
        <v>0</v>
      </c>
      <c r="BN17" s="131">
        <v>0</v>
      </c>
      <c r="BO17" s="128">
        <v>0</v>
      </c>
      <c r="BP17" s="131">
        <v>0</v>
      </c>
      <c r="BQ17" s="128">
        <v>21</v>
      </c>
      <c r="BR17" s="131">
        <v>100</v>
      </c>
      <c r="BS17" s="128">
        <v>21</v>
      </c>
      <c r="BT17" s="2"/>
      <c r="BU17" s="3"/>
      <c r="BV17" s="3"/>
      <c r="BW17" s="3"/>
      <c r="BX17" s="3"/>
    </row>
    <row r="18" spans="1:76" ht="15">
      <c r="A18" s="99" t="s">
        <v>227</v>
      </c>
      <c r="B18" s="100"/>
      <c r="C18" s="100" t="s">
        <v>64</v>
      </c>
      <c r="D18" s="101">
        <v>1000</v>
      </c>
      <c r="E18" s="102"/>
      <c r="F18" s="113" t="s">
        <v>371</v>
      </c>
      <c r="G18" s="100"/>
      <c r="H18" s="103" t="s">
        <v>227</v>
      </c>
      <c r="I18" s="104"/>
      <c r="J18" s="104"/>
      <c r="K18" s="115" t="s">
        <v>404</v>
      </c>
      <c r="L18" s="105">
        <v>1</v>
      </c>
      <c r="M18" s="106">
        <v>8982.2080078125</v>
      </c>
      <c r="N18" s="106">
        <v>8125.65771484375</v>
      </c>
      <c r="O18" s="107"/>
      <c r="P18" s="108"/>
      <c r="Q18" s="108"/>
      <c r="R18" s="109"/>
      <c r="S18" s="51">
        <v>1</v>
      </c>
      <c r="T18" s="51">
        <v>0</v>
      </c>
      <c r="U18" s="52">
        <v>0</v>
      </c>
      <c r="V18" s="52">
        <v>1</v>
      </c>
      <c r="W18" s="52">
        <v>0</v>
      </c>
      <c r="X18" s="52">
        <v>0.999966</v>
      </c>
      <c r="Y18" s="52">
        <v>0</v>
      </c>
      <c r="Z18" s="52">
        <v>0</v>
      </c>
      <c r="AA18" s="110">
        <v>18</v>
      </c>
      <c r="AB18" s="110"/>
      <c r="AC18" s="111"/>
      <c r="AD18" s="85" t="s">
        <v>323</v>
      </c>
      <c r="AE18" s="85">
        <v>392</v>
      </c>
      <c r="AF18" s="85">
        <v>650311</v>
      </c>
      <c r="AG18" s="85">
        <v>16559</v>
      </c>
      <c r="AH18" s="85">
        <v>4538</v>
      </c>
      <c r="AI18" s="85"/>
      <c r="AJ18" s="85" t="s">
        <v>337</v>
      </c>
      <c r="AK18" s="85" t="s">
        <v>338</v>
      </c>
      <c r="AL18" s="89" t="s">
        <v>351</v>
      </c>
      <c r="AM18" s="85"/>
      <c r="AN18" s="87">
        <v>41208.87075231481</v>
      </c>
      <c r="AO18" s="89" t="s">
        <v>362</v>
      </c>
      <c r="AP18" s="85" t="b">
        <v>1</v>
      </c>
      <c r="AQ18" s="85" t="b">
        <v>0</v>
      </c>
      <c r="AR18" s="85" t="b">
        <v>0</v>
      </c>
      <c r="AS18" s="85"/>
      <c r="AT18" s="85">
        <v>2506</v>
      </c>
      <c r="AU18" s="89" t="s">
        <v>363</v>
      </c>
      <c r="AV18" s="85" t="b">
        <v>1</v>
      </c>
      <c r="AW18" s="85" t="s">
        <v>372</v>
      </c>
      <c r="AX18" s="89" t="s">
        <v>388</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hyperlinks>
    <hyperlink ref="AL3" r:id="rId1" display="http://alsham0damas.site123.me/"/>
    <hyperlink ref="AL5" r:id="rId2" display="https://ka2enblog.wordpress.com/"/>
    <hyperlink ref="AL13" r:id="rId3" display="http://mshamsdeen.sarahah.com/"/>
    <hyperlink ref="AL14" r:id="rId4" display="https://curiouscat.me/3lalillo"/>
    <hyperlink ref="AL15" r:id="rId5" display="https://curiouscat.me/SocioSteiner"/>
    <hyperlink ref="AL16" r:id="rId6" display="https://t.co/MPLxPi4KUO"/>
    <hyperlink ref="AL18" r:id="rId7" display="https://hadiabdullah.net/"/>
    <hyperlink ref="AO3" r:id="rId8" display="https://pbs.twimg.com/profile_banners/1147209427847667713/1565727989"/>
    <hyperlink ref="AO5" r:id="rId9" display="https://pbs.twimg.com/profile_banners/2499290658/1529957253"/>
    <hyperlink ref="AO6" r:id="rId10" display="https://pbs.twimg.com/profile_banners/839713539732406272/1501263927"/>
    <hyperlink ref="AO7" r:id="rId11" display="https://pbs.twimg.com/profile_banners/3306861329/1563874228"/>
    <hyperlink ref="AO9" r:id="rId12" display="https://pbs.twimg.com/profile_banners/881943831981285376/1542615486"/>
    <hyperlink ref="AO11" r:id="rId13" display="https://pbs.twimg.com/profile_banners/4152429555/1451698600"/>
    <hyperlink ref="AO13" r:id="rId14" display="https://pbs.twimg.com/profile_banners/1411031486/1507221892"/>
    <hyperlink ref="AO14" r:id="rId15" display="https://pbs.twimg.com/profile_banners/1142801620562010113/1565828433"/>
    <hyperlink ref="AO15" r:id="rId16" display="https://pbs.twimg.com/profile_banners/2169454425/1558956795"/>
    <hyperlink ref="AO16" r:id="rId17" display="https://pbs.twimg.com/profile_banners/1018436009829326850/1562581583"/>
    <hyperlink ref="AO18" r:id="rId18" display="https://pbs.twimg.com/profile_banners/906771091/1543153024"/>
    <hyperlink ref="AU5" r:id="rId19" display="http://abs.twimg.com/images/themes/theme1/bg.png"/>
    <hyperlink ref="AU7" r:id="rId20" display="http://abs.twimg.com/images/themes/theme1/bg.png"/>
    <hyperlink ref="AU11" r:id="rId21" display="http://abs.twimg.com/images/themes/theme1/bg.png"/>
    <hyperlink ref="AU13" r:id="rId22" display="http://abs.twimg.com/images/themes/theme1/bg.png"/>
    <hyperlink ref="AU15" r:id="rId23" display="http://abs.twimg.com/images/themes/theme1/bg.png"/>
    <hyperlink ref="AU16" r:id="rId24" display="http://abs.twimg.com/images/themes/theme1/bg.png"/>
    <hyperlink ref="AU17" r:id="rId25" display="http://abs.twimg.com/images/themes/theme1/bg.png"/>
    <hyperlink ref="AU18" r:id="rId26" display="http://abs.twimg.com/images/themes/theme1/bg.png"/>
    <hyperlink ref="F3" r:id="rId27" display="http://pbs.twimg.com/profile_images/1147209705850310656/4jrjRuxu_normal.jpg"/>
    <hyperlink ref="F4" r:id="rId28" display="http://pbs.twimg.com/profile_images/1148602507498786816/xYT5TARR_normal.jpg"/>
    <hyperlink ref="F5" r:id="rId29" display="http://pbs.twimg.com/profile_images/1159904630245122048/P3o7NkO9_normal.jpg"/>
    <hyperlink ref="F6" r:id="rId30" display="http://pbs.twimg.com/profile_images/1011205278199631872/gCXTRtJ9_normal.jpg"/>
    <hyperlink ref="F7" r:id="rId31" display="http://pbs.twimg.com/profile_images/1153728802687725568/kOCEeezx_normal.jpg"/>
    <hyperlink ref="F8" r:id="rId32" display="http://abs.twimg.com/sticky/default_profile_images/default_profile_normal.png"/>
    <hyperlink ref="F9" r:id="rId33" display="http://pbs.twimg.com/profile_images/1143400813861265409/ueD3W9p8_normal.jpg"/>
    <hyperlink ref="F10" r:id="rId34" display="http://pbs.twimg.com/profile_images/1159051242015997952/wA0WrmT-_normal.jpg"/>
    <hyperlink ref="F11" r:id="rId35" display="http://pbs.twimg.com/profile_images/856664119658897408/7w29_NxF_normal.jpg"/>
    <hyperlink ref="F12" r:id="rId36" display="http://pbs.twimg.com/profile_images/1138118061368729600/9e6oEZx6_normal.jpg"/>
    <hyperlink ref="F13" r:id="rId37" display="http://pbs.twimg.com/profile_images/1133820643940732934/zI2Rzc9I_normal.jpg"/>
    <hyperlink ref="F14" r:id="rId38" display="http://pbs.twimg.com/profile_images/1160568440895225856/PjNmYIC3_normal.jpg"/>
    <hyperlink ref="F15" r:id="rId39" display="http://pbs.twimg.com/profile_images/1160472089490538496/rpC03CV5_normal.jpg"/>
    <hyperlink ref="F16" r:id="rId40" display="http://pbs.twimg.com/profile_images/1161732249798291456/RYGvi1gG_normal.jpg"/>
    <hyperlink ref="F17" r:id="rId41" display="http://pbs.twimg.com/profile_images/562010995925983233/6mczWehq_normal.png"/>
    <hyperlink ref="F18" r:id="rId42" display="http://pbs.twimg.com/profile_images/1137353518006898689/ZZ8KqrNN_normal.jpg"/>
    <hyperlink ref="AX3" r:id="rId43" display="https://twitter.com/syria_neet"/>
    <hyperlink ref="AX4" r:id="rId44" display="https://twitter.com/megd1982"/>
    <hyperlink ref="AX5" r:id="rId45" display="https://twitter.com/sammy_aw"/>
    <hyperlink ref="AX6" r:id="rId46" display="https://twitter.com/sam_samoooiiiii"/>
    <hyperlink ref="AX7" r:id="rId47" display="https://twitter.com/sabri_ali_oglu"/>
    <hyperlink ref="AX8" r:id="rId48" display="https://twitter.com/mmoo9m"/>
    <hyperlink ref="AX9" r:id="rId49" display="https://twitter.com/sldv61"/>
    <hyperlink ref="AX10" r:id="rId50" display="https://twitter.com/lola5574409011"/>
    <hyperlink ref="AX11" r:id="rId51" display="https://twitter.com/muhammedalhamd"/>
    <hyperlink ref="AX12" r:id="rId52" display="https://twitter.com/joe68095082"/>
    <hyperlink ref="AX13" r:id="rId53" display="https://twitter.com/kami2kira"/>
    <hyperlink ref="AX14" r:id="rId54" display="https://twitter.com/3lalillo"/>
    <hyperlink ref="AX15" r:id="rId55" display="https://twitter.com/sociosteiner"/>
    <hyperlink ref="AX16" r:id="rId56" display="https://twitter.com/farahalfetyani"/>
    <hyperlink ref="AX17" r:id="rId57" display="https://twitter.com/26b169ff3ffa4bc"/>
    <hyperlink ref="AX18" r:id="rId58" display="https://twitter.com/hadialabdallah"/>
  </hyperlinks>
  <printOptions/>
  <pageMargins left="0.7" right="0.7" top="0.75" bottom="0.75" header="0.3" footer="0.3"/>
  <pageSetup horizontalDpi="600" verticalDpi="600" orientation="portrait" r:id="rId62"/>
  <legacyDrawing r:id="rId60"/>
  <tableParts>
    <tablePart r:id="rId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478</v>
      </c>
      <c r="Z2" s="13" t="s">
        <v>488</v>
      </c>
      <c r="AA2" s="13" t="s">
        <v>498</v>
      </c>
      <c r="AB2" s="13" t="s">
        <v>523</v>
      </c>
      <c r="AC2" s="13" t="s">
        <v>536</v>
      </c>
      <c r="AD2" s="13" t="s">
        <v>553</v>
      </c>
      <c r="AE2" s="13" t="s">
        <v>554</v>
      </c>
      <c r="AF2" s="13" t="s">
        <v>563</v>
      </c>
      <c r="AG2" s="67" t="s">
        <v>617</v>
      </c>
      <c r="AH2" s="67" t="s">
        <v>618</v>
      </c>
      <c r="AI2" s="67" t="s">
        <v>619</v>
      </c>
      <c r="AJ2" s="67" t="s">
        <v>620</v>
      </c>
      <c r="AK2" s="67" t="s">
        <v>621</v>
      </c>
      <c r="AL2" s="67" t="s">
        <v>622</v>
      </c>
      <c r="AM2" s="67" t="s">
        <v>623</v>
      </c>
      <c r="AN2" s="67" t="s">
        <v>624</v>
      </c>
      <c r="AO2" s="67" t="s">
        <v>627</v>
      </c>
    </row>
    <row r="3" spans="1:41" ht="15">
      <c r="A3" s="125" t="s">
        <v>444</v>
      </c>
      <c r="B3" s="126" t="s">
        <v>451</v>
      </c>
      <c r="C3" s="126" t="s">
        <v>56</v>
      </c>
      <c r="D3" s="117"/>
      <c r="E3" s="116"/>
      <c r="F3" s="118" t="s">
        <v>444</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277</v>
      </c>
      <c r="AC3" s="91" t="s">
        <v>277</v>
      </c>
      <c r="AD3" s="91" t="s">
        <v>226</v>
      </c>
      <c r="AE3" s="91" t="s">
        <v>225</v>
      </c>
      <c r="AF3" s="91" t="s">
        <v>564</v>
      </c>
      <c r="AG3" s="128">
        <v>0</v>
      </c>
      <c r="AH3" s="131">
        <v>0</v>
      </c>
      <c r="AI3" s="128">
        <v>0</v>
      </c>
      <c r="AJ3" s="131">
        <v>0</v>
      </c>
      <c r="AK3" s="128">
        <v>0</v>
      </c>
      <c r="AL3" s="131">
        <v>0</v>
      </c>
      <c r="AM3" s="128">
        <v>12</v>
      </c>
      <c r="AN3" s="131">
        <v>100</v>
      </c>
      <c r="AO3" s="128">
        <v>12</v>
      </c>
    </row>
    <row r="4" spans="1:41" ht="15">
      <c r="A4" s="125" t="s">
        <v>445</v>
      </c>
      <c r="B4" s="126" t="s">
        <v>452</v>
      </c>
      <c r="C4" s="126" t="s">
        <v>56</v>
      </c>
      <c r="D4" s="122"/>
      <c r="E4" s="100"/>
      <c r="F4" s="103" t="s">
        <v>445</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277</v>
      </c>
      <c r="AC4" s="91" t="s">
        <v>277</v>
      </c>
      <c r="AD4" s="91" t="s">
        <v>223</v>
      </c>
      <c r="AE4" s="91" t="s">
        <v>222</v>
      </c>
      <c r="AF4" s="91" t="s">
        <v>565</v>
      </c>
      <c r="AG4" s="128">
        <v>0</v>
      </c>
      <c r="AH4" s="131">
        <v>0</v>
      </c>
      <c r="AI4" s="128">
        <v>0</v>
      </c>
      <c r="AJ4" s="131">
        <v>0</v>
      </c>
      <c r="AK4" s="128">
        <v>0</v>
      </c>
      <c r="AL4" s="131">
        <v>0</v>
      </c>
      <c r="AM4" s="128">
        <v>13</v>
      </c>
      <c r="AN4" s="131">
        <v>100</v>
      </c>
      <c r="AO4" s="128">
        <v>13</v>
      </c>
    </row>
    <row r="5" spans="1:41" ht="15">
      <c r="A5" s="125" t="s">
        <v>446</v>
      </c>
      <c r="B5" s="126" t="s">
        <v>453</v>
      </c>
      <c r="C5" s="126" t="s">
        <v>56</v>
      </c>
      <c r="D5" s="122"/>
      <c r="E5" s="100"/>
      <c r="F5" s="103" t="s">
        <v>446</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243</v>
      </c>
      <c r="Z5" s="85" t="s">
        <v>244</v>
      </c>
      <c r="AA5" s="85"/>
      <c r="AB5" s="91" t="s">
        <v>277</v>
      </c>
      <c r="AC5" s="91" t="s">
        <v>277</v>
      </c>
      <c r="AD5" s="91" t="s">
        <v>227</v>
      </c>
      <c r="AE5" s="91"/>
      <c r="AF5" s="91" t="s">
        <v>566</v>
      </c>
      <c r="AG5" s="128">
        <v>0</v>
      </c>
      <c r="AH5" s="131">
        <v>0</v>
      </c>
      <c r="AI5" s="128">
        <v>0</v>
      </c>
      <c r="AJ5" s="131">
        <v>0</v>
      </c>
      <c r="AK5" s="128">
        <v>0</v>
      </c>
      <c r="AL5" s="131">
        <v>0</v>
      </c>
      <c r="AM5" s="128">
        <v>21</v>
      </c>
      <c r="AN5" s="131">
        <v>100</v>
      </c>
      <c r="AO5" s="128">
        <v>21</v>
      </c>
    </row>
    <row r="6" spans="1:41" ht="15">
      <c r="A6" s="125" t="s">
        <v>447</v>
      </c>
      <c r="B6" s="126" t="s">
        <v>454</v>
      </c>
      <c r="C6" s="126" t="s">
        <v>56</v>
      </c>
      <c r="D6" s="122"/>
      <c r="E6" s="100"/>
      <c r="F6" s="103" t="s">
        <v>653</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242</v>
      </c>
      <c r="Z6" s="85" t="s">
        <v>244</v>
      </c>
      <c r="AA6" s="85"/>
      <c r="AB6" s="91" t="s">
        <v>524</v>
      </c>
      <c r="AC6" s="91" t="s">
        <v>277</v>
      </c>
      <c r="AD6" s="91" t="s">
        <v>224</v>
      </c>
      <c r="AE6" s="91"/>
      <c r="AF6" s="91" t="s">
        <v>567</v>
      </c>
      <c r="AG6" s="128">
        <v>0</v>
      </c>
      <c r="AH6" s="131">
        <v>0</v>
      </c>
      <c r="AI6" s="128">
        <v>0</v>
      </c>
      <c r="AJ6" s="131">
        <v>0</v>
      </c>
      <c r="AK6" s="128">
        <v>0</v>
      </c>
      <c r="AL6" s="131">
        <v>0</v>
      </c>
      <c r="AM6" s="128">
        <v>23</v>
      </c>
      <c r="AN6" s="131">
        <v>100</v>
      </c>
      <c r="AO6" s="128">
        <v>23</v>
      </c>
    </row>
    <row r="7" spans="1:41" ht="15">
      <c r="A7" s="125" t="s">
        <v>448</v>
      </c>
      <c r="B7" s="126" t="s">
        <v>455</v>
      </c>
      <c r="C7" s="126" t="s">
        <v>56</v>
      </c>
      <c r="D7" s="122"/>
      <c r="E7" s="100"/>
      <c r="F7" s="103" t="s">
        <v>654</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240</v>
      </c>
      <c r="Z7" s="85" t="s">
        <v>244</v>
      </c>
      <c r="AA7" s="85"/>
      <c r="AB7" s="91" t="s">
        <v>525</v>
      </c>
      <c r="AC7" s="91" t="s">
        <v>277</v>
      </c>
      <c r="AD7" s="91" t="s">
        <v>221</v>
      </c>
      <c r="AE7" s="91"/>
      <c r="AF7" s="91" t="s">
        <v>568</v>
      </c>
      <c r="AG7" s="128">
        <v>0</v>
      </c>
      <c r="AH7" s="131">
        <v>0</v>
      </c>
      <c r="AI7" s="128">
        <v>0</v>
      </c>
      <c r="AJ7" s="131">
        <v>0</v>
      </c>
      <c r="AK7" s="128">
        <v>0</v>
      </c>
      <c r="AL7" s="131">
        <v>0</v>
      </c>
      <c r="AM7" s="128">
        <v>20</v>
      </c>
      <c r="AN7" s="131">
        <v>100</v>
      </c>
      <c r="AO7" s="128">
        <v>20</v>
      </c>
    </row>
    <row r="8" spans="1:41" ht="15">
      <c r="A8" s="125" t="s">
        <v>449</v>
      </c>
      <c r="B8" s="126" t="s">
        <v>456</v>
      </c>
      <c r="C8" s="126" t="s">
        <v>56</v>
      </c>
      <c r="D8" s="122"/>
      <c r="E8" s="100"/>
      <c r="F8" s="103" t="s">
        <v>655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238</v>
      </c>
      <c r="Z8" s="85" t="s">
        <v>244</v>
      </c>
      <c r="AA8" s="85"/>
      <c r="AB8" s="91" t="s">
        <v>526</v>
      </c>
      <c r="AC8" s="91" t="s">
        <v>277</v>
      </c>
      <c r="AD8" s="91" t="s">
        <v>220</v>
      </c>
      <c r="AE8" s="91"/>
      <c r="AF8" s="91" t="s">
        <v>569</v>
      </c>
      <c r="AG8" s="128">
        <v>0</v>
      </c>
      <c r="AH8" s="131">
        <v>0</v>
      </c>
      <c r="AI8" s="128">
        <v>0</v>
      </c>
      <c r="AJ8" s="131">
        <v>0</v>
      </c>
      <c r="AK8" s="128">
        <v>0</v>
      </c>
      <c r="AL8" s="131">
        <v>0</v>
      </c>
      <c r="AM8" s="128">
        <v>20</v>
      </c>
      <c r="AN8" s="131">
        <v>100</v>
      </c>
      <c r="AO8" s="128">
        <v>20</v>
      </c>
    </row>
    <row r="9" spans="1:41" ht="15">
      <c r="A9" s="125" t="s">
        <v>450</v>
      </c>
      <c r="B9" s="126" t="s">
        <v>457</v>
      </c>
      <c r="C9" s="126" t="s">
        <v>56</v>
      </c>
      <c r="D9" s="122"/>
      <c r="E9" s="100"/>
      <c r="F9" s="103" t="s">
        <v>656</v>
      </c>
      <c r="G9" s="107"/>
      <c r="H9" s="107"/>
      <c r="I9" s="123">
        <v>9</v>
      </c>
      <c r="J9" s="110"/>
      <c r="K9" s="51">
        <v>2</v>
      </c>
      <c r="L9" s="51">
        <v>2</v>
      </c>
      <c r="M9" s="51">
        <v>0</v>
      </c>
      <c r="N9" s="51">
        <v>2</v>
      </c>
      <c r="O9" s="51">
        <v>2</v>
      </c>
      <c r="P9" s="52" t="s">
        <v>461</v>
      </c>
      <c r="Q9" s="52" t="s">
        <v>461</v>
      </c>
      <c r="R9" s="51">
        <v>2</v>
      </c>
      <c r="S9" s="51">
        <v>2</v>
      </c>
      <c r="T9" s="51">
        <v>1</v>
      </c>
      <c r="U9" s="51">
        <v>1</v>
      </c>
      <c r="V9" s="51">
        <v>0</v>
      </c>
      <c r="W9" s="52">
        <v>0</v>
      </c>
      <c r="X9" s="52">
        <v>0</v>
      </c>
      <c r="Y9" s="85" t="s">
        <v>479</v>
      </c>
      <c r="Z9" s="85" t="s">
        <v>489</v>
      </c>
      <c r="AA9" s="85"/>
      <c r="AB9" s="91" t="s">
        <v>527</v>
      </c>
      <c r="AC9" s="91" t="s">
        <v>277</v>
      </c>
      <c r="AD9" s="91"/>
      <c r="AE9" s="91"/>
      <c r="AF9" s="91" t="s">
        <v>570</v>
      </c>
      <c r="AG9" s="128">
        <v>0</v>
      </c>
      <c r="AH9" s="131">
        <v>0</v>
      </c>
      <c r="AI9" s="128">
        <v>0</v>
      </c>
      <c r="AJ9" s="131">
        <v>0</v>
      </c>
      <c r="AK9" s="128">
        <v>0</v>
      </c>
      <c r="AL9" s="131">
        <v>0</v>
      </c>
      <c r="AM9" s="128">
        <v>34</v>
      </c>
      <c r="AN9" s="131">
        <v>100</v>
      </c>
      <c r="AO9" s="128">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444</v>
      </c>
      <c r="B2" s="91" t="s">
        <v>218</v>
      </c>
      <c r="C2" s="85">
        <f>VLOOKUP(GroupVertices[[#This Row],[Vertex]],Vertices[],MATCH("ID",Vertices[[#Headers],[Vertex]:[Vertex Content Word Count]],0),FALSE)</f>
        <v>14</v>
      </c>
    </row>
    <row r="3" spans="1:3" ht="15">
      <c r="A3" s="85" t="s">
        <v>444</v>
      </c>
      <c r="B3" s="91" t="s">
        <v>226</v>
      </c>
      <c r="C3" s="85">
        <f>VLOOKUP(GroupVertices[[#This Row],[Vertex]],Vertices[],MATCH("ID",Vertices[[#Headers],[Vertex]:[Vertex Content Word Count]],0),FALSE)</f>
        <v>16</v>
      </c>
    </row>
    <row r="4" spans="1:3" ht="15">
      <c r="A4" s="85" t="s">
        <v>444</v>
      </c>
      <c r="B4" s="91" t="s">
        <v>225</v>
      </c>
      <c r="C4" s="85">
        <f>VLOOKUP(GroupVertices[[#This Row],[Vertex]],Vertices[],MATCH("ID",Vertices[[#Headers],[Vertex]:[Vertex Content Word Count]],0),FALSE)</f>
        <v>15</v>
      </c>
    </row>
    <row r="5" spans="1:3" ht="15">
      <c r="A5" s="85" t="s">
        <v>445</v>
      </c>
      <c r="B5" s="91" t="s">
        <v>215</v>
      </c>
      <c r="C5" s="85">
        <f>VLOOKUP(GroupVertices[[#This Row],[Vertex]],Vertices[],MATCH("ID",Vertices[[#Headers],[Vertex]:[Vertex Content Word Count]],0),FALSE)</f>
        <v>8</v>
      </c>
    </row>
    <row r="6" spans="1:3" ht="15">
      <c r="A6" s="85" t="s">
        <v>445</v>
      </c>
      <c r="B6" s="91" t="s">
        <v>223</v>
      </c>
      <c r="C6" s="85">
        <f>VLOOKUP(GroupVertices[[#This Row],[Vertex]],Vertices[],MATCH("ID",Vertices[[#Headers],[Vertex]:[Vertex Content Word Count]],0),FALSE)</f>
        <v>10</v>
      </c>
    </row>
    <row r="7" spans="1:3" ht="15">
      <c r="A7" s="85" t="s">
        <v>445</v>
      </c>
      <c r="B7" s="91" t="s">
        <v>222</v>
      </c>
      <c r="C7" s="85">
        <f>VLOOKUP(GroupVertices[[#This Row],[Vertex]],Vertices[],MATCH("ID",Vertices[[#Headers],[Vertex]:[Vertex Content Word Count]],0),FALSE)</f>
        <v>9</v>
      </c>
    </row>
    <row r="8" spans="1:3" ht="15">
      <c r="A8" s="85" t="s">
        <v>446</v>
      </c>
      <c r="B8" s="91" t="s">
        <v>219</v>
      </c>
      <c r="C8" s="85">
        <f>VLOOKUP(GroupVertices[[#This Row],[Vertex]],Vertices[],MATCH("ID",Vertices[[#Headers],[Vertex]:[Vertex Content Word Count]],0),FALSE)</f>
        <v>17</v>
      </c>
    </row>
    <row r="9" spans="1:3" ht="15">
      <c r="A9" s="85" t="s">
        <v>446</v>
      </c>
      <c r="B9" s="91" t="s">
        <v>227</v>
      </c>
      <c r="C9" s="85">
        <f>VLOOKUP(GroupVertices[[#This Row],[Vertex]],Vertices[],MATCH("ID",Vertices[[#Headers],[Vertex]:[Vertex Content Word Count]],0),FALSE)</f>
        <v>18</v>
      </c>
    </row>
    <row r="10" spans="1:3" ht="15">
      <c r="A10" s="85" t="s">
        <v>447</v>
      </c>
      <c r="B10" s="91" t="s">
        <v>217</v>
      </c>
      <c r="C10" s="85">
        <f>VLOOKUP(GroupVertices[[#This Row],[Vertex]],Vertices[],MATCH("ID",Vertices[[#Headers],[Vertex]:[Vertex Content Word Count]],0),FALSE)</f>
        <v>12</v>
      </c>
    </row>
    <row r="11" spans="1:3" ht="15">
      <c r="A11" s="85" t="s">
        <v>447</v>
      </c>
      <c r="B11" s="91" t="s">
        <v>224</v>
      </c>
      <c r="C11" s="85">
        <f>VLOOKUP(GroupVertices[[#This Row],[Vertex]],Vertices[],MATCH("ID",Vertices[[#Headers],[Vertex]:[Vertex Content Word Count]],0),FALSE)</f>
        <v>13</v>
      </c>
    </row>
    <row r="12" spans="1:3" ht="15">
      <c r="A12" s="85" t="s">
        <v>448</v>
      </c>
      <c r="B12" s="91" t="s">
        <v>214</v>
      </c>
      <c r="C12" s="85">
        <f>VLOOKUP(GroupVertices[[#This Row],[Vertex]],Vertices[],MATCH("ID",Vertices[[#Headers],[Vertex]:[Vertex Content Word Count]],0),FALSE)</f>
        <v>6</v>
      </c>
    </row>
    <row r="13" spans="1:3" ht="15">
      <c r="A13" s="85" t="s">
        <v>448</v>
      </c>
      <c r="B13" s="91" t="s">
        <v>221</v>
      </c>
      <c r="C13" s="85">
        <f>VLOOKUP(GroupVertices[[#This Row],[Vertex]],Vertices[],MATCH("ID",Vertices[[#Headers],[Vertex]:[Vertex Content Word Count]],0),FALSE)</f>
        <v>7</v>
      </c>
    </row>
    <row r="14" spans="1:3" ht="15">
      <c r="A14" s="85" t="s">
        <v>449</v>
      </c>
      <c r="B14" s="91" t="s">
        <v>212</v>
      </c>
      <c r="C14" s="85">
        <f>VLOOKUP(GroupVertices[[#This Row],[Vertex]],Vertices[],MATCH("ID",Vertices[[#Headers],[Vertex]:[Vertex Content Word Count]],0),FALSE)</f>
        <v>3</v>
      </c>
    </row>
    <row r="15" spans="1:3" ht="15">
      <c r="A15" s="85" t="s">
        <v>449</v>
      </c>
      <c r="B15" s="91" t="s">
        <v>220</v>
      </c>
      <c r="C15" s="85">
        <f>VLOOKUP(GroupVertices[[#This Row],[Vertex]],Vertices[],MATCH("ID",Vertices[[#Headers],[Vertex]:[Vertex Content Word Count]],0),FALSE)</f>
        <v>4</v>
      </c>
    </row>
    <row r="16" spans="1:3" ht="15">
      <c r="A16" s="85" t="s">
        <v>450</v>
      </c>
      <c r="B16" s="91" t="s">
        <v>213</v>
      </c>
      <c r="C16" s="85">
        <f>VLOOKUP(GroupVertices[[#This Row],[Vertex]],Vertices[],MATCH("ID",Vertices[[#Headers],[Vertex]:[Vertex Content Word Count]],0),FALSE)</f>
        <v>5</v>
      </c>
    </row>
    <row r="17" spans="1:3" ht="15">
      <c r="A17" s="85" t="s">
        <v>450</v>
      </c>
      <c r="B17" s="91" t="s">
        <v>216</v>
      </c>
      <c r="C17"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631</v>
      </c>
      <c r="B2" s="36" t="s">
        <v>405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0.770245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0.7827752545454545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0.795305509090909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0.8078357636363636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0.8203660181818181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0.8328962727272726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0.018181854545454547</v>
      </c>
      <c r="O8" s="40">
        <f>COUNTIF(Vertices[Eigenvector Centrality],"&gt;= "&amp;N8)-COUNTIF(Vertices[Eigenvector Centrality],"&gt;="&amp;N9)</f>
        <v>0</v>
      </c>
      <c r="P8" s="39">
        <f t="shared" si="7"/>
        <v>0.8454265272727272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0.8579567818181817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632</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0.8704870363636362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0.8830172909090908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6</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0.8955475454545453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2</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0.9080777999999998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0.9206080545454544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0.9331383090909089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0.9456685636363634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0.958198818181818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0.9707290727272725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0.983259327272727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0.05454556363636366</v>
      </c>
      <c r="O20" s="40">
        <f>COUNTIF(Vertices[Eigenvector Centrality],"&gt;= "&amp;N20)-COUNTIF(Vertices[Eigenvector Centrality],"&gt;="&amp;N21)</f>
        <v>0</v>
      </c>
      <c r="P20" s="39">
        <f t="shared" si="7"/>
        <v>0.9957895818181816</v>
      </c>
      <c r="Q20" s="40">
        <f>COUNTIF(Vertices[PageRank],"&gt;= "&amp;P20)-COUNTIF(Vertices[PageRank],"&gt;="&amp;P21)</f>
        <v>10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1.008319836363636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1.0208500909090907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1.0333803454545454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1.0459106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1.0584408545454547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1.0709711090909093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-10</v>
      </c>
      <c r="H27" s="78"/>
      <c r="I27" s="79">
        <f>COUNTIF(Vertices[Out-Degree],"&gt;= "&amp;H27)-COUNTIF(Vertices[Out-Degree],"&gt;="&amp;H28)</f>
        <v>-8</v>
      </c>
      <c r="J27" s="78"/>
      <c r="K27" s="79">
        <f>COUNTIF(Vertices[Betweenness Centrality],"&gt;= "&amp;J27)-COUNTIF(Vertices[Betweenness Centrality],"&gt;="&amp;J28)</f>
        <v>-2</v>
      </c>
      <c r="L27" s="78"/>
      <c r="M27" s="79">
        <f>COUNTIF(Vertices[Closeness Centrality],"&gt;= "&amp;L27)-COUNTIF(Vertices[Closeness Centrality],"&gt;="&amp;L28)</f>
        <v>-10</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1.083501363636364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633</v>
      </c>
      <c r="B30" s="36">
        <v>0.77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634</v>
      </c>
      <c r="B32" s="36" t="s">
        <v>635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-10</v>
      </c>
      <c r="H38" s="78"/>
      <c r="I38" s="79">
        <f>COUNTIF(Vertices[Out-Degree],"&gt;= "&amp;H38)-COUNTIF(Vertices[Out-Degree],"&gt;="&amp;H40)</f>
        <v>-8</v>
      </c>
      <c r="J38" s="78"/>
      <c r="K38" s="79">
        <f>COUNTIF(Vertices[Betweenness Centrality],"&gt;= "&amp;J38)-COUNTIF(Vertices[Betweenness Centrality],"&gt;="&amp;J40)</f>
        <v>-2</v>
      </c>
      <c r="L38" s="78"/>
      <c r="M38" s="79">
        <f>COUNTIF(Vertices[Closeness Centrality],"&gt;= "&amp;L38)-COUNTIF(Vertices[Closeness Centrality],"&gt;="&amp;L40)</f>
        <v>-10</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-10</v>
      </c>
      <c r="H39" s="78"/>
      <c r="I39" s="79">
        <f>COUNTIF(Vertices[Out-Degree],"&gt;= "&amp;H39)-COUNTIF(Vertices[Out-Degree],"&gt;="&amp;H40)</f>
        <v>-8</v>
      </c>
      <c r="J39" s="78"/>
      <c r="K39" s="79">
        <f>COUNTIF(Vertices[Betweenness Centrality],"&gt;= "&amp;J39)-COUNTIF(Vertices[Betweenness Centrality],"&gt;="&amp;J40)</f>
        <v>-2</v>
      </c>
      <c r="L39" s="78"/>
      <c r="M39" s="79">
        <f>COUNTIF(Vertices[Closeness Centrality],"&gt;= "&amp;L39)-COUNTIF(Vertices[Closeness Centrality],"&gt;="&amp;L40)</f>
        <v>-10</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1.0960316181818186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0.08181834545454551</v>
      </c>
      <c r="O41" s="42">
        <f>COUNTIF(Vertices[Eigenvector Centrality],"&gt;= "&amp;N41)-COUNTIF(Vertices[Eigenvector Centrality],"&gt;="&amp;N42)</f>
        <v>0</v>
      </c>
      <c r="P41" s="41">
        <f aca="true" t="shared" si="16" ref="P41:P56">P40+($P$57-$P$2)/BinDivisor</f>
        <v>1.1085618727272732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1.121092127272728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1.1336223818181825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1.1461526363636372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1.1586828909090918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1.1712131454545465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1.1837434000000011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1.1962736545454558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1.2088039090909104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1.221334163636365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1.2338644181818197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1.2463946727272743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1.258924927272729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1.2714551818181836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1.2839854363636383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1.296515690909093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8</v>
      </c>
      <c r="N57" s="43">
        <f>MAX(Vertices[Eigenvector Centrality])</f>
        <v>0.166667</v>
      </c>
      <c r="O57" s="44">
        <f>COUNTIF(Vertices[Eigenvector Centrality],"&gt;= "&amp;N57)-COUNTIF(Vertices[Eigenvector Centrality],"&gt;="&amp;N58)</f>
        <v>6</v>
      </c>
      <c r="P57" s="43">
        <f>MAX(Vertices[PageRank])</f>
        <v>1.459409</v>
      </c>
      <c r="Q57" s="44">
        <f>COUNTIF(Vertices[PageRank],"&gt;= "&amp;P57)-COUNTIF(Vertices[PageRank],"&gt;="&amp;P58)</f>
        <v>2</v>
      </c>
      <c r="R57" s="43">
        <f>MAX(Vertices[Clustering Coefficient])</f>
        <v>0</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0.625</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0.6458332499999999</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0.062500125</v>
      </c>
    </row>
    <row r="128" spans="1:2" ht="15">
      <c r="A128" s="35" t="s">
        <v>115</v>
      </c>
      <c r="B128" s="49">
        <f>_xlfn.IFERROR(MEDIAN(Vertices[Eigenvector Centrality]),NoMetricMessage)</f>
        <v>0</v>
      </c>
    </row>
    <row r="139" spans="1:2" ht="15">
      <c r="A139" s="35" t="s">
        <v>140</v>
      </c>
      <c r="B139" s="49">
        <f>IF(COUNT(Vertices[PageRank])&gt;0,P2,NoMetricMessage)</f>
        <v>0.770245</v>
      </c>
    </row>
    <row r="140" spans="1:2" ht="15">
      <c r="A140" s="35" t="s">
        <v>141</v>
      </c>
      <c r="B140" s="49">
        <f>IF(COUNT(Vertices[PageRank])&gt;0,P57,NoMetricMessage)</f>
        <v>1.459409</v>
      </c>
    </row>
    <row r="141" spans="1:2" ht="15">
      <c r="A141" s="35" t="s">
        <v>142</v>
      </c>
      <c r="B141" s="49">
        <f>_xlfn.IFERROR(AVERAGE(Vertices[PageRank]),NoMetricMessage)</f>
        <v>0.999966125</v>
      </c>
    </row>
    <row r="142" spans="1:2" ht="15">
      <c r="A142" s="35" t="s">
        <v>143</v>
      </c>
      <c r="B142" s="49">
        <f>_xlfn.IFERROR(MEDIAN(Vertices[PageRank]),NoMetricMessage)</f>
        <v>0.999966</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407</v>
      </c>
      <c r="K7" s="13" t="s">
        <v>408</v>
      </c>
    </row>
    <row r="8" spans="1:11" ht="409.5">
      <c r="A8"/>
      <c r="B8">
        <v>2</v>
      </c>
      <c r="C8">
        <v>2</v>
      </c>
      <c r="D8" t="s">
        <v>61</v>
      </c>
      <c r="E8" t="s">
        <v>61</v>
      </c>
      <c r="H8" t="s">
        <v>73</v>
      </c>
      <c r="J8" t="s">
        <v>409</v>
      </c>
      <c r="K8" s="13" t="s">
        <v>410</v>
      </c>
    </row>
    <row r="9" spans="1:11" ht="409.5">
      <c r="A9"/>
      <c r="B9">
        <v>3</v>
      </c>
      <c r="C9">
        <v>4</v>
      </c>
      <c r="D9" t="s">
        <v>62</v>
      </c>
      <c r="E9" t="s">
        <v>62</v>
      </c>
      <c r="H9" t="s">
        <v>74</v>
      </c>
      <c r="J9" t="s">
        <v>411</v>
      </c>
      <c r="K9" s="13" t="s">
        <v>412</v>
      </c>
    </row>
    <row r="10" spans="1:11" ht="409.5">
      <c r="A10"/>
      <c r="B10">
        <v>4</v>
      </c>
      <c r="D10" t="s">
        <v>63</v>
      </c>
      <c r="E10" t="s">
        <v>63</v>
      </c>
      <c r="H10" t="s">
        <v>75</v>
      </c>
      <c r="J10" t="s">
        <v>413</v>
      </c>
      <c r="K10" s="13" t="s">
        <v>414</v>
      </c>
    </row>
    <row r="11" spans="1:11" ht="15">
      <c r="A11"/>
      <c r="B11">
        <v>5</v>
      </c>
      <c r="D11" t="s">
        <v>46</v>
      </c>
      <c r="E11">
        <v>1</v>
      </c>
      <c r="H11" t="s">
        <v>76</v>
      </c>
      <c r="J11" t="s">
        <v>415</v>
      </c>
      <c r="K11" t="s">
        <v>416</v>
      </c>
    </row>
    <row r="12" spans="1:11" ht="15">
      <c r="A12"/>
      <c r="B12"/>
      <c r="D12" t="s">
        <v>64</v>
      </c>
      <c r="E12">
        <v>2</v>
      </c>
      <c r="H12">
        <v>0</v>
      </c>
      <c r="J12" t="s">
        <v>417</v>
      </c>
      <c r="K12" t="s">
        <v>418</v>
      </c>
    </row>
    <row r="13" spans="1:11" ht="15">
      <c r="A13"/>
      <c r="B13"/>
      <c r="D13">
        <v>1</v>
      </c>
      <c r="E13">
        <v>3</v>
      </c>
      <c r="H13">
        <v>1</v>
      </c>
      <c r="J13" t="s">
        <v>419</v>
      </c>
      <c r="K13" t="s">
        <v>420</v>
      </c>
    </row>
    <row r="14" spans="4:11" ht="15">
      <c r="D14">
        <v>2</v>
      </c>
      <c r="E14">
        <v>4</v>
      </c>
      <c r="H14">
        <v>2</v>
      </c>
      <c r="J14" t="s">
        <v>421</v>
      </c>
      <c r="K14" t="s">
        <v>422</v>
      </c>
    </row>
    <row r="15" spans="4:11" ht="15">
      <c r="D15">
        <v>3</v>
      </c>
      <c r="E15">
        <v>5</v>
      </c>
      <c r="H15">
        <v>3</v>
      </c>
      <c r="J15" t="s">
        <v>423</v>
      </c>
      <c r="K15" t="s">
        <v>424</v>
      </c>
    </row>
    <row r="16" spans="4:11" ht="15">
      <c r="D16">
        <v>4</v>
      </c>
      <c r="E16">
        <v>6</v>
      </c>
      <c r="H16">
        <v>4</v>
      </c>
      <c r="J16" t="s">
        <v>425</v>
      </c>
      <c r="K16" t="s">
        <v>426</v>
      </c>
    </row>
    <row r="17" spans="4:11" ht="15">
      <c r="D17">
        <v>5</v>
      </c>
      <c r="E17">
        <v>7</v>
      </c>
      <c r="H17">
        <v>5</v>
      </c>
      <c r="J17" t="s">
        <v>427</v>
      </c>
      <c r="K17" t="s">
        <v>428</v>
      </c>
    </row>
    <row r="18" spans="4:11" ht="15">
      <c r="D18">
        <v>6</v>
      </c>
      <c r="E18">
        <v>8</v>
      </c>
      <c r="H18">
        <v>6</v>
      </c>
      <c r="J18" t="s">
        <v>429</v>
      </c>
      <c r="K18" t="s">
        <v>430</v>
      </c>
    </row>
    <row r="19" spans="4:11" ht="15">
      <c r="D19">
        <v>7</v>
      </c>
      <c r="E19">
        <v>9</v>
      </c>
      <c r="H19">
        <v>7</v>
      </c>
      <c r="J19" t="s">
        <v>431</v>
      </c>
      <c r="K19" t="s">
        <v>432</v>
      </c>
    </row>
    <row r="20" spans="4:11" ht="15">
      <c r="D20">
        <v>8</v>
      </c>
      <c r="H20">
        <v>8</v>
      </c>
      <c r="J20" t="s">
        <v>433</v>
      </c>
      <c r="K20" t="s">
        <v>434</v>
      </c>
    </row>
    <row r="21" spans="4:11" ht="409.5">
      <c r="D21">
        <v>9</v>
      </c>
      <c r="H21">
        <v>9</v>
      </c>
      <c r="J21" t="s">
        <v>435</v>
      </c>
      <c r="K21" s="13" t="s">
        <v>436</v>
      </c>
    </row>
    <row r="22" spans="4:11" ht="409.5">
      <c r="D22">
        <v>10</v>
      </c>
      <c r="J22" t="s">
        <v>437</v>
      </c>
      <c r="K22" s="13" t="s">
        <v>438</v>
      </c>
    </row>
    <row r="23" spans="4:11" ht="409.5">
      <c r="D23">
        <v>11</v>
      </c>
      <c r="J23" t="s">
        <v>439</v>
      </c>
      <c r="K23" s="13" t="s">
        <v>440</v>
      </c>
    </row>
    <row r="24" spans="10:11" ht="409.5">
      <c r="J24" t="s">
        <v>441</v>
      </c>
      <c r="K24" s="13" t="s">
        <v>659</v>
      </c>
    </row>
    <row r="25" spans="10:11" ht="15">
      <c r="J25" t="s">
        <v>442</v>
      </c>
      <c r="K25" t="b">
        <v>0</v>
      </c>
    </row>
    <row r="26" spans="10:11" ht="15">
      <c r="J26" t="s">
        <v>657</v>
      </c>
      <c r="K26" t="s">
        <v>658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462</v>
      </c>
      <c r="B1" s="13" t="s">
        <v>463</v>
      </c>
      <c r="C1" s="85" t="s">
        <v>464</v>
      </c>
      <c r="D1" s="85" t="s">
        <v>466</v>
      </c>
      <c r="E1" s="85" t="s">
        <v>465</v>
      </c>
      <c r="F1" s="85" t="s">
        <v>468</v>
      </c>
      <c r="G1" s="13" t="s">
        <v>467</v>
      </c>
      <c r="H1" s="13" t="s">
        <v>470</v>
      </c>
      <c r="I1" s="13" t="s">
        <v>469</v>
      </c>
      <c r="J1" s="13" t="s">
        <v>472</v>
      </c>
      <c r="K1" s="13" t="s">
        <v>471</v>
      </c>
      <c r="L1" s="13" t="s">
        <v>474</v>
      </c>
      <c r="M1" s="13" t="s">
        <v>473</v>
      </c>
      <c r="N1" s="13" t="s">
        <v>476</v>
      </c>
      <c r="O1" s="13" t="s">
        <v>475</v>
      </c>
      <c r="P1" s="13" t="s">
        <v>477</v>
      </c>
    </row>
    <row r="2" spans="1:16" ht="15">
      <c r="A2" s="89" t="s">
        <v>243</v>
      </c>
      <c r="B2" s="85">
        <v>1</v>
      </c>
      <c r="C2" s="85"/>
      <c r="D2" s="85"/>
      <c r="E2" s="85"/>
      <c r="F2" s="85"/>
      <c r="G2" s="89" t="s">
        <v>243</v>
      </c>
      <c r="H2" s="85">
        <v>1</v>
      </c>
      <c r="I2" s="89" t="s">
        <v>242</v>
      </c>
      <c r="J2" s="85">
        <v>1</v>
      </c>
      <c r="K2" s="89" t="s">
        <v>240</v>
      </c>
      <c r="L2" s="85">
        <v>1</v>
      </c>
      <c r="M2" s="89" t="s">
        <v>238</v>
      </c>
      <c r="N2" s="85">
        <v>1</v>
      </c>
      <c r="O2" s="89" t="s">
        <v>239</v>
      </c>
      <c r="P2" s="85">
        <v>1</v>
      </c>
    </row>
    <row r="3" spans="1:16" ht="15">
      <c r="A3" s="89" t="s">
        <v>242</v>
      </c>
      <c r="B3" s="85">
        <v>1</v>
      </c>
      <c r="C3" s="85"/>
      <c r="D3" s="85"/>
      <c r="E3" s="85"/>
      <c r="F3" s="85"/>
      <c r="G3" s="85"/>
      <c r="H3" s="85"/>
      <c r="I3" s="85"/>
      <c r="J3" s="85"/>
      <c r="K3" s="85"/>
      <c r="L3" s="85"/>
      <c r="M3" s="85"/>
      <c r="N3" s="85"/>
      <c r="O3" s="89" t="s">
        <v>241</v>
      </c>
      <c r="P3" s="85">
        <v>1</v>
      </c>
    </row>
    <row r="4" spans="1:16" ht="15">
      <c r="A4" s="89" t="s">
        <v>241</v>
      </c>
      <c r="B4" s="85">
        <v>1</v>
      </c>
      <c r="C4" s="85"/>
      <c r="D4" s="85"/>
      <c r="E4" s="85"/>
      <c r="F4" s="85"/>
      <c r="G4" s="85"/>
      <c r="H4" s="85"/>
      <c r="I4" s="85"/>
      <c r="J4" s="85"/>
      <c r="K4" s="85"/>
      <c r="L4" s="85"/>
      <c r="M4" s="85"/>
      <c r="N4" s="85"/>
      <c r="O4" s="85"/>
      <c r="P4" s="85"/>
    </row>
    <row r="5" spans="1:16" ht="15">
      <c r="A5" s="89" t="s">
        <v>240</v>
      </c>
      <c r="B5" s="85">
        <v>1</v>
      </c>
      <c r="C5" s="85"/>
      <c r="D5" s="85"/>
      <c r="E5" s="85"/>
      <c r="F5" s="85"/>
      <c r="G5" s="85"/>
      <c r="H5" s="85"/>
      <c r="I5" s="85"/>
      <c r="J5" s="85"/>
      <c r="K5" s="85"/>
      <c r="L5" s="85"/>
      <c r="M5" s="85"/>
      <c r="N5" s="85"/>
      <c r="O5" s="85"/>
      <c r="P5" s="85"/>
    </row>
    <row r="6" spans="1:16" ht="15">
      <c r="A6" s="89" t="s">
        <v>239</v>
      </c>
      <c r="B6" s="85">
        <v>1</v>
      </c>
      <c r="C6" s="85"/>
      <c r="D6" s="85"/>
      <c r="E6" s="85"/>
      <c r="F6" s="85"/>
      <c r="G6" s="85"/>
      <c r="H6" s="85"/>
      <c r="I6" s="85"/>
      <c r="J6" s="85"/>
      <c r="K6" s="85"/>
      <c r="L6" s="85"/>
      <c r="M6" s="85"/>
      <c r="N6" s="85"/>
      <c r="O6" s="85"/>
      <c r="P6" s="85"/>
    </row>
    <row r="7" spans="1:16" ht="15">
      <c r="A7" s="89" t="s">
        <v>238</v>
      </c>
      <c r="B7" s="85">
        <v>1</v>
      </c>
      <c r="C7" s="85"/>
      <c r="D7" s="85"/>
      <c r="E7" s="85"/>
      <c r="F7" s="85"/>
      <c r="G7" s="85"/>
      <c r="H7" s="85"/>
      <c r="I7" s="85"/>
      <c r="J7" s="85"/>
      <c r="K7" s="85"/>
      <c r="L7" s="85"/>
      <c r="M7" s="85"/>
      <c r="N7" s="85"/>
      <c r="O7" s="85"/>
      <c r="P7" s="85"/>
    </row>
    <row r="10" spans="1:16" ht="15" customHeight="1">
      <c r="A10" s="13" t="s">
        <v>480</v>
      </c>
      <c r="B10" s="13" t="s">
        <v>463</v>
      </c>
      <c r="C10" s="85" t="s">
        <v>481</v>
      </c>
      <c r="D10" s="85" t="s">
        <v>466</v>
      </c>
      <c r="E10" s="85" t="s">
        <v>482</v>
      </c>
      <c r="F10" s="85" t="s">
        <v>468</v>
      </c>
      <c r="G10" s="13" t="s">
        <v>483</v>
      </c>
      <c r="H10" s="13" t="s">
        <v>470</v>
      </c>
      <c r="I10" s="13" t="s">
        <v>484</v>
      </c>
      <c r="J10" s="13" t="s">
        <v>472</v>
      </c>
      <c r="K10" s="13" t="s">
        <v>485</v>
      </c>
      <c r="L10" s="13" t="s">
        <v>474</v>
      </c>
      <c r="M10" s="13" t="s">
        <v>486</v>
      </c>
      <c r="N10" s="13" t="s">
        <v>476</v>
      </c>
      <c r="O10" s="13" t="s">
        <v>487</v>
      </c>
      <c r="P10" s="13" t="s">
        <v>477</v>
      </c>
    </row>
    <row r="11" spans="1:16" ht="15">
      <c r="A11" s="85" t="s">
        <v>244</v>
      </c>
      <c r="B11" s="85">
        <v>5</v>
      </c>
      <c r="C11" s="85"/>
      <c r="D11" s="85"/>
      <c r="E11" s="85"/>
      <c r="F11" s="85"/>
      <c r="G11" s="85" t="s">
        <v>244</v>
      </c>
      <c r="H11" s="85">
        <v>1</v>
      </c>
      <c r="I11" s="85" t="s">
        <v>244</v>
      </c>
      <c r="J11" s="85">
        <v>1</v>
      </c>
      <c r="K11" s="85" t="s">
        <v>244</v>
      </c>
      <c r="L11" s="85">
        <v>1</v>
      </c>
      <c r="M11" s="85" t="s">
        <v>244</v>
      </c>
      <c r="N11" s="85">
        <v>1</v>
      </c>
      <c r="O11" s="85" t="s">
        <v>244</v>
      </c>
      <c r="P11" s="85">
        <v>1</v>
      </c>
    </row>
    <row r="12" spans="1:16" ht="15">
      <c r="A12" s="85" t="s">
        <v>245</v>
      </c>
      <c r="B12" s="85">
        <v>1</v>
      </c>
      <c r="C12" s="85"/>
      <c r="D12" s="85"/>
      <c r="E12" s="85"/>
      <c r="F12" s="85"/>
      <c r="G12" s="85"/>
      <c r="H12" s="85"/>
      <c r="I12" s="85"/>
      <c r="J12" s="85"/>
      <c r="K12" s="85"/>
      <c r="L12" s="85"/>
      <c r="M12" s="85"/>
      <c r="N12" s="85"/>
      <c r="O12" s="85" t="s">
        <v>245</v>
      </c>
      <c r="P12" s="85">
        <v>1</v>
      </c>
    </row>
    <row r="15" spans="1:16" ht="15" customHeight="1">
      <c r="A15" s="85" t="s">
        <v>490</v>
      </c>
      <c r="B15" s="85" t="s">
        <v>463</v>
      </c>
      <c r="C15" s="85" t="s">
        <v>491</v>
      </c>
      <c r="D15" s="85" t="s">
        <v>466</v>
      </c>
      <c r="E15" s="85" t="s">
        <v>492</v>
      </c>
      <c r="F15" s="85" t="s">
        <v>468</v>
      </c>
      <c r="G15" s="85" t="s">
        <v>493</v>
      </c>
      <c r="H15" s="85" t="s">
        <v>470</v>
      </c>
      <c r="I15" s="85" t="s">
        <v>494</v>
      </c>
      <c r="J15" s="85" t="s">
        <v>472</v>
      </c>
      <c r="K15" s="85" t="s">
        <v>495</v>
      </c>
      <c r="L15" s="85" t="s">
        <v>474</v>
      </c>
      <c r="M15" s="85" t="s">
        <v>496</v>
      </c>
      <c r="N15" s="85" t="s">
        <v>476</v>
      </c>
      <c r="O15" s="85" t="s">
        <v>497</v>
      </c>
      <c r="P15" s="85" t="s">
        <v>477</v>
      </c>
    </row>
    <row r="16" spans="1:16" ht="15">
      <c r="A16" s="85"/>
      <c r="B16" s="85"/>
      <c r="C16" s="85"/>
      <c r="D16" s="85"/>
      <c r="E16" s="85"/>
      <c r="F16" s="85"/>
      <c r="G16" s="85"/>
      <c r="H16" s="85"/>
      <c r="I16" s="85"/>
      <c r="J16" s="85"/>
      <c r="K16" s="85"/>
      <c r="L16" s="85"/>
      <c r="M16" s="85"/>
      <c r="N16" s="85"/>
      <c r="O16" s="85"/>
      <c r="P16" s="85"/>
    </row>
    <row r="18" spans="1:16" ht="15" customHeight="1">
      <c r="A18" s="13" t="s">
        <v>499</v>
      </c>
      <c r="B18" s="13" t="s">
        <v>463</v>
      </c>
      <c r="C18" s="85" t="s">
        <v>510</v>
      </c>
      <c r="D18" s="85" t="s">
        <v>466</v>
      </c>
      <c r="E18" s="85" t="s">
        <v>511</v>
      </c>
      <c r="F18" s="85" t="s">
        <v>468</v>
      </c>
      <c r="G18" s="85" t="s">
        <v>512</v>
      </c>
      <c r="H18" s="85" t="s">
        <v>470</v>
      </c>
      <c r="I18" s="13" t="s">
        <v>513</v>
      </c>
      <c r="J18" s="13" t="s">
        <v>472</v>
      </c>
      <c r="K18" s="13" t="s">
        <v>515</v>
      </c>
      <c r="L18" s="13" t="s">
        <v>474</v>
      </c>
      <c r="M18" s="13" t="s">
        <v>518</v>
      </c>
      <c r="N18" s="13" t="s">
        <v>476</v>
      </c>
      <c r="O18" s="13" t="s">
        <v>521</v>
      </c>
      <c r="P18" s="13" t="s">
        <v>477</v>
      </c>
    </row>
    <row r="19" spans="1:16" ht="15">
      <c r="A19" s="91" t="s">
        <v>500</v>
      </c>
      <c r="B19" s="91">
        <v>0</v>
      </c>
      <c r="C19" s="91"/>
      <c r="D19" s="91"/>
      <c r="E19" s="91"/>
      <c r="F19" s="91"/>
      <c r="G19" s="91"/>
      <c r="H19" s="91"/>
      <c r="I19" s="91" t="s">
        <v>514</v>
      </c>
      <c r="J19" s="91">
        <v>2</v>
      </c>
      <c r="K19" s="91" t="s">
        <v>516</v>
      </c>
      <c r="L19" s="91">
        <v>3</v>
      </c>
      <c r="M19" s="91" t="s">
        <v>519</v>
      </c>
      <c r="N19" s="91">
        <v>2</v>
      </c>
      <c r="O19" s="91" t="s">
        <v>505</v>
      </c>
      <c r="P19" s="91">
        <v>2</v>
      </c>
    </row>
    <row r="20" spans="1:16" ht="15">
      <c r="A20" s="91" t="s">
        <v>501</v>
      </c>
      <c r="B20" s="91">
        <v>0</v>
      </c>
      <c r="C20" s="91"/>
      <c r="D20" s="91"/>
      <c r="E20" s="91"/>
      <c r="F20" s="91"/>
      <c r="G20" s="91"/>
      <c r="H20" s="91"/>
      <c r="I20" s="91" t="s">
        <v>507</v>
      </c>
      <c r="J20" s="91">
        <v>2</v>
      </c>
      <c r="K20" s="91" t="s">
        <v>517</v>
      </c>
      <c r="L20" s="91">
        <v>2</v>
      </c>
      <c r="M20" s="91" t="s">
        <v>505</v>
      </c>
      <c r="N20" s="91">
        <v>2</v>
      </c>
      <c r="O20" s="91" t="s">
        <v>522</v>
      </c>
      <c r="P20" s="91">
        <v>2</v>
      </c>
    </row>
    <row r="21" spans="1:16" ht="15">
      <c r="A21" s="91" t="s">
        <v>502</v>
      </c>
      <c r="B21" s="91">
        <v>0</v>
      </c>
      <c r="C21" s="91"/>
      <c r="D21" s="91"/>
      <c r="E21" s="91"/>
      <c r="F21" s="91"/>
      <c r="G21" s="91"/>
      <c r="H21" s="91"/>
      <c r="I21" s="91" t="s">
        <v>508</v>
      </c>
      <c r="J21" s="91">
        <v>2</v>
      </c>
      <c r="K21" s="91"/>
      <c r="L21" s="91"/>
      <c r="M21" s="91" t="s">
        <v>520</v>
      </c>
      <c r="N21" s="91">
        <v>2</v>
      </c>
      <c r="O21" s="91"/>
      <c r="P21" s="91"/>
    </row>
    <row r="22" spans="1:16" ht="15">
      <c r="A22" s="91" t="s">
        <v>503</v>
      </c>
      <c r="B22" s="91">
        <v>143</v>
      </c>
      <c r="C22" s="91"/>
      <c r="D22" s="91"/>
      <c r="E22" s="91"/>
      <c r="F22" s="91"/>
      <c r="G22" s="91"/>
      <c r="H22" s="91"/>
      <c r="I22" s="91"/>
      <c r="J22" s="91"/>
      <c r="K22" s="91"/>
      <c r="L22" s="91"/>
      <c r="M22" s="91"/>
      <c r="N22" s="91"/>
      <c r="O22" s="91"/>
      <c r="P22" s="91"/>
    </row>
    <row r="23" spans="1:16" ht="15">
      <c r="A23" s="91" t="s">
        <v>504</v>
      </c>
      <c r="B23" s="91">
        <v>143</v>
      </c>
      <c r="C23" s="91"/>
      <c r="D23" s="91"/>
      <c r="E23" s="91"/>
      <c r="F23" s="91"/>
      <c r="G23" s="91"/>
      <c r="H23" s="91"/>
      <c r="I23" s="91"/>
      <c r="J23" s="91"/>
      <c r="K23" s="91"/>
      <c r="L23" s="91"/>
      <c r="M23" s="91"/>
      <c r="N23" s="91"/>
      <c r="O23" s="91"/>
      <c r="P23" s="91"/>
    </row>
    <row r="24" spans="1:16" ht="15">
      <c r="A24" s="91" t="s">
        <v>505</v>
      </c>
      <c r="B24" s="91">
        <v>7</v>
      </c>
      <c r="C24" s="91"/>
      <c r="D24" s="91"/>
      <c r="E24" s="91"/>
      <c r="F24" s="91"/>
      <c r="G24" s="91"/>
      <c r="H24" s="91"/>
      <c r="I24" s="91"/>
      <c r="J24" s="91"/>
      <c r="K24" s="91"/>
      <c r="L24" s="91"/>
      <c r="M24" s="91"/>
      <c r="N24" s="91"/>
      <c r="O24" s="91"/>
      <c r="P24" s="91"/>
    </row>
    <row r="25" spans="1:16" ht="15">
      <c r="A25" s="91" t="s">
        <v>506</v>
      </c>
      <c r="B25" s="91">
        <v>6</v>
      </c>
      <c r="C25" s="91"/>
      <c r="D25" s="91"/>
      <c r="E25" s="91"/>
      <c r="F25" s="91"/>
      <c r="G25" s="91"/>
      <c r="H25" s="91"/>
      <c r="I25" s="91"/>
      <c r="J25" s="91"/>
      <c r="K25" s="91"/>
      <c r="L25" s="91"/>
      <c r="M25" s="91"/>
      <c r="N25" s="91"/>
      <c r="O25" s="91"/>
      <c r="P25" s="91"/>
    </row>
    <row r="26" spans="1:16" ht="15">
      <c r="A26" s="91" t="s">
        <v>507</v>
      </c>
      <c r="B26" s="91">
        <v>3</v>
      </c>
      <c r="C26" s="91"/>
      <c r="D26" s="91"/>
      <c r="E26" s="91"/>
      <c r="F26" s="91"/>
      <c r="G26" s="91"/>
      <c r="H26" s="91"/>
      <c r="I26" s="91"/>
      <c r="J26" s="91"/>
      <c r="K26" s="91"/>
      <c r="L26" s="91"/>
      <c r="M26" s="91"/>
      <c r="N26" s="91"/>
      <c r="O26" s="91"/>
      <c r="P26" s="91"/>
    </row>
    <row r="27" spans="1:16" ht="15">
      <c r="A27" s="91" t="s">
        <v>508</v>
      </c>
      <c r="B27" s="91">
        <v>3</v>
      </c>
      <c r="C27" s="91"/>
      <c r="D27" s="91"/>
      <c r="E27" s="91"/>
      <c r="F27" s="91"/>
      <c r="G27" s="91"/>
      <c r="H27" s="91"/>
      <c r="I27" s="91"/>
      <c r="J27" s="91"/>
      <c r="K27" s="91"/>
      <c r="L27" s="91"/>
      <c r="M27" s="91"/>
      <c r="N27" s="91"/>
      <c r="O27" s="91"/>
      <c r="P27" s="91"/>
    </row>
    <row r="28" spans="1:16" ht="15">
      <c r="A28" s="91" t="s">
        <v>509</v>
      </c>
      <c r="B28" s="91">
        <v>3</v>
      </c>
      <c r="C28" s="91"/>
      <c r="D28" s="91"/>
      <c r="E28" s="91"/>
      <c r="F28" s="91"/>
      <c r="G28" s="91"/>
      <c r="H28" s="91"/>
      <c r="I28" s="91"/>
      <c r="J28" s="91"/>
      <c r="K28" s="91"/>
      <c r="L28" s="91"/>
      <c r="M28" s="91"/>
      <c r="N28" s="91"/>
      <c r="O28" s="91"/>
      <c r="P28" s="91"/>
    </row>
    <row r="31" spans="1:16" ht="15" customHeight="1">
      <c r="A31" s="85" t="s">
        <v>528</v>
      </c>
      <c r="B31" s="85" t="s">
        <v>463</v>
      </c>
      <c r="C31" s="85" t="s">
        <v>529</v>
      </c>
      <c r="D31" s="85" t="s">
        <v>466</v>
      </c>
      <c r="E31" s="85" t="s">
        <v>530</v>
      </c>
      <c r="F31" s="85" t="s">
        <v>468</v>
      </c>
      <c r="G31" s="85" t="s">
        <v>531</v>
      </c>
      <c r="H31" s="85" t="s">
        <v>470</v>
      </c>
      <c r="I31" s="85" t="s">
        <v>532</v>
      </c>
      <c r="J31" s="85" t="s">
        <v>472</v>
      </c>
      <c r="K31" s="85" t="s">
        <v>533</v>
      </c>
      <c r="L31" s="85" t="s">
        <v>474</v>
      </c>
      <c r="M31" s="85" t="s">
        <v>534</v>
      </c>
      <c r="N31" s="85" t="s">
        <v>476</v>
      </c>
      <c r="O31" s="85" t="s">
        <v>535</v>
      </c>
      <c r="P31" s="85" t="s">
        <v>477</v>
      </c>
    </row>
    <row r="32" spans="1:16" ht="15">
      <c r="A32" s="85"/>
      <c r="B32" s="85"/>
      <c r="C32" s="85"/>
      <c r="D32" s="85"/>
      <c r="E32" s="85"/>
      <c r="F32" s="85"/>
      <c r="G32" s="85"/>
      <c r="H32" s="85"/>
      <c r="I32" s="85"/>
      <c r="J32" s="85"/>
      <c r="K32" s="85"/>
      <c r="L32" s="85"/>
      <c r="M32" s="85"/>
      <c r="N32" s="85"/>
      <c r="O32" s="85"/>
      <c r="P32" s="85"/>
    </row>
    <row r="34" spans="1:16" ht="15" customHeight="1">
      <c r="A34" s="13" t="s">
        <v>537</v>
      </c>
      <c r="B34" s="13" t="s">
        <v>463</v>
      </c>
      <c r="C34" s="13" t="s">
        <v>539</v>
      </c>
      <c r="D34" s="13" t="s">
        <v>466</v>
      </c>
      <c r="E34" s="13" t="s">
        <v>540</v>
      </c>
      <c r="F34" s="13" t="s">
        <v>468</v>
      </c>
      <c r="G34" s="13" t="s">
        <v>543</v>
      </c>
      <c r="H34" s="13" t="s">
        <v>470</v>
      </c>
      <c r="I34" s="13" t="s">
        <v>545</v>
      </c>
      <c r="J34" s="13" t="s">
        <v>472</v>
      </c>
      <c r="K34" s="13" t="s">
        <v>547</v>
      </c>
      <c r="L34" s="13" t="s">
        <v>474</v>
      </c>
      <c r="M34" s="13" t="s">
        <v>549</v>
      </c>
      <c r="N34" s="13" t="s">
        <v>476</v>
      </c>
      <c r="O34" s="85" t="s">
        <v>551</v>
      </c>
      <c r="P34" s="85" t="s">
        <v>477</v>
      </c>
    </row>
    <row r="35" spans="1:16" ht="15">
      <c r="A35" s="85" t="s">
        <v>227</v>
      </c>
      <c r="B35" s="85">
        <v>1</v>
      </c>
      <c r="C35" s="85" t="s">
        <v>226</v>
      </c>
      <c r="D35" s="85">
        <v>1</v>
      </c>
      <c r="E35" s="85" t="s">
        <v>223</v>
      </c>
      <c r="F35" s="85">
        <v>1</v>
      </c>
      <c r="G35" s="85" t="s">
        <v>227</v>
      </c>
      <c r="H35" s="85">
        <v>1</v>
      </c>
      <c r="I35" s="85" t="s">
        <v>224</v>
      </c>
      <c r="J35" s="85">
        <v>1</v>
      </c>
      <c r="K35" s="85" t="s">
        <v>221</v>
      </c>
      <c r="L35" s="85">
        <v>1</v>
      </c>
      <c r="M35" s="85" t="s">
        <v>220</v>
      </c>
      <c r="N35" s="85">
        <v>1</v>
      </c>
      <c r="O35" s="85"/>
      <c r="P35" s="85"/>
    </row>
    <row r="36" spans="1:16" ht="15">
      <c r="A36" s="85" t="s">
        <v>226</v>
      </c>
      <c r="B36" s="85">
        <v>1</v>
      </c>
      <c r="C36" s="85"/>
      <c r="D36" s="85"/>
      <c r="E36" s="85"/>
      <c r="F36" s="85"/>
      <c r="G36" s="85"/>
      <c r="H36" s="85"/>
      <c r="I36" s="85"/>
      <c r="J36" s="85"/>
      <c r="K36" s="85"/>
      <c r="L36" s="85"/>
      <c r="M36" s="85"/>
      <c r="N36" s="85"/>
      <c r="O36" s="85"/>
      <c r="P36" s="85"/>
    </row>
    <row r="37" spans="1:16" ht="15">
      <c r="A37" s="85" t="s">
        <v>224</v>
      </c>
      <c r="B37" s="85">
        <v>1</v>
      </c>
      <c r="C37" s="85"/>
      <c r="D37" s="85"/>
      <c r="E37" s="85"/>
      <c r="F37" s="85"/>
      <c r="G37" s="85"/>
      <c r="H37" s="85"/>
      <c r="I37" s="85"/>
      <c r="J37" s="85"/>
      <c r="K37" s="85"/>
      <c r="L37" s="85"/>
      <c r="M37" s="85"/>
      <c r="N37" s="85"/>
      <c r="O37" s="85"/>
      <c r="P37" s="85"/>
    </row>
    <row r="38" spans="1:16" ht="15">
      <c r="A38" s="85" t="s">
        <v>223</v>
      </c>
      <c r="B38" s="85">
        <v>1</v>
      </c>
      <c r="C38" s="85"/>
      <c r="D38" s="85"/>
      <c r="E38" s="85"/>
      <c r="F38" s="85"/>
      <c r="G38" s="85"/>
      <c r="H38" s="85"/>
      <c r="I38" s="85"/>
      <c r="J38" s="85"/>
      <c r="K38" s="85"/>
      <c r="L38" s="85"/>
      <c r="M38" s="85"/>
      <c r="N38" s="85"/>
      <c r="O38" s="85"/>
      <c r="P38" s="85"/>
    </row>
    <row r="39" spans="1:16" ht="15">
      <c r="A39" s="85" t="s">
        <v>221</v>
      </c>
      <c r="B39" s="85">
        <v>1</v>
      </c>
      <c r="C39" s="85"/>
      <c r="D39" s="85"/>
      <c r="E39" s="85"/>
      <c r="F39" s="85"/>
      <c r="G39" s="85"/>
      <c r="H39" s="85"/>
      <c r="I39" s="85"/>
      <c r="J39" s="85"/>
      <c r="K39" s="85"/>
      <c r="L39" s="85"/>
      <c r="M39" s="85"/>
      <c r="N39" s="85"/>
      <c r="O39" s="85"/>
      <c r="P39" s="85"/>
    </row>
    <row r="40" spans="1:16" ht="15">
      <c r="A40" s="85" t="s">
        <v>220</v>
      </c>
      <c r="B40" s="85">
        <v>1</v>
      </c>
      <c r="C40" s="85"/>
      <c r="D40" s="85"/>
      <c r="E40" s="85"/>
      <c r="F40" s="85"/>
      <c r="G40" s="85"/>
      <c r="H40" s="85"/>
      <c r="I40" s="85"/>
      <c r="J40" s="85"/>
      <c r="K40" s="85"/>
      <c r="L40" s="85"/>
      <c r="M40" s="85"/>
      <c r="N40" s="85"/>
      <c r="O40" s="85"/>
      <c r="P40" s="85"/>
    </row>
    <row r="43" spans="1:16" ht="15" customHeight="1">
      <c r="A43" s="13" t="s">
        <v>538</v>
      </c>
      <c r="B43" s="13" t="s">
        <v>463</v>
      </c>
      <c r="C43" s="13" t="s">
        <v>541</v>
      </c>
      <c r="D43" s="13" t="s">
        <v>466</v>
      </c>
      <c r="E43" s="13" t="s">
        <v>542</v>
      </c>
      <c r="F43" s="13" t="s">
        <v>468</v>
      </c>
      <c r="G43" s="85" t="s">
        <v>544</v>
      </c>
      <c r="H43" s="85" t="s">
        <v>470</v>
      </c>
      <c r="I43" s="85" t="s">
        <v>546</v>
      </c>
      <c r="J43" s="85" t="s">
        <v>472</v>
      </c>
      <c r="K43" s="85" t="s">
        <v>548</v>
      </c>
      <c r="L43" s="85" t="s">
        <v>474</v>
      </c>
      <c r="M43" s="85" t="s">
        <v>550</v>
      </c>
      <c r="N43" s="85" t="s">
        <v>476</v>
      </c>
      <c r="O43" s="85" t="s">
        <v>552</v>
      </c>
      <c r="P43" s="85" t="s">
        <v>477</v>
      </c>
    </row>
    <row r="44" spans="1:16" ht="15">
      <c r="A44" s="85" t="s">
        <v>225</v>
      </c>
      <c r="B44" s="85">
        <v>1</v>
      </c>
      <c r="C44" s="85" t="s">
        <v>225</v>
      </c>
      <c r="D44" s="85">
        <v>1</v>
      </c>
      <c r="E44" s="85" t="s">
        <v>222</v>
      </c>
      <c r="F44" s="85">
        <v>1</v>
      </c>
      <c r="G44" s="85"/>
      <c r="H44" s="85"/>
      <c r="I44" s="85"/>
      <c r="J44" s="85"/>
      <c r="K44" s="85"/>
      <c r="L44" s="85"/>
      <c r="M44" s="85"/>
      <c r="N44" s="85"/>
      <c r="O44" s="85"/>
      <c r="P44" s="85"/>
    </row>
    <row r="45" spans="1:16" ht="15">
      <c r="A45" s="85" t="s">
        <v>222</v>
      </c>
      <c r="B45" s="85">
        <v>1</v>
      </c>
      <c r="C45" s="85"/>
      <c r="D45" s="85"/>
      <c r="E45" s="85"/>
      <c r="F45" s="85"/>
      <c r="G45" s="85"/>
      <c r="H45" s="85"/>
      <c r="I45" s="85"/>
      <c r="J45" s="85"/>
      <c r="K45" s="85"/>
      <c r="L45" s="85"/>
      <c r="M45" s="85"/>
      <c r="N45" s="85"/>
      <c r="O45" s="85"/>
      <c r="P45" s="85"/>
    </row>
    <row r="48" spans="1:16" ht="15" customHeight="1">
      <c r="A48" s="13" t="s">
        <v>555</v>
      </c>
      <c r="B48" s="13" t="s">
        <v>463</v>
      </c>
      <c r="C48" s="13" t="s">
        <v>556</v>
      </c>
      <c r="D48" s="13" t="s">
        <v>466</v>
      </c>
      <c r="E48" s="13" t="s">
        <v>557</v>
      </c>
      <c r="F48" s="13" t="s">
        <v>468</v>
      </c>
      <c r="G48" s="13" t="s">
        <v>558</v>
      </c>
      <c r="H48" s="13" t="s">
        <v>470</v>
      </c>
      <c r="I48" s="13" t="s">
        <v>559</v>
      </c>
      <c r="J48" s="13" t="s">
        <v>472</v>
      </c>
      <c r="K48" s="13" t="s">
        <v>560</v>
      </c>
      <c r="L48" s="13" t="s">
        <v>474</v>
      </c>
      <c r="M48" s="13" t="s">
        <v>561</v>
      </c>
      <c r="N48" s="13" t="s">
        <v>476</v>
      </c>
      <c r="O48" s="13" t="s">
        <v>562</v>
      </c>
      <c r="P48" s="13" t="s">
        <v>477</v>
      </c>
    </row>
    <row r="49" spans="1:16" ht="15">
      <c r="A49" s="124" t="s">
        <v>224</v>
      </c>
      <c r="B49" s="85">
        <v>201116</v>
      </c>
      <c r="C49" s="124" t="s">
        <v>225</v>
      </c>
      <c r="D49" s="85">
        <v>18498</v>
      </c>
      <c r="E49" s="124" t="s">
        <v>222</v>
      </c>
      <c r="F49" s="85">
        <v>3507</v>
      </c>
      <c r="G49" s="124" t="s">
        <v>227</v>
      </c>
      <c r="H49" s="85">
        <v>16559</v>
      </c>
      <c r="I49" s="124" t="s">
        <v>224</v>
      </c>
      <c r="J49" s="85">
        <v>201116</v>
      </c>
      <c r="K49" s="124" t="s">
        <v>221</v>
      </c>
      <c r="L49" s="85">
        <v>9624</v>
      </c>
      <c r="M49" s="124" t="s">
        <v>212</v>
      </c>
      <c r="N49" s="85">
        <v>388</v>
      </c>
      <c r="O49" s="124" t="s">
        <v>213</v>
      </c>
      <c r="P49" s="85">
        <v>10085</v>
      </c>
    </row>
    <row r="50" spans="1:16" ht="15">
      <c r="A50" s="124" t="s">
        <v>225</v>
      </c>
      <c r="B50" s="85">
        <v>18498</v>
      </c>
      <c r="C50" s="124" t="s">
        <v>226</v>
      </c>
      <c r="D50" s="85">
        <v>3178</v>
      </c>
      <c r="E50" s="124" t="s">
        <v>215</v>
      </c>
      <c r="F50" s="85">
        <v>277</v>
      </c>
      <c r="G50" s="124" t="s">
        <v>219</v>
      </c>
      <c r="H50" s="85">
        <v>54</v>
      </c>
      <c r="I50" s="124" t="s">
        <v>217</v>
      </c>
      <c r="J50" s="85">
        <v>263</v>
      </c>
      <c r="K50" s="124" t="s">
        <v>214</v>
      </c>
      <c r="L50" s="85">
        <v>79</v>
      </c>
      <c r="M50" s="124" t="s">
        <v>220</v>
      </c>
      <c r="N50" s="85">
        <v>48</v>
      </c>
      <c r="O50" s="124" t="s">
        <v>216</v>
      </c>
      <c r="P50" s="85">
        <v>605</v>
      </c>
    </row>
    <row r="51" spans="1:16" ht="15">
      <c r="A51" s="124" t="s">
        <v>227</v>
      </c>
      <c r="B51" s="85">
        <v>16559</v>
      </c>
      <c r="C51" s="124" t="s">
        <v>218</v>
      </c>
      <c r="D51" s="85">
        <v>2015</v>
      </c>
      <c r="E51" s="124" t="s">
        <v>223</v>
      </c>
      <c r="F51" s="85">
        <v>94</v>
      </c>
      <c r="G51" s="124"/>
      <c r="H51" s="85"/>
      <c r="I51" s="124"/>
      <c r="J51" s="85"/>
      <c r="K51" s="124"/>
      <c r="L51" s="85"/>
      <c r="M51" s="124"/>
      <c r="N51" s="85"/>
      <c r="O51" s="124"/>
      <c r="P51" s="85"/>
    </row>
    <row r="52" spans="1:16" ht="15">
      <c r="A52" s="124" t="s">
        <v>213</v>
      </c>
      <c r="B52" s="85">
        <v>10085</v>
      </c>
      <c r="C52" s="124"/>
      <c r="D52" s="85"/>
      <c r="E52" s="124"/>
      <c r="F52" s="85"/>
      <c r="G52" s="124"/>
      <c r="H52" s="85"/>
      <c r="I52" s="124"/>
      <c r="J52" s="85"/>
      <c r="K52" s="124"/>
      <c r="L52" s="85"/>
      <c r="M52" s="124"/>
      <c r="N52" s="85"/>
      <c r="O52" s="124"/>
      <c r="P52" s="85"/>
    </row>
    <row r="53" spans="1:16" ht="15">
      <c r="A53" s="124" t="s">
        <v>221</v>
      </c>
      <c r="B53" s="85">
        <v>9624</v>
      </c>
      <c r="C53" s="124"/>
      <c r="D53" s="85"/>
      <c r="E53" s="124"/>
      <c r="F53" s="85"/>
      <c r="G53" s="124"/>
      <c r="H53" s="85"/>
      <c r="I53" s="124"/>
      <c r="J53" s="85"/>
      <c r="K53" s="124"/>
      <c r="L53" s="85"/>
      <c r="M53" s="124"/>
      <c r="N53" s="85"/>
      <c r="O53" s="124"/>
      <c r="P53" s="85"/>
    </row>
    <row r="54" spans="1:16" ht="15">
      <c r="A54" s="124" t="s">
        <v>222</v>
      </c>
      <c r="B54" s="85">
        <v>3507</v>
      </c>
      <c r="C54" s="124"/>
      <c r="D54" s="85"/>
      <c r="E54" s="124"/>
      <c r="F54" s="85"/>
      <c r="G54" s="124"/>
      <c r="H54" s="85"/>
      <c r="I54" s="124"/>
      <c r="J54" s="85"/>
      <c r="K54" s="124"/>
      <c r="L54" s="85"/>
      <c r="M54" s="124"/>
      <c r="N54" s="85"/>
      <c r="O54" s="124"/>
      <c r="P54" s="85"/>
    </row>
    <row r="55" spans="1:16" ht="15">
      <c r="A55" s="124" t="s">
        <v>226</v>
      </c>
      <c r="B55" s="85">
        <v>3178</v>
      </c>
      <c r="C55" s="124"/>
      <c r="D55" s="85"/>
      <c r="E55" s="124"/>
      <c r="F55" s="85"/>
      <c r="G55" s="124"/>
      <c r="H55" s="85"/>
      <c r="I55" s="124"/>
      <c r="J55" s="85"/>
      <c r="K55" s="124"/>
      <c r="L55" s="85"/>
      <c r="M55" s="124"/>
      <c r="N55" s="85"/>
      <c r="O55" s="124"/>
      <c r="P55" s="85"/>
    </row>
    <row r="56" spans="1:16" ht="15">
      <c r="A56" s="124" t="s">
        <v>218</v>
      </c>
      <c r="B56" s="85">
        <v>2015</v>
      </c>
      <c r="C56" s="124"/>
      <c r="D56" s="85"/>
      <c r="E56" s="124"/>
      <c r="F56" s="85"/>
      <c r="G56" s="124"/>
      <c r="H56" s="85"/>
      <c r="I56" s="124"/>
      <c r="J56" s="85"/>
      <c r="K56" s="124"/>
      <c r="L56" s="85"/>
      <c r="M56" s="124"/>
      <c r="N56" s="85"/>
      <c r="O56" s="124"/>
      <c r="P56" s="85"/>
    </row>
    <row r="57" spans="1:16" ht="15">
      <c r="A57" s="124" t="s">
        <v>216</v>
      </c>
      <c r="B57" s="85">
        <v>605</v>
      </c>
      <c r="C57" s="124"/>
      <c r="D57" s="85"/>
      <c r="E57" s="124"/>
      <c r="F57" s="85"/>
      <c r="G57" s="124"/>
      <c r="H57" s="85"/>
      <c r="I57" s="124"/>
      <c r="J57" s="85"/>
      <c r="K57" s="124"/>
      <c r="L57" s="85"/>
      <c r="M57" s="124"/>
      <c r="N57" s="85"/>
      <c r="O57" s="124"/>
      <c r="P57" s="85"/>
    </row>
    <row r="58" spans="1:16" ht="15">
      <c r="A58" s="124" t="s">
        <v>212</v>
      </c>
      <c r="B58" s="85">
        <v>388</v>
      </c>
      <c r="C58" s="124"/>
      <c r="D58" s="85"/>
      <c r="E58" s="124"/>
      <c r="F58" s="85"/>
      <c r="G58" s="124"/>
      <c r="H58" s="85"/>
      <c r="I58" s="124"/>
      <c r="J58" s="85"/>
      <c r="K58" s="124"/>
      <c r="L58" s="85"/>
      <c r="M58" s="124"/>
      <c r="N58" s="85"/>
      <c r="O58" s="124"/>
      <c r="P58" s="85"/>
    </row>
  </sheetData>
  <hyperlinks>
    <hyperlink ref="A2" r:id="rId1" display="https://twitter.com/i/web/status/1161903751076225025"/>
    <hyperlink ref="A3" r:id="rId2" display="https://twitter.com/i/web/status/1161710430399729664"/>
    <hyperlink ref="A4" r:id="rId3" display="https://www.facebook.com/100010809189560/posts/900063167030648/"/>
    <hyperlink ref="A5" r:id="rId4" display="https://twitter.com/i/web/status/1161066981216460801"/>
    <hyperlink ref="A6" r:id="rId5" display="https://twitter.com/i/web/status/1160628655598505984"/>
    <hyperlink ref="A7" r:id="rId6" display="https://twitter.com/i/web/status/1160542695728832512"/>
    <hyperlink ref="G2" r:id="rId7" display="https://twitter.com/i/web/status/1161903751076225025"/>
    <hyperlink ref="I2" r:id="rId8" display="https://twitter.com/i/web/status/1161710430399729664"/>
    <hyperlink ref="K2" r:id="rId9" display="https://twitter.com/i/web/status/1161066981216460801"/>
    <hyperlink ref="M2" r:id="rId10" display="https://twitter.com/i/web/status/1160542695728832512"/>
    <hyperlink ref="O2" r:id="rId11" display="https://twitter.com/i/web/status/1160628655598505984"/>
    <hyperlink ref="O3" r:id="rId12" display="https://www.facebook.com/100010809189560/posts/900063167030648/"/>
  </hyperlinks>
  <printOptions/>
  <pageMargins left="0.7" right="0.7" top="0.75" bottom="0.75" header="0.3" footer="0.3"/>
  <pageSetup orientation="portrait" paperSize="9"/>
  <tableParts>
    <tablePart r:id="rId14"/>
    <tablePart r:id="rId19"/>
    <tablePart r:id="rId13"/>
    <tablePart r:id="rId15"/>
    <tablePart r:id="rId20"/>
    <tablePart r:id="rId17"/>
    <tablePart r:id="rId16"/>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597</v>
      </c>
      <c r="B1" s="13" t="s">
        <v>602</v>
      </c>
      <c r="C1" s="13" t="s">
        <v>603</v>
      </c>
      <c r="D1" s="13" t="s">
        <v>144</v>
      </c>
      <c r="E1" s="13" t="s">
        <v>605</v>
      </c>
      <c r="F1" s="13" t="s">
        <v>606</v>
      </c>
      <c r="G1" s="13" t="s">
        <v>607</v>
      </c>
    </row>
    <row r="2" spans="1:7" ht="15">
      <c r="A2" s="85" t="s">
        <v>500</v>
      </c>
      <c r="B2" s="85">
        <v>0</v>
      </c>
      <c r="C2" s="129">
        <v>0</v>
      </c>
      <c r="D2" s="85" t="s">
        <v>604</v>
      </c>
      <c r="E2" s="85"/>
      <c r="F2" s="85"/>
      <c r="G2" s="85"/>
    </row>
    <row r="3" spans="1:7" ht="15">
      <c r="A3" s="85" t="s">
        <v>501</v>
      </c>
      <c r="B3" s="85">
        <v>0</v>
      </c>
      <c r="C3" s="129">
        <v>0</v>
      </c>
      <c r="D3" s="85" t="s">
        <v>604</v>
      </c>
      <c r="E3" s="85"/>
      <c r="F3" s="85"/>
      <c r="G3" s="85"/>
    </row>
    <row r="4" spans="1:7" ht="15">
      <c r="A4" s="85" t="s">
        <v>502</v>
      </c>
      <c r="B4" s="85">
        <v>0</v>
      </c>
      <c r="C4" s="129">
        <v>0</v>
      </c>
      <c r="D4" s="85" t="s">
        <v>604</v>
      </c>
      <c r="E4" s="85"/>
      <c r="F4" s="85"/>
      <c r="G4" s="85"/>
    </row>
    <row r="5" spans="1:7" ht="15">
      <c r="A5" s="85" t="s">
        <v>503</v>
      </c>
      <c r="B5" s="85">
        <v>143</v>
      </c>
      <c r="C5" s="129">
        <v>1</v>
      </c>
      <c r="D5" s="85" t="s">
        <v>604</v>
      </c>
      <c r="E5" s="85"/>
      <c r="F5" s="85"/>
      <c r="G5" s="85"/>
    </row>
    <row r="6" spans="1:7" ht="15">
      <c r="A6" s="85" t="s">
        <v>504</v>
      </c>
      <c r="B6" s="85">
        <v>143</v>
      </c>
      <c r="C6" s="129">
        <v>1</v>
      </c>
      <c r="D6" s="85" t="s">
        <v>604</v>
      </c>
      <c r="E6" s="85"/>
      <c r="F6" s="85"/>
      <c r="G6" s="85"/>
    </row>
    <row r="7" spans="1:7" ht="15">
      <c r="A7" s="91" t="s">
        <v>505</v>
      </c>
      <c r="B7" s="91">
        <v>7</v>
      </c>
      <c r="C7" s="130">
        <v>0.006202632313887231</v>
      </c>
      <c r="D7" s="91" t="s">
        <v>604</v>
      </c>
      <c r="E7" s="91" t="b">
        <v>0</v>
      </c>
      <c r="F7" s="91" t="b">
        <v>0</v>
      </c>
      <c r="G7" s="91" t="b">
        <v>0</v>
      </c>
    </row>
    <row r="8" spans="1:7" ht="15">
      <c r="A8" s="91" t="s">
        <v>506</v>
      </c>
      <c r="B8" s="91">
        <v>6</v>
      </c>
      <c r="C8" s="130">
        <v>0.005316541983331912</v>
      </c>
      <c r="D8" s="91" t="s">
        <v>604</v>
      </c>
      <c r="E8" s="91" t="b">
        <v>0</v>
      </c>
      <c r="F8" s="91" t="b">
        <v>0</v>
      </c>
      <c r="G8" s="91" t="b">
        <v>0</v>
      </c>
    </row>
    <row r="9" spans="1:7" ht="15">
      <c r="A9" s="91" t="s">
        <v>507</v>
      </c>
      <c r="B9" s="91">
        <v>3</v>
      </c>
      <c r="C9" s="130">
        <v>0.012809787049531115</v>
      </c>
      <c r="D9" s="91" t="s">
        <v>604</v>
      </c>
      <c r="E9" s="91" t="b">
        <v>0</v>
      </c>
      <c r="F9" s="91" t="b">
        <v>0</v>
      </c>
      <c r="G9" s="91" t="b">
        <v>0</v>
      </c>
    </row>
    <row r="10" spans="1:7" ht="15">
      <c r="A10" s="91" t="s">
        <v>508</v>
      </c>
      <c r="B10" s="91">
        <v>3</v>
      </c>
      <c r="C10" s="130">
        <v>0.012809787049531115</v>
      </c>
      <c r="D10" s="91" t="s">
        <v>604</v>
      </c>
      <c r="E10" s="91" t="b">
        <v>0</v>
      </c>
      <c r="F10" s="91" t="b">
        <v>0</v>
      </c>
      <c r="G10" s="91" t="b">
        <v>0</v>
      </c>
    </row>
    <row r="11" spans="1:7" ht="15">
      <c r="A11" s="91" t="s">
        <v>509</v>
      </c>
      <c r="B11" s="91">
        <v>3</v>
      </c>
      <c r="C11" s="130">
        <v>0.009063164516431512</v>
      </c>
      <c r="D11" s="91" t="s">
        <v>604</v>
      </c>
      <c r="E11" s="91" t="b">
        <v>0</v>
      </c>
      <c r="F11" s="91" t="b">
        <v>0</v>
      </c>
      <c r="G11" s="91" t="b">
        <v>0</v>
      </c>
    </row>
    <row r="12" spans="1:7" ht="15">
      <c r="A12" s="91" t="s">
        <v>516</v>
      </c>
      <c r="B12" s="91">
        <v>3</v>
      </c>
      <c r="C12" s="130">
        <v>0.01921468057429667</v>
      </c>
      <c r="D12" s="91" t="s">
        <v>604</v>
      </c>
      <c r="E12" s="91" t="b">
        <v>0</v>
      </c>
      <c r="F12" s="91" t="b">
        <v>0</v>
      </c>
      <c r="G12" s="91" t="b">
        <v>0</v>
      </c>
    </row>
    <row r="13" spans="1:7" ht="15">
      <c r="A13" s="91" t="s">
        <v>598</v>
      </c>
      <c r="B13" s="91">
        <v>2</v>
      </c>
      <c r="C13" s="130">
        <v>0.008539858033020743</v>
      </c>
      <c r="D13" s="91" t="s">
        <v>604</v>
      </c>
      <c r="E13" s="91" t="b">
        <v>0</v>
      </c>
      <c r="F13" s="91" t="b">
        <v>0</v>
      </c>
      <c r="G13" s="91" t="b">
        <v>0</v>
      </c>
    </row>
    <row r="14" spans="1:7" ht="15">
      <c r="A14" s="91" t="s">
        <v>599</v>
      </c>
      <c r="B14" s="91">
        <v>2</v>
      </c>
      <c r="C14" s="130">
        <v>0.008539858033020743</v>
      </c>
      <c r="D14" s="91" t="s">
        <v>604</v>
      </c>
      <c r="E14" s="91" t="b">
        <v>0</v>
      </c>
      <c r="F14" s="91" t="b">
        <v>0</v>
      </c>
      <c r="G14" s="91" t="b">
        <v>0</v>
      </c>
    </row>
    <row r="15" spans="1:7" ht="15">
      <c r="A15" s="91" t="s">
        <v>514</v>
      </c>
      <c r="B15" s="91">
        <v>2</v>
      </c>
      <c r="C15" s="130">
        <v>0.012809787049531113</v>
      </c>
      <c r="D15" s="91" t="s">
        <v>604</v>
      </c>
      <c r="E15" s="91" t="b">
        <v>0</v>
      </c>
      <c r="F15" s="91" t="b">
        <v>0</v>
      </c>
      <c r="G15" s="91" t="b">
        <v>0</v>
      </c>
    </row>
    <row r="16" spans="1:7" ht="15">
      <c r="A16" s="91" t="s">
        <v>600</v>
      </c>
      <c r="B16" s="91">
        <v>2</v>
      </c>
      <c r="C16" s="130">
        <v>0.008539858033020743</v>
      </c>
      <c r="D16" s="91" t="s">
        <v>604</v>
      </c>
      <c r="E16" s="91" t="b">
        <v>0</v>
      </c>
      <c r="F16" s="91" t="b">
        <v>0</v>
      </c>
      <c r="G16" s="91" t="b">
        <v>0</v>
      </c>
    </row>
    <row r="17" spans="1:7" ht="15">
      <c r="A17" s="91" t="s">
        <v>601</v>
      </c>
      <c r="B17" s="91">
        <v>2</v>
      </c>
      <c r="C17" s="130">
        <v>0.008539858033020743</v>
      </c>
      <c r="D17" s="91" t="s">
        <v>604</v>
      </c>
      <c r="E17" s="91" t="b">
        <v>0</v>
      </c>
      <c r="F17" s="91" t="b">
        <v>0</v>
      </c>
      <c r="G17" s="91" t="b">
        <v>0</v>
      </c>
    </row>
    <row r="18" spans="1:7" ht="15">
      <c r="A18" s="91" t="s">
        <v>517</v>
      </c>
      <c r="B18" s="91">
        <v>2</v>
      </c>
      <c r="C18" s="130">
        <v>0.012809787049531113</v>
      </c>
      <c r="D18" s="91" t="s">
        <v>604</v>
      </c>
      <c r="E18" s="91" t="b">
        <v>0</v>
      </c>
      <c r="F18" s="91" t="b">
        <v>0</v>
      </c>
      <c r="G18" s="91" t="b">
        <v>0</v>
      </c>
    </row>
    <row r="19" spans="1:7" ht="15">
      <c r="A19" s="91" t="s">
        <v>522</v>
      </c>
      <c r="B19" s="91">
        <v>2</v>
      </c>
      <c r="C19" s="130">
        <v>0.012809787049531113</v>
      </c>
      <c r="D19" s="91" t="s">
        <v>604</v>
      </c>
      <c r="E19" s="91" t="b">
        <v>0</v>
      </c>
      <c r="F19" s="91" t="b">
        <v>0</v>
      </c>
      <c r="G19" s="91" t="b">
        <v>0</v>
      </c>
    </row>
    <row r="20" spans="1:7" ht="15">
      <c r="A20" s="91" t="s">
        <v>519</v>
      </c>
      <c r="B20" s="91">
        <v>2</v>
      </c>
      <c r="C20" s="130">
        <v>0.012809787049531113</v>
      </c>
      <c r="D20" s="91" t="s">
        <v>604</v>
      </c>
      <c r="E20" s="91" t="b">
        <v>0</v>
      </c>
      <c r="F20" s="91" t="b">
        <v>0</v>
      </c>
      <c r="G20" s="91" t="b">
        <v>0</v>
      </c>
    </row>
    <row r="21" spans="1:7" ht="15">
      <c r="A21" s="91" t="s">
        <v>520</v>
      </c>
      <c r="B21" s="91">
        <v>2</v>
      </c>
      <c r="C21" s="130">
        <v>0.012809787049531113</v>
      </c>
      <c r="D21" s="91" t="s">
        <v>604</v>
      </c>
      <c r="E21" s="91" t="b">
        <v>0</v>
      </c>
      <c r="F21" s="91" t="b">
        <v>0</v>
      </c>
      <c r="G21" s="91" t="b">
        <v>0</v>
      </c>
    </row>
    <row r="22" spans="1:7" ht="15">
      <c r="A22" s="91" t="s">
        <v>514</v>
      </c>
      <c r="B22" s="91">
        <v>2</v>
      </c>
      <c r="C22" s="130">
        <v>0</v>
      </c>
      <c r="D22" s="91" t="s">
        <v>447</v>
      </c>
      <c r="E22" s="91" t="b">
        <v>0</v>
      </c>
      <c r="F22" s="91" t="b">
        <v>0</v>
      </c>
      <c r="G22" s="91" t="b">
        <v>0</v>
      </c>
    </row>
    <row r="23" spans="1:7" ht="15">
      <c r="A23" s="91" t="s">
        <v>507</v>
      </c>
      <c r="B23" s="91">
        <v>2</v>
      </c>
      <c r="C23" s="130">
        <v>0</v>
      </c>
      <c r="D23" s="91" t="s">
        <v>447</v>
      </c>
      <c r="E23" s="91" t="b">
        <v>0</v>
      </c>
      <c r="F23" s="91" t="b">
        <v>0</v>
      </c>
      <c r="G23" s="91" t="b">
        <v>0</v>
      </c>
    </row>
    <row r="24" spans="1:7" ht="15">
      <c r="A24" s="91" t="s">
        <v>508</v>
      </c>
      <c r="B24" s="91">
        <v>2</v>
      </c>
      <c r="C24" s="130">
        <v>0</v>
      </c>
      <c r="D24" s="91" t="s">
        <v>447</v>
      </c>
      <c r="E24" s="91" t="b">
        <v>0</v>
      </c>
      <c r="F24" s="91" t="b">
        <v>0</v>
      </c>
      <c r="G24" s="91" t="b">
        <v>0</v>
      </c>
    </row>
    <row r="25" spans="1:7" ht="15">
      <c r="A25" s="91" t="s">
        <v>516</v>
      </c>
      <c r="B25" s="91">
        <v>3</v>
      </c>
      <c r="C25" s="130">
        <v>0</v>
      </c>
      <c r="D25" s="91" t="s">
        <v>448</v>
      </c>
      <c r="E25" s="91" t="b">
        <v>0</v>
      </c>
      <c r="F25" s="91" t="b">
        <v>0</v>
      </c>
      <c r="G25" s="91" t="b">
        <v>0</v>
      </c>
    </row>
    <row r="26" spans="1:7" ht="15">
      <c r="A26" s="91" t="s">
        <v>517</v>
      </c>
      <c r="B26" s="91">
        <v>2</v>
      </c>
      <c r="C26" s="130">
        <v>0</v>
      </c>
      <c r="D26" s="91" t="s">
        <v>448</v>
      </c>
      <c r="E26" s="91" t="b">
        <v>0</v>
      </c>
      <c r="F26" s="91" t="b">
        <v>0</v>
      </c>
      <c r="G26" s="91" t="b">
        <v>0</v>
      </c>
    </row>
    <row r="27" spans="1:7" ht="15">
      <c r="A27" s="91" t="s">
        <v>519</v>
      </c>
      <c r="B27" s="91">
        <v>2</v>
      </c>
      <c r="C27" s="130">
        <v>0</v>
      </c>
      <c r="D27" s="91" t="s">
        <v>449</v>
      </c>
      <c r="E27" s="91" t="b">
        <v>0</v>
      </c>
      <c r="F27" s="91" t="b">
        <v>0</v>
      </c>
      <c r="G27" s="91" t="b">
        <v>0</v>
      </c>
    </row>
    <row r="28" spans="1:7" ht="15">
      <c r="A28" s="91" t="s">
        <v>505</v>
      </c>
      <c r="B28" s="91">
        <v>2</v>
      </c>
      <c r="C28" s="130">
        <v>0</v>
      </c>
      <c r="D28" s="91" t="s">
        <v>449</v>
      </c>
      <c r="E28" s="91" t="b">
        <v>0</v>
      </c>
      <c r="F28" s="91" t="b">
        <v>0</v>
      </c>
      <c r="G28" s="91" t="b">
        <v>0</v>
      </c>
    </row>
    <row r="29" spans="1:7" ht="15">
      <c r="A29" s="91" t="s">
        <v>520</v>
      </c>
      <c r="B29" s="91">
        <v>2</v>
      </c>
      <c r="C29" s="130">
        <v>0</v>
      </c>
      <c r="D29" s="91" t="s">
        <v>449</v>
      </c>
      <c r="E29" s="91" t="b">
        <v>0</v>
      </c>
      <c r="F29" s="91" t="b">
        <v>0</v>
      </c>
      <c r="G29" s="91" t="b">
        <v>0</v>
      </c>
    </row>
    <row r="30" spans="1:7" ht="15">
      <c r="A30" s="91" t="s">
        <v>505</v>
      </c>
      <c r="B30" s="91">
        <v>2</v>
      </c>
      <c r="C30" s="130">
        <v>0</v>
      </c>
      <c r="D30" s="91" t="s">
        <v>450</v>
      </c>
      <c r="E30" s="91" t="b">
        <v>0</v>
      </c>
      <c r="F30" s="91" t="b">
        <v>0</v>
      </c>
      <c r="G30" s="91" t="b">
        <v>0</v>
      </c>
    </row>
    <row r="31" spans="1:7" ht="15">
      <c r="A31" s="91" t="s">
        <v>522</v>
      </c>
      <c r="B31" s="91">
        <v>2</v>
      </c>
      <c r="C31" s="130">
        <v>0.018814374728998825</v>
      </c>
      <c r="D31" s="91" t="s">
        <v>450</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2019-08-18T03:55:12Z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